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:\AAA-Factories\Zoeller\Pricing and Discounts\2021\"/>
    </mc:Choice>
  </mc:AlternateContent>
  <xr:revisionPtr revIDLastSave="0" documentId="8_{11397FC3-4851-4436-BA9D-96E0302284FF}" xr6:coauthVersionLast="45" xr6:coauthVersionMax="45" xr10:uidLastSave="{00000000-0000-0000-0000-000000000000}"/>
  <workbookProtection workbookAlgorithmName="SHA-512" workbookHashValue="MnwVqrZqnMEe1cm8o+2X18/uYpZMEYRJ8MFLHtSHoaXQgOuX6nmhVKqSNzpr1smzrOANAQRAt3T4JrfUfTF2iQ==" workbookSaltValue="2zFrg/ZjaHjuxsGcqqDC+A==" workbookSpinCount="100000" lockStructure="1"/>
  <bookViews>
    <workbookView xWindow="1830" yWindow="0" windowWidth="25635" windowHeight="15300" xr2:uid="{9A8FF160-0D00-4BDE-9B16-4B9FF34B8242}"/>
  </bookViews>
  <sheets>
    <sheet name="Zoeller Pump Company" sheetId="1" r:id="rId1"/>
    <sheet name="Service Parts" sheetId="2" r:id="rId2"/>
  </sheets>
  <externalReferences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" i="2" l="1"/>
  <c r="F5" i="2"/>
  <c r="E5" i="2"/>
  <c r="D5" i="2"/>
  <c r="C5" i="2"/>
  <c r="B5" i="2"/>
  <c r="G3908" i="1"/>
  <c r="C3908" i="1"/>
  <c r="B3908" i="1" s="1"/>
  <c r="G3907" i="1"/>
  <c r="C3907" i="1"/>
  <c r="B3907" i="1" s="1"/>
  <c r="G3906" i="1"/>
  <c r="C3906" i="1"/>
  <c r="B3906" i="1" s="1"/>
  <c r="G3905" i="1"/>
  <c r="C3905" i="1"/>
  <c r="B3905" i="1" s="1"/>
  <c r="G3904" i="1"/>
  <c r="C3904" i="1"/>
  <c r="B3904" i="1" s="1"/>
  <c r="G3903" i="1"/>
  <c r="C3903" i="1"/>
  <c r="B3903" i="1" s="1"/>
  <c r="G3902" i="1"/>
  <c r="B3902" i="1"/>
  <c r="G3901" i="1"/>
  <c r="B3901" i="1"/>
  <c r="G3900" i="1"/>
  <c r="B3900" i="1"/>
  <c r="G3899" i="1"/>
  <c r="B3899" i="1"/>
  <c r="G3898" i="1"/>
  <c r="B3898" i="1"/>
  <c r="G3897" i="1"/>
  <c r="B3897" i="1"/>
  <c r="G3896" i="1"/>
  <c r="B3896" i="1"/>
  <c r="G3895" i="1"/>
  <c r="B3895" i="1"/>
  <c r="G3894" i="1"/>
  <c r="B3894" i="1"/>
  <c r="G3893" i="1"/>
  <c r="B3893" i="1"/>
  <c r="G3892" i="1"/>
  <c r="B3892" i="1"/>
  <c r="G3891" i="1"/>
  <c r="B3891" i="1"/>
  <c r="G3890" i="1"/>
  <c r="B3890" i="1"/>
  <c r="G3889" i="1"/>
  <c r="B3889" i="1"/>
  <c r="G3888" i="1"/>
  <c r="B3888" i="1"/>
  <c r="G3887" i="1"/>
  <c r="B3887" i="1"/>
  <c r="G3886" i="1"/>
  <c r="B3886" i="1"/>
  <c r="G3885" i="1"/>
  <c r="B3885" i="1"/>
  <c r="G3884" i="1"/>
  <c r="B3884" i="1"/>
  <c r="G3883" i="1"/>
  <c r="B3883" i="1"/>
  <c r="G3882" i="1"/>
  <c r="B3882" i="1"/>
  <c r="G3881" i="1"/>
  <c r="B3881" i="1"/>
  <c r="G3880" i="1"/>
  <c r="B3880" i="1"/>
  <c r="G3879" i="1"/>
  <c r="B3879" i="1"/>
  <c r="G3878" i="1"/>
  <c r="B3878" i="1"/>
  <c r="G3877" i="1"/>
  <c r="B3877" i="1"/>
  <c r="G3876" i="1"/>
  <c r="B3876" i="1"/>
  <c r="G3875" i="1"/>
  <c r="D3875" i="1"/>
  <c r="B3875" i="1" s="1"/>
  <c r="G3874" i="1"/>
  <c r="D3874" i="1"/>
  <c r="B3874" i="1" s="1"/>
  <c r="C3873" i="1"/>
  <c r="B3873" i="1" s="1"/>
  <c r="C3872" i="1"/>
  <c r="B3872" i="1" s="1"/>
  <c r="C3871" i="1"/>
  <c r="B3871" i="1" s="1"/>
  <c r="D3870" i="1"/>
  <c r="B3870" i="1" s="1"/>
  <c r="D3869" i="1"/>
  <c r="B3869" i="1" s="1"/>
  <c r="D3868" i="1"/>
  <c r="B3868" i="1" s="1"/>
  <c r="D3867" i="1"/>
  <c r="B3867" i="1" s="1"/>
  <c r="D3866" i="1"/>
  <c r="B3866" i="1" s="1"/>
  <c r="D3865" i="1"/>
  <c r="B3865" i="1" s="1"/>
  <c r="D3864" i="1"/>
  <c r="B3864" i="1" s="1"/>
  <c r="D3863" i="1"/>
  <c r="B3863" i="1" s="1"/>
  <c r="B3862" i="1"/>
  <c r="B3861" i="1"/>
  <c r="D3860" i="1"/>
  <c r="B3860" i="1" s="1"/>
  <c r="D3859" i="1"/>
  <c r="B3859" i="1" s="1"/>
  <c r="D3858" i="1"/>
  <c r="B3858" i="1" s="1"/>
  <c r="D3857" i="1"/>
  <c r="B3857" i="1" s="1"/>
  <c r="D3856" i="1"/>
  <c r="B3856" i="1" s="1"/>
  <c r="D3855" i="1"/>
  <c r="B3855" i="1" s="1"/>
  <c r="D3854" i="1"/>
  <c r="B3854" i="1" s="1"/>
  <c r="C3853" i="1"/>
  <c r="B3853" i="1" s="1"/>
  <c r="C3852" i="1"/>
  <c r="B3852" i="1" s="1"/>
  <c r="C3851" i="1"/>
  <c r="B3851" i="1" s="1"/>
  <c r="C3850" i="1"/>
  <c r="B3850" i="1" s="1"/>
  <c r="C3849" i="1"/>
  <c r="B3849" i="1" s="1"/>
  <c r="C3848" i="1"/>
  <c r="B3848" i="1" s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D3834" i="1"/>
  <c r="B3834" i="1" s="1"/>
  <c r="D3833" i="1"/>
  <c r="B3833" i="1" s="1"/>
  <c r="D3832" i="1"/>
  <c r="B3832" i="1" s="1"/>
  <c r="D3831" i="1"/>
  <c r="B3831" i="1" s="1"/>
  <c r="D3830" i="1"/>
  <c r="B3830" i="1" s="1"/>
  <c r="D3829" i="1"/>
  <c r="B3829" i="1" s="1"/>
  <c r="D3828" i="1"/>
  <c r="B3828" i="1" s="1"/>
  <c r="D3827" i="1"/>
  <c r="B3827" i="1" s="1"/>
  <c r="D3826" i="1"/>
  <c r="B3826" i="1" s="1"/>
  <c r="D3825" i="1"/>
  <c r="B3825" i="1" s="1"/>
  <c r="D3824" i="1"/>
  <c r="B3824" i="1" s="1"/>
  <c r="D3823" i="1"/>
  <c r="B3823" i="1" s="1"/>
  <c r="D3822" i="1"/>
  <c r="B3822" i="1" s="1"/>
  <c r="D3821" i="1"/>
  <c r="B3821" i="1" s="1"/>
  <c r="D3820" i="1"/>
  <c r="B3820" i="1" s="1"/>
  <c r="D3819" i="1"/>
  <c r="B3819" i="1" s="1"/>
  <c r="D3818" i="1"/>
  <c r="B3818" i="1" s="1"/>
  <c r="D3817" i="1"/>
  <c r="B3817" i="1" s="1"/>
  <c r="D3816" i="1"/>
  <c r="B3816" i="1" s="1"/>
  <c r="D3815" i="1"/>
  <c r="B3815" i="1" s="1"/>
  <c r="D3814" i="1"/>
  <c r="B3814" i="1" s="1"/>
  <c r="D3813" i="1"/>
  <c r="B3813" i="1" s="1"/>
  <c r="D3812" i="1"/>
  <c r="B3812" i="1" s="1"/>
  <c r="D3811" i="1"/>
  <c r="B3811" i="1" s="1"/>
  <c r="D3810" i="1"/>
  <c r="B3810" i="1" s="1"/>
  <c r="D3809" i="1"/>
  <c r="B3809" i="1" s="1"/>
  <c r="D3808" i="1"/>
  <c r="B3808" i="1" s="1"/>
  <c r="D3807" i="1"/>
  <c r="B3807" i="1" s="1"/>
  <c r="D3806" i="1"/>
  <c r="B3806" i="1" s="1"/>
  <c r="D3805" i="1"/>
  <c r="B3805" i="1" s="1"/>
  <c r="D3804" i="1"/>
  <c r="B3804" i="1" s="1"/>
  <c r="D3803" i="1"/>
  <c r="B3803" i="1" s="1"/>
  <c r="D3802" i="1"/>
  <c r="B3802" i="1" s="1"/>
  <c r="D3801" i="1"/>
  <c r="B3801" i="1" s="1"/>
  <c r="D3800" i="1"/>
  <c r="B3800" i="1" s="1"/>
  <c r="D3799" i="1"/>
  <c r="B3799" i="1" s="1"/>
  <c r="D3798" i="1"/>
  <c r="B3798" i="1" s="1"/>
  <c r="D3797" i="1"/>
  <c r="B3797" i="1" s="1"/>
  <c r="D3796" i="1"/>
  <c r="B3796" i="1" s="1"/>
  <c r="D3795" i="1"/>
  <c r="B3795" i="1" s="1"/>
  <c r="D3794" i="1"/>
  <c r="B3794" i="1" s="1"/>
  <c r="D3793" i="1"/>
  <c r="B3793" i="1" s="1"/>
  <c r="D3792" i="1"/>
  <c r="B3792" i="1" s="1"/>
  <c r="D3791" i="1"/>
  <c r="B3791" i="1" s="1"/>
  <c r="D3790" i="1"/>
  <c r="B3790" i="1" s="1"/>
  <c r="D3789" i="1"/>
  <c r="B3789" i="1" s="1"/>
  <c r="D3788" i="1"/>
  <c r="B3788" i="1" s="1"/>
  <c r="D3787" i="1"/>
  <c r="B3787" i="1" s="1"/>
  <c r="D3786" i="1"/>
  <c r="B3786" i="1" s="1"/>
  <c r="D3785" i="1"/>
  <c r="B3785" i="1" s="1"/>
  <c r="D3784" i="1"/>
  <c r="B3784" i="1" s="1"/>
  <c r="D3783" i="1"/>
  <c r="B3783" i="1" s="1"/>
  <c r="D3782" i="1"/>
  <c r="B3782" i="1" s="1"/>
  <c r="D3781" i="1"/>
  <c r="B3781" i="1" s="1"/>
  <c r="D3780" i="1"/>
  <c r="B3780" i="1" s="1"/>
  <c r="D3779" i="1"/>
  <c r="B3779" i="1" s="1"/>
  <c r="D3778" i="1"/>
  <c r="B3778" i="1" s="1"/>
  <c r="D3777" i="1"/>
  <c r="B3777" i="1" s="1"/>
  <c r="D3776" i="1"/>
  <c r="B3776" i="1" s="1"/>
  <c r="D3775" i="1"/>
  <c r="B3775" i="1" s="1"/>
  <c r="D3774" i="1"/>
  <c r="B3774" i="1" s="1"/>
  <c r="D3773" i="1"/>
  <c r="B3773" i="1" s="1"/>
  <c r="D3772" i="1"/>
  <c r="B3772" i="1" s="1"/>
  <c r="D3771" i="1"/>
  <c r="B3771" i="1" s="1"/>
  <c r="D3770" i="1"/>
  <c r="B3770" i="1" s="1"/>
  <c r="D3769" i="1"/>
  <c r="B3769" i="1" s="1"/>
  <c r="D3768" i="1"/>
  <c r="B3768" i="1" s="1"/>
  <c r="D3767" i="1"/>
  <c r="B3767" i="1" s="1"/>
  <c r="D3766" i="1"/>
  <c r="B3766" i="1" s="1"/>
  <c r="D3765" i="1"/>
  <c r="B3765" i="1" s="1"/>
  <c r="D3764" i="1"/>
  <c r="B3764" i="1" s="1"/>
  <c r="D3763" i="1"/>
  <c r="B3763" i="1" s="1"/>
  <c r="D3762" i="1"/>
  <c r="B3762" i="1" s="1"/>
  <c r="D3761" i="1"/>
  <c r="B3761" i="1" s="1"/>
  <c r="D3760" i="1"/>
  <c r="B3760" i="1" s="1"/>
  <c r="D3759" i="1"/>
  <c r="B3759" i="1" s="1"/>
  <c r="D3758" i="1"/>
  <c r="B3758" i="1" s="1"/>
  <c r="D3757" i="1"/>
  <c r="B3757" i="1" s="1"/>
  <c r="D3756" i="1"/>
  <c r="B3756" i="1" s="1"/>
  <c r="D3755" i="1"/>
  <c r="B3755" i="1" s="1"/>
  <c r="D3754" i="1"/>
  <c r="B3754" i="1" s="1"/>
  <c r="D3753" i="1"/>
  <c r="B3753" i="1" s="1"/>
  <c r="D3752" i="1"/>
  <c r="B3752" i="1" s="1"/>
  <c r="D3751" i="1"/>
  <c r="B3751" i="1" s="1"/>
  <c r="D3750" i="1"/>
  <c r="B3750" i="1" s="1"/>
  <c r="D3749" i="1"/>
  <c r="B3749" i="1" s="1"/>
  <c r="D3748" i="1"/>
  <c r="B3748" i="1" s="1"/>
  <c r="D3747" i="1"/>
  <c r="B3747" i="1" s="1"/>
  <c r="D3746" i="1"/>
  <c r="B3746" i="1" s="1"/>
  <c r="D3745" i="1"/>
  <c r="B3745" i="1" s="1"/>
  <c r="D3744" i="1"/>
  <c r="B3744" i="1" s="1"/>
  <c r="D3743" i="1"/>
  <c r="B3743" i="1" s="1"/>
  <c r="D3742" i="1"/>
  <c r="B3742" i="1" s="1"/>
  <c r="D3741" i="1"/>
  <c r="B3741" i="1" s="1"/>
  <c r="D3740" i="1"/>
  <c r="B3740" i="1" s="1"/>
  <c r="D3739" i="1"/>
  <c r="B3739" i="1" s="1"/>
  <c r="D3738" i="1"/>
  <c r="B3738" i="1" s="1"/>
  <c r="D3737" i="1"/>
  <c r="B3737" i="1" s="1"/>
  <c r="D3736" i="1"/>
  <c r="B3736" i="1" s="1"/>
  <c r="D3735" i="1"/>
  <c r="B3735" i="1" s="1"/>
  <c r="D3734" i="1"/>
  <c r="B3734" i="1" s="1"/>
  <c r="D3733" i="1"/>
  <c r="B3733" i="1" s="1"/>
  <c r="D3732" i="1"/>
  <c r="B3732" i="1" s="1"/>
  <c r="D3731" i="1"/>
  <c r="B3731" i="1" s="1"/>
  <c r="D3730" i="1"/>
  <c r="B3730" i="1" s="1"/>
  <c r="D3729" i="1"/>
  <c r="B3729" i="1" s="1"/>
  <c r="D3728" i="1"/>
  <c r="B3728" i="1" s="1"/>
  <c r="D3727" i="1"/>
  <c r="B3727" i="1" s="1"/>
  <c r="D3726" i="1"/>
  <c r="B3726" i="1" s="1"/>
  <c r="D3725" i="1"/>
  <c r="B3725" i="1" s="1"/>
  <c r="D3724" i="1"/>
  <c r="B3724" i="1" s="1"/>
  <c r="D3723" i="1"/>
  <c r="B3723" i="1" s="1"/>
  <c r="D3722" i="1"/>
  <c r="B3722" i="1" s="1"/>
  <c r="D3721" i="1"/>
  <c r="B3721" i="1" s="1"/>
  <c r="D3720" i="1"/>
  <c r="B3720" i="1" s="1"/>
  <c r="D3719" i="1"/>
  <c r="B3719" i="1" s="1"/>
  <c r="D3718" i="1"/>
  <c r="B3718" i="1" s="1"/>
  <c r="D3717" i="1"/>
  <c r="B3717" i="1" s="1"/>
  <c r="D3716" i="1"/>
  <c r="B3716" i="1" s="1"/>
  <c r="D3715" i="1"/>
  <c r="B3715" i="1" s="1"/>
  <c r="D3714" i="1"/>
  <c r="B3714" i="1" s="1"/>
  <c r="D3713" i="1"/>
  <c r="B3713" i="1" s="1"/>
  <c r="D3712" i="1"/>
  <c r="B3712" i="1" s="1"/>
  <c r="D3711" i="1"/>
  <c r="B3711" i="1" s="1"/>
  <c r="D3710" i="1"/>
  <c r="B3710" i="1" s="1"/>
  <c r="D3709" i="1"/>
  <c r="B3709" i="1" s="1"/>
  <c r="D3708" i="1"/>
  <c r="B3708" i="1" s="1"/>
  <c r="D3707" i="1"/>
  <c r="B3707" i="1" s="1"/>
  <c r="D3706" i="1"/>
  <c r="B3706" i="1" s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C3685" i="1"/>
  <c r="B3685" i="1" s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D3658" i="1"/>
  <c r="B3658" i="1" s="1"/>
  <c r="C3657" i="1"/>
  <c r="B3657" i="1" s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D3629" i="1"/>
  <c r="B3629" i="1" s="1"/>
  <c r="B3628" i="1"/>
  <c r="B3627" i="1"/>
  <c r="B3626" i="1"/>
  <c r="B3625" i="1"/>
  <c r="D3624" i="1"/>
  <c r="B3624" i="1" s="1"/>
  <c r="C3623" i="1"/>
  <c r="B3623" i="1" s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D3609" i="1"/>
  <c r="B3609" i="1" s="1"/>
  <c r="D3608" i="1"/>
  <c r="B3608" i="1" s="1"/>
  <c r="B3607" i="1"/>
  <c r="B3606" i="1"/>
  <c r="B3605" i="1"/>
  <c r="B3604" i="1"/>
  <c r="B3603" i="1"/>
  <c r="B3602" i="1"/>
  <c r="C3601" i="1"/>
  <c r="B3601" i="1" s="1"/>
  <c r="C3600" i="1"/>
  <c r="B3600" i="1" s="1"/>
  <c r="C3599" i="1"/>
  <c r="B3599" i="1" s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C3584" i="1"/>
  <c r="B3584" i="1" s="1"/>
  <c r="C3583" i="1"/>
  <c r="B3583" i="1" s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D3561" i="1"/>
  <c r="B3561" i="1" s="1"/>
  <c r="C3560" i="1"/>
  <c r="B3560" i="1" s="1"/>
  <c r="B3559" i="1"/>
  <c r="B3558" i="1"/>
  <c r="B3557" i="1"/>
  <c r="B3556" i="1"/>
  <c r="C3555" i="1"/>
  <c r="B3555" i="1" s="1"/>
  <c r="D3554" i="1"/>
  <c r="B3554" i="1" s="1"/>
  <c r="D3553" i="1"/>
  <c r="B3553" i="1" s="1"/>
  <c r="D3552" i="1"/>
  <c r="B3552" i="1" s="1"/>
  <c r="D3551" i="1"/>
  <c r="B3551" i="1" s="1"/>
  <c r="D3550" i="1"/>
  <c r="B3550" i="1" s="1"/>
  <c r="D3549" i="1"/>
  <c r="B3549" i="1" s="1"/>
  <c r="B3548" i="1"/>
  <c r="B3547" i="1"/>
  <c r="B3546" i="1"/>
  <c r="B3545" i="1"/>
  <c r="B3544" i="1"/>
  <c r="B3543" i="1"/>
  <c r="B3542" i="1"/>
  <c r="B3541" i="1"/>
  <c r="C3540" i="1"/>
  <c r="B3540" i="1" s="1"/>
  <c r="C3539" i="1"/>
  <c r="B3539" i="1" s="1"/>
  <c r="B3538" i="1"/>
  <c r="B3537" i="1"/>
  <c r="B3536" i="1"/>
  <c r="B3535" i="1"/>
  <c r="B3534" i="1"/>
  <c r="B3533" i="1"/>
  <c r="B3532" i="1"/>
  <c r="B3531" i="1"/>
  <c r="B3530" i="1"/>
  <c r="C3529" i="1"/>
  <c r="B3529" i="1" s="1"/>
  <c r="C3528" i="1"/>
  <c r="B3528" i="1" s="1"/>
  <c r="B3527" i="1"/>
  <c r="B3526" i="1"/>
  <c r="B3525" i="1"/>
  <c r="B3524" i="1"/>
  <c r="B3523" i="1"/>
  <c r="B3522" i="1"/>
  <c r="B3521" i="1"/>
  <c r="B3520" i="1"/>
  <c r="D3519" i="1"/>
  <c r="B3519" i="1" s="1"/>
  <c r="D3518" i="1"/>
  <c r="B3518" i="1" s="1"/>
  <c r="D3517" i="1"/>
  <c r="B3517" i="1" s="1"/>
  <c r="D3516" i="1"/>
  <c r="B3516" i="1" s="1"/>
  <c r="D3515" i="1"/>
  <c r="B3515" i="1" s="1"/>
  <c r="D3514" i="1"/>
  <c r="B3514" i="1"/>
  <c r="D3513" i="1"/>
  <c r="B3513" i="1" s="1"/>
  <c r="C3512" i="1"/>
  <c r="B3512" i="1" s="1"/>
  <c r="C3511" i="1"/>
  <c r="B3511" i="1" s="1"/>
  <c r="D3510" i="1"/>
  <c r="B3510" i="1" s="1"/>
  <c r="D3509" i="1"/>
  <c r="B3509" i="1" s="1"/>
  <c r="D3508" i="1"/>
  <c r="B3508" i="1" s="1"/>
  <c r="D3507" i="1"/>
  <c r="B3507" i="1" s="1"/>
  <c r="D3506" i="1"/>
  <c r="B3506" i="1" s="1"/>
  <c r="D3505" i="1"/>
  <c r="B3505" i="1" s="1"/>
  <c r="D3504" i="1"/>
  <c r="B3504" i="1" s="1"/>
  <c r="D3503" i="1"/>
  <c r="B3503" i="1" s="1"/>
  <c r="D3502" i="1"/>
  <c r="B3502" i="1" s="1"/>
  <c r="D3501" i="1"/>
  <c r="B3501" i="1" s="1"/>
  <c r="D3500" i="1"/>
  <c r="B3500" i="1" s="1"/>
  <c r="D3499" i="1"/>
  <c r="B3499" i="1" s="1"/>
  <c r="D3498" i="1"/>
  <c r="B3498" i="1" s="1"/>
  <c r="D3497" i="1"/>
  <c r="B3497" i="1" s="1"/>
  <c r="D3496" i="1"/>
  <c r="B3496" i="1" s="1"/>
  <c r="D3495" i="1"/>
  <c r="B3495" i="1" s="1"/>
  <c r="D3494" i="1"/>
  <c r="B3494" i="1" s="1"/>
  <c r="D3493" i="1"/>
  <c r="B3493" i="1" s="1"/>
  <c r="D3492" i="1"/>
  <c r="B3492" i="1" s="1"/>
  <c r="D3491" i="1"/>
  <c r="B3491" i="1" s="1"/>
  <c r="D3490" i="1"/>
  <c r="B3490" i="1" s="1"/>
  <c r="D3489" i="1"/>
  <c r="B3489" i="1" s="1"/>
  <c r="D3488" i="1"/>
  <c r="B3488" i="1" s="1"/>
  <c r="D3487" i="1"/>
  <c r="B3487" i="1" s="1"/>
  <c r="D3486" i="1"/>
  <c r="B3486" i="1" s="1"/>
  <c r="D3485" i="1"/>
  <c r="B3485" i="1" s="1"/>
  <c r="D3484" i="1"/>
  <c r="B3484" i="1" s="1"/>
  <c r="D3483" i="1"/>
  <c r="B3483" i="1" s="1"/>
  <c r="D3482" i="1"/>
  <c r="B3482" i="1" s="1"/>
  <c r="D3481" i="1"/>
  <c r="B3481" i="1" s="1"/>
  <c r="D3480" i="1"/>
  <c r="B3480" i="1" s="1"/>
  <c r="D3479" i="1"/>
  <c r="B3479" i="1" s="1"/>
  <c r="D3478" i="1"/>
  <c r="B3478" i="1" s="1"/>
  <c r="D3477" i="1"/>
  <c r="B3477" i="1" s="1"/>
  <c r="D3476" i="1"/>
  <c r="B3476" i="1" s="1"/>
  <c r="D3475" i="1"/>
  <c r="B3475" i="1" s="1"/>
  <c r="D3474" i="1"/>
  <c r="B3474" i="1" s="1"/>
  <c r="D3473" i="1"/>
  <c r="B3473" i="1" s="1"/>
  <c r="C3472" i="1"/>
  <c r="B3472" i="1" s="1"/>
  <c r="C3471" i="1"/>
  <c r="B3471" i="1" s="1"/>
  <c r="C3470" i="1"/>
  <c r="B3470" i="1" s="1"/>
  <c r="D3469" i="1"/>
  <c r="B3469" i="1" s="1"/>
  <c r="D3468" i="1"/>
  <c r="B3468" i="1" s="1"/>
  <c r="D3467" i="1"/>
  <c r="B3467" i="1" s="1"/>
  <c r="D3466" i="1"/>
  <c r="B3466" i="1" s="1"/>
  <c r="D3465" i="1"/>
  <c r="B3465" i="1" s="1"/>
  <c r="D3464" i="1"/>
  <c r="B3464" i="1" s="1"/>
  <c r="D3463" i="1"/>
  <c r="B3463" i="1" s="1"/>
  <c r="D3462" i="1"/>
  <c r="B3462" i="1" s="1"/>
  <c r="D3461" i="1"/>
  <c r="B3461" i="1" s="1"/>
  <c r="D3460" i="1"/>
  <c r="B3460" i="1" s="1"/>
  <c r="D3459" i="1"/>
  <c r="B3459" i="1" s="1"/>
  <c r="D3458" i="1"/>
  <c r="B3458" i="1" s="1"/>
  <c r="D3457" i="1"/>
  <c r="B3457" i="1" s="1"/>
  <c r="D3456" i="1"/>
  <c r="B3456" i="1" s="1"/>
  <c r="D3455" i="1"/>
  <c r="B3455" i="1" s="1"/>
  <c r="D3454" i="1"/>
  <c r="B3454" i="1" s="1"/>
  <c r="D3453" i="1"/>
  <c r="B3453" i="1" s="1"/>
  <c r="D3452" i="1"/>
  <c r="B3452" i="1" s="1"/>
  <c r="D3451" i="1"/>
  <c r="B3451" i="1" s="1"/>
  <c r="D3450" i="1"/>
  <c r="B3450" i="1" s="1"/>
  <c r="D3449" i="1"/>
  <c r="B3449" i="1" s="1"/>
  <c r="D3448" i="1"/>
  <c r="B3448" i="1" s="1"/>
  <c r="D3447" i="1"/>
  <c r="B3447" i="1" s="1"/>
  <c r="D3446" i="1"/>
  <c r="B3446" i="1" s="1"/>
  <c r="D3445" i="1"/>
  <c r="B3445" i="1" s="1"/>
  <c r="D3444" i="1"/>
  <c r="B3444" i="1" s="1"/>
  <c r="D3443" i="1"/>
  <c r="B3443" i="1" s="1"/>
  <c r="D3442" i="1"/>
  <c r="B3442" i="1" s="1"/>
  <c r="D3441" i="1"/>
  <c r="B3441" i="1" s="1"/>
  <c r="D3440" i="1"/>
  <c r="B3440" i="1" s="1"/>
  <c r="D3439" i="1"/>
  <c r="B3439" i="1" s="1"/>
  <c r="D3438" i="1"/>
  <c r="B3438" i="1" s="1"/>
  <c r="D3437" i="1"/>
  <c r="B3437" i="1" s="1"/>
  <c r="D3436" i="1"/>
  <c r="B3436" i="1" s="1"/>
  <c r="D3435" i="1"/>
  <c r="B3435" i="1" s="1"/>
  <c r="D3434" i="1"/>
  <c r="B3434" i="1" s="1"/>
  <c r="D3433" i="1"/>
  <c r="B3433" i="1" s="1"/>
  <c r="D3432" i="1"/>
  <c r="B3432" i="1" s="1"/>
  <c r="D3431" i="1"/>
  <c r="B3431" i="1" s="1"/>
  <c r="D3430" i="1"/>
  <c r="B3430" i="1" s="1"/>
  <c r="D3429" i="1"/>
  <c r="B3429" i="1" s="1"/>
  <c r="D3428" i="1"/>
  <c r="B3428" i="1" s="1"/>
  <c r="D3427" i="1"/>
  <c r="B3427" i="1" s="1"/>
  <c r="D3426" i="1"/>
  <c r="B3426" i="1" s="1"/>
  <c r="D3425" i="1"/>
  <c r="B3425" i="1" s="1"/>
  <c r="D3424" i="1"/>
  <c r="B3424" i="1" s="1"/>
  <c r="D3423" i="1"/>
  <c r="B3423" i="1" s="1"/>
  <c r="D3422" i="1"/>
  <c r="B3422" i="1" s="1"/>
  <c r="D3421" i="1"/>
  <c r="B3421" i="1" s="1"/>
  <c r="D3420" i="1"/>
  <c r="B3420" i="1" s="1"/>
  <c r="D3419" i="1"/>
  <c r="B3419" i="1" s="1"/>
  <c r="C3418" i="1"/>
  <c r="B3418" i="1" s="1"/>
  <c r="D3417" i="1"/>
  <c r="B3417" i="1" s="1"/>
  <c r="D3416" i="1"/>
  <c r="B3416" i="1" s="1"/>
  <c r="D3415" i="1"/>
  <c r="B3415" i="1" s="1"/>
  <c r="D3414" i="1"/>
  <c r="B3414" i="1" s="1"/>
  <c r="D3413" i="1"/>
  <c r="B3413" i="1" s="1"/>
  <c r="D3412" i="1"/>
  <c r="B3412" i="1" s="1"/>
  <c r="D3411" i="1"/>
  <c r="B3411" i="1" s="1"/>
  <c r="D3410" i="1"/>
  <c r="B3410" i="1" s="1"/>
  <c r="D3409" i="1"/>
  <c r="B3409" i="1" s="1"/>
  <c r="D3408" i="1"/>
  <c r="B3408" i="1" s="1"/>
  <c r="D3407" i="1"/>
  <c r="B3407" i="1" s="1"/>
  <c r="D3406" i="1"/>
  <c r="B3406" i="1" s="1"/>
  <c r="D3405" i="1"/>
  <c r="B3405" i="1" s="1"/>
  <c r="D3404" i="1"/>
  <c r="B3404" i="1" s="1"/>
  <c r="D3403" i="1"/>
  <c r="B3403" i="1" s="1"/>
  <c r="D3402" i="1"/>
  <c r="B3402" i="1" s="1"/>
  <c r="D3401" i="1"/>
  <c r="B3401" i="1" s="1"/>
  <c r="D3400" i="1"/>
  <c r="B3400" i="1" s="1"/>
  <c r="D3399" i="1"/>
  <c r="B3399" i="1" s="1"/>
  <c r="D3398" i="1"/>
  <c r="B3398" i="1" s="1"/>
  <c r="D3397" i="1"/>
  <c r="B3397" i="1" s="1"/>
  <c r="D3396" i="1"/>
  <c r="B3396" i="1" s="1"/>
  <c r="D3395" i="1"/>
  <c r="B3395" i="1" s="1"/>
  <c r="D3394" i="1"/>
  <c r="B3394" i="1" s="1"/>
  <c r="D3393" i="1"/>
  <c r="B3393" i="1" s="1"/>
  <c r="D3392" i="1"/>
  <c r="B3392" i="1" s="1"/>
  <c r="D3391" i="1"/>
  <c r="B3391" i="1" s="1"/>
  <c r="D3390" i="1"/>
  <c r="B3390" i="1" s="1"/>
  <c r="D3389" i="1"/>
  <c r="B3389" i="1" s="1"/>
  <c r="D3388" i="1"/>
  <c r="B3388" i="1" s="1"/>
  <c r="D3387" i="1"/>
  <c r="B3387" i="1" s="1"/>
  <c r="D3386" i="1"/>
  <c r="B3386" i="1" s="1"/>
  <c r="D3385" i="1"/>
  <c r="B3385" i="1" s="1"/>
  <c r="D3384" i="1"/>
  <c r="B3384" i="1" s="1"/>
  <c r="D3383" i="1"/>
  <c r="B3383" i="1" s="1"/>
  <c r="D3382" i="1"/>
  <c r="B3382" i="1" s="1"/>
  <c r="D3381" i="1"/>
  <c r="B3381" i="1" s="1"/>
  <c r="D3380" i="1"/>
  <c r="B3380" i="1" s="1"/>
  <c r="D3379" i="1"/>
  <c r="B3379" i="1" s="1"/>
  <c r="D3378" i="1"/>
  <c r="B3378" i="1" s="1"/>
  <c r="D3377" i="1"/>
  <c r="B3377" i="1" s="1"/>
  <c r="D3376" i="1"/>
  <c r="B3376" i="1" s="1"/>
  <c r="D3375" i="1"/>
  <c r="B3375" i="1" s="1"/>
  <c r="D3374" i="1"/>
  <c r="B3374" i="1" s="1"/>
  <c r="D3373" i="1"/>
  <c r="B3373" i="1" s="1"/>
  <c r="D3372" i="1"/>
  <c r="B3372" i="1" s="1"/>
  <c r="D3371" i="1"/>
  <c r="B3371" i="1" s="1"/>
  <c r="D3370" i="1"/>
  <c r="B3370" i="1" s="1"/>
  <c r="D3369" i="1"/>
  <c r="B3369" i="1" s="1"/>
  <c r="D3368" i="1"/>
  <c r="B3368" i="1" s="1"/>
  <c r="D3367" i="1"/>
  <c r="B3367" i="1" s="1"/>
  <c r="D3366" i="1"/>
  <c r="B3366" i="1" s="1"/>
  <c r="D3365" i="1"/>
  <c r="B3365" i="1" s="1"/>
  <c r="D3364" i="1"/>
  <c r="B3364" i="1" s="1"/>
  <c r="D3363" i="1"/>
  <c r="B3363" i="1" s="1"/>
  <c r="C3362" i="1"/>
  <c r="B3362" i="1" s="1"/>
  <c r="C3361" i="1"/>
  <c r="B3361" i="1" s="1"/>
  <c r="C3360" i="1"/>
  <c r="B3360" i="1" s="1"/>
  <c r="D3359" i="1"/>
  <c r="B3359" i="1" s="1"/>
  <c r="D3358" i="1"/>
  <c r="B3358" i="1" s="1"/>
  <c r="D3357" i="1"/>
  <c r="B3357" i="1" s="1"/>
  <c r="D3356" i="1"/>
  <c r="B3356" i="1" s="1"/>
  <c r="D3355" i="1"/>
  <c r="B3355" i="1" s="1"/>
  <c r="D3354" i="1"/>
  <c r="B3354" i="1" s="1"/>
  <c r="D3353" i="1"/>
  <c r="B3353" i="1" s="1"/>
  <c r="D3352" i="1"/>
  <c r="B3352" i="1" s="1"/>
  <c r="D3351" i="1"/>
  <c r="B3351" i="1" s="1"/>
  <c r="D3350" i="1"/>
  <c r="B3350" i="1" s="1"/>
  <c r="D3349" i="1"/>
  <c r="B3349" i="1" s="1"/>
  <c r="D3348" i="1"/>
  <c r="B3348" i="1" s="1"/>
  <c r="D3347" i="1"/>
  <c r="B3347" i="1" s="1"/>
  <c r="D3346" i="1"/>
  <c r="B3346" i="1" s="1"/>
  <c r="D3345" i="1"/>
  <c r="B3345" i="1" s="1"/>
  <c r="D3344" i="1"/>
  <c r="B3344" i="1" s="1"/>
  <c r="D3343" i="1"/>
  <c r="B3343" i="1" s="1"/>
  <c r="D3342" i="1"/>
  <c r="B3342" i="1" s="1"/>
  <c r="D3341" i="1"/>
  <c r="B3341" i="1" s="1"/>
  <c r="D3340" i="1"/>
  <c r="B3340" i="1" s="1"/>
  <c r="D3339" i="1"/>
  <c r="B3339" i="1" s="1"/>
  <c r="D3338" i="1"/>
  <c r="B3338" i="1" s="1"/>
  <c r="D3337" i="1"/>
  <c r="B3337" i="1" s="1"/>
  <c r="D3336" i="1"/>
  <c r="B3336" i="1" s="1"/>
  <c r="D3335" i="1"/>
  <c r="B3335" i="1" s="1"/>
  <c r="D3334" i="1"/>
  <c r="B3334" i="1" s="1"/>
  <c r="D3333" i="1"/>
  <c r="B3333" i="1" s="1"/>
  <c r="D3332" i="1"/>
  <c r="B3332" i="1" s="1"/>
  <c r="D3331" i="1"/>
  <c r="B3331" i="1" s="1"/>
  <c r="D3330" i="1"/>
  <c r="B3330" i="1" s="1"/>
  <c r="D3329" i="1"/>
  <c r="B3329" i="1" s="1"/>
  <c r="D3328" i="1"/>
  <c r="B3328" i="1" s="1"/>
  <c r="D3327" i="1"/>
  <c r="B3327" i="1" s="1"/>
  <c r="D3326" i="1"/>
  <c r="B3326" i="1" s="1"/>
  <c r="D3325" i="1"/>
  <c r="B3325" i="1" s="1"/>
  <c r="D3324" i="1"/>
  <c r="B3324" i="1" s="1"/>
  <c r="D3323" i="1"/>
  <c r="B3323" i="1" s="1"/>
  <c r="D3322" i="1"/>
  <c r="B3322" i="1" s="1"/>
  <c r="D3321" i="1"/>
  <c r="B3321" i="1" s="1"/>
  <c r="D3320" i="1"/>
  <c r="B3320" i="1" s="1"/>
  <c r="D3319" i="1"/>
  <c r="B3319" i="1" s="1"/>
  <c r="G3318" i="1"/>
  <c r="D3318" i="1"/>
  <c r="B3318" i="1" s="1"/>
  <c r="G3317" i="1"/>
  <c r="D3317" i="1"/>
  <c r="B3317" i="1" s="1"/>
  <c r="D3316" i="1"/>
  <c r="B3316" i="1" s="1"/>
  <c r="D3315" i="1"/>
  <c r="B3315" i="1" s="1"/>
  <c r="D3314" i="1"/>
  <c r="B3314" i="1" s="1"/>
  <c r="D3313" i="1"/>
  <c r="B3313" i="1" s="1"/>
  <c r="D3312" i="1"/>
  <c r="B3312" i="1" s="1"/>
  <c r="D3311" i="1"/>
  <c r="B3311" i="1" s="1"/>
  <c r="D3310" i="1"/>
  <c r="B3310" i="1" s="1"/>
  <c r="D3309" i="1"/>
  <c r="B3309" i="1" s="1"/>
  <c r="D3308" i="1"/>
  <c r="B3308" i="1" s="1"/>
  <c r="D3307" i="1"/>
  <c r="B3307" i="1" s="1"/>
  <c r="D3306" i="1"/>
  <c r="B3306" i="1" s="1"/>
  <c r="D3305" i="1"/>
  <c r="B3305" i="1" s="1"/>
  <c r="D3304" i="1"/>
  <c r="B3304" i="1" s="1"/>
  <c r="D3303" i="1"/>
  <c r="B3303" i="1" s="1"/>
  <c r="D3302" i="1"/>
  <c r="B3302" i="1" s="1"/>
  <c r="D3301" i="1"/>
  <c r="B3301" i="1" s="1"/>
  <c r="D3300" i="1"/>
  <c r="B3300" i="1" s="1"/>
  <c r="D3299" i="1"/>
  <c r="B3299" i="1" s="1"/>
  <c r="D3298" i="1"/>
  <c r="B3298" i="1" s="1"/>
  <c r="D3297" i="1"/>
  <c r="B3297" i="1" s="1"/>
  <c r="D3296" i="1"/>
  <c r="B3296" i="1" s="1"/>
  <c r="D3295" i="1"/>
  <c r="B3295" i="1" s="1"/>
  <c r="D3294" i="1"/>
  <c r="B3294" i="1" s="1"/>
  <c r="D3293" i="1"/>
  <c r="B3293" i="1" s="1"/>
  <c r="D3292" i="1"/>
  <c r="B3292" i="1" s="1"/>
  <c r="D3291" i="1"/>
  <c r="B3291" i="1" s="1"/>
  <c r="D3290" i="1"/>
  <c r="B3290" i="1" s="1"/>
  <c r="D3289" i="1"/>
  <c r="B3289" i="1" s="1"/>
  <c r="D3288" i="1"/>
  <c r="B3288" i="1" s="1"/>
  <c r="D3287" i="1"/>
  <c r="B3287" i="1" s="1"/>
  <c r="D3286" i="1"/>
  <c r="B3286" i="1" s="1"/>
  <c r="D3285" i="1"/>
  <c r="B3285" i="1" s="1"/>
  <c r="D3284" i="1"/>
  <c r="B3284" i="1" s="1"/>
  <c r="D3283" i="1"/>
  <c r="B3283" i="1" s="1"/>
  <c r="D3282" i="1"/>
  <c r="B3282" i="1" s="1"/>
  <c r="D3281" i="1"/>
  <c r="B3281" i="1" s="1"/>
  <c r="D3280" i="1"/>
  <c r="B3280" i="1" s="1"/>
  <c r="D3279" i="1"/>
  <c r="B3279" i="1" s="1"/>
  <c r="D3278" i="1"/>
  <c r="B3278" i="1" s="1"/>
  <c r="D3277" i="1"/>
  <c r="B3277" i="1" s="1"/>
  <c r="D3276" i="1"/>
  <c r="B3276" i="1" s="1"/>
  <c r="D3275" i="1"/>
  <c r="B3275" i="1" s="1"/>
  <c r="D3274" i="1"/>
  <c r="B3274" i="1" s="1"/>
  <c r="C3273" i="1"/>
  <c r="B3273" i="1" s="1"/>
  <c r="C3272" i="1"/>
  <c r="B3272" i="1" s="1"/>
  <c r="D3271" i="1"/>
  <c r="B3271" i="1" s="1"/>
  <c r="D3270" i="1"/>
  <c r="B3270" i="1" s="1"/>
  <c r="D3269" i="1"/>
  <c r="B3269" i="1" s="1"/>
  <c r="D3268" i="1"/>
  <c r="B3268" i="1" s="1"/>
  <c r="D3267" i="1"/>
  <c r="B3267" i="1" s="1"/>
  <c r="D3266" i="1"/>
  <c r="B3266" i="1" s="1"/>
  <c r="D3265" i="1"/>
  <c r="B3265" i="1" s="1"/>
  <c r="D3264" i="1"/>
  <c r="B3264" i="1" s="1"/>
  <c r="D3263" i="1"/>
  <c r="B3263" i="1" s="1"/>
  <c r="D3262" i="1"/>
  <c r="B3262" i="1" s="1"/>
  <c r="D3261" i="1"/>
  <c r="B3261" i="1" s="1"/>
  <c r="D3260" i="1"/>
  <c r="B3260" i="1" s="1"/>
  <c r="D3259" i="1"/>
  <c r="B3259" i="1" s="1"/>
  <c r="D3258" i="1"/>
  <c r="B3258" i="1" s="1"/>
  <c r="D3257" i="1"/>
  <c r="B3257" i="1" s="1"/>
  <c r="D3256" i="1"/>
  <c r="B3256" i="1" s="1"/>
  <c r="D3255" i="1"/>
  <c r="B3255" i="1" s="1"/>
  <c r="D3254" i="1"/>
  <c r="B3254" i="1" s="1"/>
  <c r="D3253" i="1"/>
  <c r="B3253" i="1" s="1"/>
  <c r="D3252" i="1"/>
  <c r="B3252" i="1" s="1"/>
  <c r="D3251" i="1"/>
  <c r="B3251" i="1" s="1"/>
  <c r="D3250" i="1"/>
  <c r="B3250" i="1" s="1"/>
  <c r="D3249" i="1"/>
  <c r="B3249" i="1" s="1"/>
  <c r="D3248" i="1"/>
  <c r="B3248" i="1" s="1"/>
  <c r="D3247" i="1"/>
  <c r="B3247" i="1" s="1"/>
  <c r="D3246" i="1"/>
  <c r="B3246" i="1" s="1"/>
  <c r="D3245" i="1"/>
  <c r="B3245" i="1" s="1"/>
  <c r="D3244" i="1"/>
  <c r="B3244" i="1" s="1"/>
  <c r="D3243" i="1"/>
  <c r="B3243" i="1" s="1"/>
  <c r="D3242" i="1"/>
  <c r="B3242" i="1" s="1"/>
  <c r="D3241" i="1"/>
  <c r="B3241" i="1" s="1"/>
  <c r="D3240" i="1"/>
  <c r="B3240" i="1" s="1"/>
  <c r="D3239" i="1"/>
  <c r="B3239" i="1" s="1"/>
  <c r="D3238" i="1"/>
  <c r="B3238" i="1" s="1"/>
  <c r="D3237" i="1"/>
  <c r="B3237" i="1" s="1"/>
  <c r="D3236" i="1"/>
  <c r="B3236" i="1" s="1"/>
  <c r="D3235" i="1"/>
  <c r="B3235" i="1" s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D3197" i="1"/>
  <c r="B3197" i="1" s="1"/>
  <c r="D3196" i="1"/>
  <c r="B3196" i="1" s="1"/>
  <c r="D3195" i="1"/>
  <c r="B3195" i="1" s="1"/>
  <c r="D3194" i="1"/>
  <c r="B3194" i="1" s="1"/>
  <c r="D3193" i="1"/>
  <c r="B3193" i="1" s="1"/>
  <c r="D3192" i="1"/>
  <c r="B3192" i="1" s="1"/>
  <c r="D3191" i="1"/>
  <c r="B3191" i="1" s="1"/>
  <c r="D3190" i="1"/>
  <c r="B3190" i="1" s="1"/>
  <c r="D3189" i="1"/>
  <c r="B3189" i="1" s="1"/>
  <c r="D3188" i="1"/>
  <c r="B3188" i="1" s="1"/>
  <c r="D3187" i="1"/>
  <c r="B3187" i="1" s="1"/>
  <c r="D3186" i="1"/>
  <c r="B3186" i="1" s="1"/>
  <c r="D3185" i="1"/>
  <c r="B3185" i="1" s="1"/>
  <c r="D3184" i="1"/>
  <c r="B3184" i="1" s="1"/>
  <c r="D3183" i="1"/>
  <c r="B3183" i="1" s="1"/>
  <c r="D3182" i="1"/>
  <c r="B3182" i="1" s="1"/>
  <c r="D3181" i="1"/>
  <c r="B3181" i="1" s="1"/>
  <c r="D3180" i="1"/>
  <c r="B3180" i="1"/>
  <c r="D3179" i="1"/>
  <c r="B3179" i="1" s="1"/>
  <c r="D3178" i="1"/>
  <c r="B3178" i="1" s="1"/>
  <c r="D3177" i="1"/>
  <c r="B3177" i="1" s="1"/>
  <c r="D3176" i="1"/>
  <c r="B3176" i="1" s="1"/>
  <c r="D3175" i="1"/>
  <c r="B3175" i="1" s="1"/>
  <c r="D3174" i="1"/>
  <c r="B3174" i="1" s="1"/>
  <c r="D3173" i="1"/>
  <c r="B3173" i="1" s="1"/>
  <c r="D3172" i="1"/>
  <c r="B3172" i="1" s="1"/>
  <c r="G3171" i="1"/>
  <c r="D3171" i="1"/>
  <c r="B3171" i="1" s="1"/>
  <c r="G3170" i="1"/>
  <c r="D3170" i="1"/>
  <c r="B3170" i="1" s="1"/>
  <c r="G3169" i="1"/>
  <c r="D3169" i="1"/>
  <c r="B3169" i="1" s="1"/>
  <c r="G3168" i="1"/>
  <c r="D3168" i="1"/>
  <c r="B3168" i="1" s="1"/>
  <c r="G3167" i="1"/>
  <c r="D3167" i="1"/>
  <c r="B3167" i="1" s="1"/>
  <c r="G3166" i="1"/>
  <c r="D3166" i="1"/>
  <c r="B3166" i="1" s="1"/>
  <c r="G3165" i="1"/>
  <c r="D3165" i="1"/>
  <c r="B3165" i="1" s="1"/>
  <c r="G3164" i="1"/>
  <c r="D3164" i="1"/>
  <c r="B3164" i="1" s="1"/>
  <c r="G3163" i="1"/>
  <c r="D3163" i="1"/>
  <c r="B3163" i="1" s="1"/>
  <c r="G3162" i="1"/>
  <c r="D3162" i="1"/>
  <c r="B3162" i="1" s="1"/>
  <c r="G3161" i="1"/>
  <c r="D3161" i="1"/>
  <c r="B3161" i="1" s="1"/>
  <c r="G3160" i="1"/>
  <c r="D3160" i="1"/>
  <c r="B3160" i="1" s="1"/>
  <c r="G3159" i="1"/>
  <c r="D3159" i="1"/>
  <c r="B3159" i="1" s="1"/>
  <c r="G3158" i="1"/>
  <c r="D3158" i="1"/>
  <c r="B3158" i="1" s="1"/>
  <c r="G3157" i="1"/>
  <c r="D3157" i="1"/>
  <c r="B3157" i="1" s="1"/>
  <c r="G3156" i="1"/>
  <c r="D3156" i="1"/>
  <c r="B3156" i="1" s="1"/>
  <c r="G3155" i="1"/>
  <c r="D3155" i="1"/>
  <c r="B3155" i="1" s="1"/>
  <c r="G3154" i="1"/>
  <c r="D3154" i="1"/>
  <c r="B3154" i="1" s="1"/>
  <c r="G3153" i="1"/>
  <c r="D3153" i="1"/>
  <c r="B3153" i="1" s="1"/>
  <c r="G3152" i="1"/>
  <c r="D3152" i="1"/>
  <c r="B3152" i="1" s="1"/>
  <c r="G3151" i="1"/>
  <c r="D3151" i="1"/>
  <c r="B3151" i="1" s="1"/>
  <c r="G3150" i="1"/>
  <c r="D3150" i="1"/>
  <c r="B3150" i="1" s="1"/>
  <c r="G3149" i="1"/>
  <c r="D3149" i="1"/>
  <c r="B3149" i="1" s="1"/>
  <c r="G3148" i="1"/>
  <c r="D3148" i="1"/>
  <c r="B3148" i="1" s="1"/>
  <c r="G3147" i="1"/>
  <c r="D3147" i="1"/>
  <c r="B3147" i="1" s="1"/>
  <c r="G3146" i="1"/>
  <c r="D3146" i="1"/>
  <c r="B3146" i="1" s="1"/>
  <c r="G3145" i="1"/>
  <c r="D3145" i="1"/>
  <c r="B3145" i="1" s="1"/>
  <c r="G3144" i="1"/>
  <c r="D3144" i="1"/>
  <c r="B3144" i="1" s="1"/>
  <c r="G3143" i="1"/>
  <c r="D3143" i="1"/>
  <c r="B3143" i="1" s="1"/>
  <c r="G3142" i="1"/>
  <c r="D3142" i="1"/>
  <c r="B3142" i="1" s="1"/>
  <c r="G3141" i="1"/>
  <c r="D3141" i="1"/>
  <c r="B3141" i="1" s="1"/>
  <c r="G3140" i="1"/>
  <c r="D3140" i="1"/>
  <c r="B3140" i="1" s="1"/>
  <c r="G3139" i="1"/>
  <c r="D3139" i="1"/>
  <c r="B3139" i="1" s="1"/>
  <c r="G3138" i="1"/>
  <c r="D3138" i="1"/>
  <c r="B3138" i="1" s="1"/>
  <c r="G3137" i="1"/>
  <c r="D3137" i="1"/>
  <c r="B3137" i="1" s="1"/>
  <c r="G3136" i="1"/>
  <c r="D3136" i="1"/>
  <c r="B3136" i="1" s="1"/>
  <c r="D3135" i="1"/>
  <c r="B3135" i="1" s="1"/>
  <c r="D3134" i="1"/>
  <c r="B3134" i="1" s="1"/>
  <c r="D3133" i="1"/>
  <c r="B3133" i="1" s="1"/>
  <c r="D3132" i="1"/>
  <c r="B3132" i="1" s="1"/>
  <c r="D3131" i="1"/>
  <c r="B3131" i="1" s="1"/>
  <c r="D3130" i="1"/>
  <c r="B3130" i="1" s="1"/>
  <c r="D3129" i="1"/>
  <c r="B3129" i="1" s="1"/>
  <c r="G3128" i="1"/>
  <c r="D3128" i="1"/>
  <c r="B3128" i="1" s="1"/>
  <c r="G3127" i="1"/>
  <c r="C3127" i="1"/>
  <c r="B3127" i="1" s="1"/>
  <c r="G3126" i="1"/>
  <c r="D3126" i="1"/>
  <c r="B3126" i="1" s="1"/>
  <c r="G3125" i="1"/>
  <c r="D3125" i="1"/>
  <c r="B3125" i="1" s="1"/>
  <c r="G3124" i="1"/>
  <c r="D3124" i="1"/>
  <c r="B3124" i="1" s="1"/>
  <c r="G3123" i="1"/>
  <c r="D3123" i="1"/>
  <c r="B3123" i="1" s="1"/>
  <c r="G3122" i="1"/>
  <c r="D3122" i="1"/>
  <c r="B3122" i="1" s="1"/>
  <c r="G3121" i="1"/>
  <c r="D3121" i="1"/>
  <c r="B3121" i="1" s="1"/>
  <c r="G3120" i="1"/>
  <c r="D3120" i="1"/>
  <c r="B3120" i="1" s="1"/>
  <c r="G3119" i="1"/>
  <c r="D3119" i="1"/>
  <c r="B3119" i="1" s="1"/>
  <c r="G3118" i="1"/>
  <c r="D3118" i="1"/>
  <c r="B3118" i="1" s="1"/>
  <c r="G3117" i="1"/>
  <c r="D3117" i="1"/>
  <c r="B3117" i="1" s="1"/>
  <c r="G3116" i="1"/>
  <c r="D3116" i="1"/>
  <c r="B3116" i="1" s="1"/>
  <c r="G3115" i="1"/>
  <c r="D3115" i="1"/>
  <c r="B3115" i="1" s="1"/>
  <c r="G3114" i="1"/>
  <c r="D3114" i="1"/>
  <c r="B3114" i="1" s="1"/>
  <c r="G3113" i="1"/>
  <c r="D3113" i="1"/>
  <c r="B3113" i="1" s="1"/>
  <c r="G3112" i="1"/>
  <c r="D3112" i="1"/>
  <c r="B3112" i="1" s="1"/>
  <c r="G3111" i="1"/>
  <c r="D3111" i="1"/>
  <c r="B3111" i="1" s="1"/>
  <c r="G3110" i="1"/>
  <c r="D3110" i="1"/>
  <c r="B3110" i="1" s="1"/>
  <c r="G3109" i="1"/>
  <c r="D3109" i="1"/>
  <c r="B3109" i="1" s="1"/>
  <c r="G3108" i="1"/>
  <c r="D3108" i="1"/>
  <c r="B3108" i="1" s="1"/>
  <c r="G3107" i="1"/>
  <c r="D3107" i="1"/>
  <c r="B3107" i="1" s="1"/>
  <c r="G3106" i="1"/>
  <c r="D3106" i="1"/>
  <c r="B3106" i="1" s="1"/>
  <c r="G3105" i="1"/>
  <c r="D3105" i="1"/>
  <c r="B3105" i="1" s="1"/>
  <c r="G3104" i="1"/>
  <c r="D3104" i="1"/>
  <c r="B3104" i="1" s="1"/>
  <c r="G3103" i="1"/>
  <c r="G5" i="1" s="1"/>
  <c r="D3103" i="1"/>
  <c r="B3103" i="1" s="1"/>
  <c r="B3102" i="1"/>
  <c r="B3101" i="1"/>
  <c r="C3100" i="1"/>
  <c r="B3100" i="1" s="1"/>
  <c r="G3099" i="1"/>
  <c r="B3099" i="1"/>
  <c r="G3098" i="1"/>
  <c r="B3098" i="1"/>
  <c r="G3097" i="1"/>
  <c r="D3097" i="1"/>
  <c r="B3097" i="1" s="1"/>
  <c r="G3096" i="1"/>
  <c r="D3096" i="1"/>
  <c r="B3096" i="1" s="1"/>
  <c r="G3095" i="1"/>
  <c r="B3095" i="1"/>
  <c r="G3094" i="1"/>
  <c r="B3094" i="1"/>
  <c r="G3093" i="1"/>
  <c r="B3093" i="1"/>
  <c r="D3092" i="1"/>
  <c r="B3092" i="1" s="1"/>
  <c r="D3091" i="1"/>
  <c r="B3091" i="1" s="1"/>
  <c r="D3090" i="1"/>
  <c r="B3090" i="1" s="1"/>
  <c r="D3089" i="1"/>
  <c r="B3089" i="1" s="1"/>
  <c r="B3088" i="1"/>
  <c r="B3087" i="1"/>
  <c r="B3086" i="1"/>
  <c r="D3085" i="1"/>
  <c r="B3085" i="1" s="1"/>
  <c r="D3084" i="1"/>
  <c r="B3084" i="1" s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C3064" i="1"/>
  <c r="B3064" i="1" s="1"/>
  <c r="D3063" i="1"/>
  <c r="B3063" i="1" s="1"/>
  <c r="D3062" i="1"/>
  <c r="B3062" i="1" s="1"/>
  <c r="D3061" i="1"/>
  <c r="B3061" i="1" s="1"/>
  <c r="D3060" i="1"/>
  <c r="B3060" i="1" s="1"/>
  <c r="D3059" i="1"/>
  <c r="B3059" i="1" s="1"/>
  <c r="D3058" i="1"/>
  <c r="B3058" i="1" s="1"/>
  <c r="D3057" i="1"/>
  <c r="B3057" i="1" s="1"/>
  <c r="D3056" i="1"/>
  <c r="B3056" i="1" s="1"/>
  <c r="D3055" i="1"/>
  <c r="B3055" i="1" s="1"/>
  <c r="D3054" i="1"/>
  <c r="B3054" i="1" s="1"/>
  <c r="D3053" i="1"/>
  <c r="B3053" i="1" s="1"/>
  <c r="D3052" i="1"/>
  <c r="B3052" i="1" s="1"/>
  <c r="D3051" i="1"/>
  <c r="B3051" i="1" s="1"/>
  <c r="D3050" i="1"/>
  <c r="B3050" i="1" s="1"/>
  <c r="D3049" i="1"/>
  <c r="B3049" i="1" s="1"/>
  <c r="D3048" i="1"/>
  <c r="B3048" i="1" s="1"/>
  <c r="D3047" i="1"/>
  <c r="B3047" i="1" s="1"/>
  <c r="D3046" i="1"/>
  <c r="B3046" i="1" s="1"/>
  <c r="C3045" i="1"/>
  <c r="B3045" i="1" s="1"/>
  <c r="D3044" i="1"/>
  <c r="B3044" i="1" s="1"/>
  <c r="D3043" i="1"/>
  <c r="B3043" i="1" s="1"/>
  <c r="D3042" i="1"/>
  <c r="B3042" i="1" s="1"/>
  <c r="D3041" i="1"/>
  <c r="B3041" i="1" s="1"/>
  <c r="D3040" i="1"/>
  <c r="B3040" i="1" s="1"/>
  <c r="D3039" i="1"/>
  <c r="B3039" i="1" s="1"/>
  <c r="D3038" i="1"/>
  <c r="B3038" i="1" s="1"/>
  <c r="D3037" i="1"/>
  <c r="B3037" i="1" s="1"/>
  <c r="D3036" i="1"/>
  <c r="B3036" i="1" s="1"/>
  <c r="D3035" i="1"/>
  <c r="B3035" i="1" s="1"/>
  <c r="D3034" i="1"/>
  <c r="B3034" i="1" s="1"/>
  <c r="D3033" i="1"/>
  <c r="B3033" i="1" s="1"/>
  <c r="D3032" i="1"/>
  <c r="B3032" i="1" s="1"/>
  <c r="D3031" i="1"/>
  <c r="B3031" i="1" s="1"/>
  <c r="D3030" i="1"/>
  <c r="B3030" i="1" s="1"/>
  <c r="D3029" i="1"/>
  <c r="B3029" i="1" s="1"/>
  <c r="D3028" i="1"/>
  <c r="B3028" i="1" s="1"/>
  <c r="D3027" i="1"/>
  <c r="B3027" i="1" s="1"/>
  <c r="D3026" i="1"/>
  <c r="B3026" i="1" s="1"/>
  <c r="D3025" i="1"/>
  <c r="B3025" i="1" s="1"/>
  <c r="D3024" i="1"/>
  <c r="B3024" i="1" s="1"/>
  <c r="D3023" i="1"/>
  <c r="B3023" i="1" s="1"/>
  <c r="D3022" i="1"/>
  <c r="B3022" i="1" s="1"/>
  <c r="D3021" i="1"/>
  <c r="B3021" i="1" s="1"/>
  <c r="D3020" i="1"/>
  <c r="B3020" i="1" s="1"/>
  <c r="D3019" i="1"/>
  <c r="B3019" i="1" s="1"/>
  <c r="D3018" i="1"/>
  <c r="B3018" i="1"/>
  <c r="D3017" i="1"/>
  <c r="B3017" i="1" s="1"/>
  <c r="D3016" i="1"/>
  <c r="B3016" i="1" s="1"/>
  <c r="D3015" i="1"/>
  <c r="B3015" i="1" s="1"/>
  <c r="D3014" i="1"/>
  <c r="B3014" i="1" s="1"/>
  <c r="D3013" i="1"/>
  <c r="B3013" i="1" s="1"/>
  <c r="D3012" i="1"/>
  <c r="B3012" i="1" s="1"/>
  <c r="D3011" i="1"/>
  <c r="B3011" i="1" s="1"/>
  <c r="D3010" i="1"/>
  <c r="B3010" i="1" s="1"/>
  <c r="D3009" i="1"/>
  <c r="B3009" i="1" s="1"/>
  <c r="C3008" i="1"/>
  <c r="B3008" i="1" s="1"/>
  <c r="C3007" i="1"/>
  <c r="B3007" i="1" s="1"/>
  <c r="D3006" i="1"/>
  <c r="B3006" i="1" s="1"/>
  <c r="D3005" i="1"/>
  <c r="B3005" i="1" s="1"/>
  <c r="D3004" i="1"/>
  <c r="B3004" i="1" s="1"/>
  <c r="D3003" i="1"/>
  <c r="B3003" i="1" s="1"/>
  <c r="D3002" i="1"/>
  <c r="B3002" i="1" s="1"/>
  <c r="D3001" i="1"/>
  <c r="B3001" i="1" s="1"/>
  <c r="D3000" i="1"/>
  <c r="B3000" i="1" s="1"/>
  <c r="D2999" i="1"/>
  <c r="B2999" i="1" s="1"/>
  <c r="D2998" i="1"/>
  <c r="B2998" i="1" s="1"/>
  <c r="D2997" i="1"/>
  <c r="B2997" i="1" s="1"/>
  <c r="D2996" i="1"/>
  <c r="B2996" i="1" s="1"/>
  <c r="D2995" i="1"/>
  <c r="B2995" i="1" s="1"/>
  <c r="D2994" i="1"/>
  <c r="B2994" i="1" s="1"/>
  <c r="D2993" i="1"/>
  <c r="B2993" i="1" s="1"/>
  <c r="D2992" i="1"/>
  <c r="B2992" i="1" s="1"/>
  <c r="D2991" i="1"/>
  <c r="B2991" i="1" s="1"/>
  <c r="C2990" i="1"/>
  <c r="B2990" i="1" s="1"/>
  <c r="D2989" i="1"/>
  <c r="B2989" i="1" s="1"/>
  <c r="D2988" i="1"/>
  <c r="B2988" i="1" s="1"/>
  <c r="D2987" i="1"/>
  <c r="B2987" i="1" s="1"/>
  <c r="D2986" i="1"/>
  <c r="B2986" i="1" s="1"/>
  <c r="D2985" i="1"/>
  <c r="B2985" i="1" s="1"/>
  <c r="D2984" i="1"/>
  <c r="B2984" i="1" s="1"/>
  <c r="D2983" i="1"/>
  <c r="B2983" i="1" s="1"/>
  <c r="D2982" i="1"/>
  <c r="B2982" i="1" s="1"/>
  <c r="D2981" i="1"/>
  <c r="B2981" i="1" s="1"/>
  <c r="D2980" i="1"/>
  <c r="B2980" i="1" s="1"/>
  <c r="D2979" i="1"/>
  <c r="B2979" i="1" s="1"/>
  <c r="D2978" i="1"/>
  <c r="B2978" i="1" s="1"/>
  <c r="D2977" i="1"/>
  <c r="B2977" i="1" s="1"/>
  <c r="D2976" i="1"/>
  <c r="B2976" i="1" s="1"/>
  <c r="D2975" i="1"/>
  <c r="B2975" i="1" s="1"/>
  <c r="D2974" i="1"/>
  <c r="B2974" i="1" s="1"/>
  <c r="D2973" i="1"/>
  <c r="B2973" i="1" s="1"/>
  <c r="C2972" i="1"/>
  <c r="B2972" i="1" s="1"/>
  <c r="D2971" i="1"/>
  <c r="B2971" i="1" s="1"/>
  <c r="D2970" i="1"/>
  <c r="B2970" i="1" s="1"/>
  <c r="D2969" i="1"/>
  <c r="B2969" i="1" s="1"/>
  <c r="D2968" i="1"/>
  <c r="B2968" i="1" s="1"/>
  <c r="D2967" i="1"/>
  <c r="B2967" i="1" s="1"/>
  <c r="D2966" i="1"/>
  <c r="B2966" i="1" s="1"/>
  <c r="D2965" i="1"/>
  <c r="B2965" i="1" s="1"/>
  <c r="D2964" i="1"/>
  <c r="B2964" i="1" s="1"/>
  <c r="D2963" i="1"/>
  <c r="B2963" i="1" s="1"/>
  <c r="D2962" i="1"/>
  <c r="B2962" i="1" s="1"/>
  <c r="D2961" i="1"/>
  <c r="B2961" i="1" s="1"/>
  <c r="D2960" i="1"/>
  <c r="B2960" i="1" s="1"/>
  <c r="D2959" i="1"/>
  <c r="B2959" i="1" s="1"/>
  <c r="D2958" i="1"/>
  <c r="B2958" i="1" s="1"/>
  <c r="D2957" i="1"/>
  <c r="B2957" i="1" s="1"/>
  <c r="D2956" i="1"/>
  <c r="B2956" i="1" s="1"/>
  <c r="D2955" i="1"/>
  <c r="B2955" i="1" s="1"/>
  <c r="D2954" i="1"/>
  <c r="B2954" i="1" s="1"/>
  <c r="D2953" i="1"/>
  <c r="B2953" i="1" s="1"/>
  <c r="D2952" i="1"/>
  <c r="B2952" i="1" s="1"/>
  <c r="D2951" i="1"/>
  <c r="B2951" i="1" s="1"/>
  <c r="D2950" i="1"/>
  <c r="B2950" i="1" s="1"/>
  <c r="D2949" i="1"/>
  <c r="B2949" i="1" s="1"/>
  <c r="D2948" i="1"/>
  <c r="B2948" i="1" s="1"/>
  <c r="D2947" i="1"/>
  <c r="B2947" i="1" s="1"/>
  <c r="D2946" i="1"/>
  <c r="B2946" i="1" s="1"/>
  <c r="D2945" i="1"/>
  <c r="B2945" i="1" s="1"/>
  <c r="D2944" i="1"/>
  <c r="B2944" i="1" s="1"/>
  <c r="C2943" i="1"/>
  <c r="B2943" i="1" s="1"/>
  <c r="D2942" i="1"/>
  <c r="B2942" i="1" s="1"/>
  <c r="D2941" i="1"/>
  <c r="B2941" i="1" s="1"/>
  <c r="D2940" i="1"/>
  <c r="B2940" i="1" s="1"/>
  <c r="D2939" i="1"/>
  <c r="B2939" i="1" s="1"/>
  <c r="D2938" i="1"/>
  <c r="B2938" i="1" s="1"/>
  <c r="D2937" i="1"/>
  <c r="B2937" i="1" s="1"/>
  <c r="D2936" i="1"/>
  <c r="B2936" i="1" s="1"/>
  <c r="D2935" i="1"/>
  <c r="B2935" i="1" s="1"/>
  <c r="D2934" i="1"/>
  <c r="B2934" i="1" s="1"/>
  <c r="D2933" i="1"/>
  <c r="B2933" i="1" s="1"/>
  <c r="D2932" i="1"/>
  <c r="B2932" i="1" s="1"/>
  <c r="D2931" i="1"/>
  <c r="B2931" i="1" s="1"/>
  <c r="D2930" i="1"/>
  <c r="B2930" i="1" s="1"/>
  <c r="D2929" i="1"/>
  <c r="B2929" i="1" s="1"/>
  <c r="D2928" i="1"/>
  <c r="B2928" i="1" s="1"/>
  <c r="D2927" i="1"/>
  <c r="B2927" i="1" s="1"/>
  <c r="D2926" i="1"/>
  <c r="B2926" i="1" s="1"/>
  <c r="D2925" i="1"/>
  <c r="B2925" i="1" s="1"/>
  <c r="D2924" i="1"/>
  <c r="B2924" i="1" s="1"/>
  <c r="D2923" i="1"/>
  <c r="B2923" i="1" s="1"/>
  <c r="D2922" i="1"/>
  <c r="B2922" i="1" s="1"/>
  <c r="D2921" i="1"/>
  <c r="B2921" i="1" s="1"/>
  <c r="C2920" i="1"/>
  <c r="B2920" i="1" s="1"/>
  <c r="C2919" i="1"/>
  <c r="B2919" i="1" s="1"/>
  <c r="D2918" i="1"/>
  <c r="B2918" i="1" s="1"/>
  <c r="D2917" i="1"/>
  <c r="B2917" i="1" s="1"/>
  <c r="D2916" i="1"/>
  <c r="B2916" i="1" s="1"/>
  <c r="D2915" i="1"/>
  <c r="B2915" i="1" s="1"/>
  <c r="D2914" i="1"/>
  <c r="B2914" i="1" s="1"/>
  <c r="D2913" i="1"/>
  <c r="B2913" i="1" s="1"/>
  <c r="D2912" i="1"/>
  <c r="B2912" i="1" s="1"/>
  <c r="D2911" i="1"/>
  <c r="B2911" i="1" s="1"/>
  <c r="D2910" i="1"/>
  <c r="B2910" i="1" s="1"/>
  <c r="D2909" i="1"/>
  <c r="B2909" i="1" s="1"/>
  <c r="D2908" i="1"/>
  <c r="B2908" i="1" s="1"/>
  <c r="D2907" i="1"/>
  <c r="B2907" i="1" s="1"/>
  <c r="D2906" i="1"/>
  <c r="B2906" i="1" s="1"/>
  <c r="D2905" i="1"/>
  <c r="B2905" i="1" s="1"/>
  <c r="D2904" i="1"/>
  <c r="B2904" i="1" s="1"/>
  <c r="D2903" i="1"/>
  <c r="B2903" i="1" s="1"/>
  <c r="D2902" i="1"/>
  <c r="B2902" i="1" s="1"/>
  <c r="D2901" i="1"/>
  <c r="B2901" i="1" s="1"/>
  <c r="D2900" i="1"/>
  <c r="B2900" i="1" s="1"/>
  <c r="D2899" i="1"/>
  <c r="B2899" i="1" s="1"/>
  <c r="D2898" i="1"/>
  <c r="B2898" i="1" s="1"/>
  <c r="D2897" i="1"/>
  <c r="B2897" i="1" s="1"/>
  <c r="D2896" i="1"/>
  <c r="B2896" i="1" s="1"/>
  <c r="D2895" i="1"/>
  <c r="B2895" i="1" s="1"/>
  <c r="D2894" i="1"/>
  <c r="B2894" i="1" s="1"/>
  <c r="D2893" i="1"/>
  <c r="B2893" i="1" s="1"/>
  <c r="D2892" i="1"/>
  <c r="B2892" i="1" s="1"/>
  <c r="D2891" i="1"/>
  <c r="B2891" i="1" s="1"/>
  <c r="D2890" i="1"/>
  <c r="B2890" i="1" s="1"/>
  <c r="D2889" i="1"/>
  <c r="B2889" i="1" s="1"/>
  <c r="D2888" i="1"/>
  <c r="B2888" i="1" s="1"/>
  <c r="D2887" i="1"/>
  <c r="B2887" i="1" s="1"/>
  <c r="D2886" i="1"/>
  <c r="B2886" i="1" s="1"/>
  <c r="D2885" i="1"/>
  <c r="B2885" i="1" s="1"/>
  <c r="D2884" i="1"/>
  <c r="B2884" i="1" s="1"/>
  <c r="D2883" i="1"/>
  <c r="B2883" i="1" s="1"/>
  <c r="D2882" i="1"/>
  <c r="B2882" i="1" s="1"/>
  <c r="D2881" i="1"/>
  <c r="B2881" i="1" s="1"/>
  <c r="D2880" i="1"/>
  <c r="B2880" i="1" s="1"/>
  <c r="D2879" i="1"/>
  <c r="B2879" i="1" s="1"/>
  <c r="D2878" i="1"/>
  <c r="B2878" i="1" s="1"/>
  <c r="D2877" i="1"/>
  <c r="B2877" i="1"/>
  <c r="D2876" i="1"/>
  <c r="B2876" i="1" s="1"/>
  <c r="D2875" i="1"/>
  <c r="B2875" i="1" s="1"/>
  <c r="D2874" i="1"/>
  <c r="B2874" i="1" s="1"/>
  <c r="D2873" i="1"/>
  <c r="B2873" i="1" s="1"/>
  <c r="D2872" i="1"/>
  <c r="B2872" i="1" s="1"/>
  <c r="D2871" i="1"/>
  <c r="B2871" i="1" s="1"/>
  <c r="D2870" i="1"/>
  <c r="B2870" i="1" s="1"/>
  <c r="D2869" i="1"/>
  <c r="B2869" i="1" s="1"/>
  <c r="D2868" i="1"/>
  <c r="B2868" i="1" s="1"/>
  <c r="D2867" i="1"/>
  <c r="B2867" i="1" s="1"/>
  <c r="D2866" i="1"/>
  <c r="B2866" i="1" s="1"/>
  <c r="D2865" i="1"/>
  <c r="B2865" i="1" s="1"/>
  <c r="D2864" i="1"/>
  <c r="B2864" i="1" s="1"/>
  <c r="D2863" i="1"/>
  <c r="B2863" i="1" s="1"/>
  <c r="D2862" i="1"/>
  <c r="B2862" i="1" s="1"/>
  <c r="D2861" i="1"/>
  <c r="B2861" i="1" s="1"/>
  <c r="D2860" i="1"/>
  <c r="B2860" i="1" s="1"/>
  <c r="D2859" i="1"/>
  <c r="B2859" i="1" s="1"/>
  <c r="D2858" i="1"/>
  <c r="B2858" i="1" s="1"/>
  <c r="D2857" i="1"/>
  <c r="B2857" i="1" s="1"/>
  <c r="D2856" i="1"/>
  <c r="B2856" i="1" s="1"/>
  <c r="D2855" i="1"/>
  <c r="B2855" i="1" s="1"/>
  <c r="D2854" i="1"/>
  <c r="B2854" i="1" s="1"/>
  <c r="D2853" i="1"/>
  <c r="B2853" i="1" s="1"/>
  <c r="D2852" i="1"/>
  <c r="B2852" i="1" s="1"/>
  <c r="D2851" i="1"/>
  <c r="B2851" i="1" s="1"/>
  <c r="D2850" i="1"/>
  <c r="B2850" i="1" s="1"/>
  <c r="D2849" i="1"/>
  <c r="B2849" i="1" s="1"/>
  <c r="D2848" i="1"/>
  <c r="B2848" i="1" s="1"/>
  <c r="D2847" i="1"/>
  <c r="B2847" i="1" s="1"/>
  <c r="D2846" i="1"/>
  <c r="B2846" i="1" s="1"/>
  <c r="D2845" i="1"/>
  <c r="B2845" i="1" s="1"/>
  <c r="D2844" i="1"/>
  <c r="B2844" i="1" s="1"/>
  <c r="D2843" i="1"/>
  <c r="B2843" i="1" s="1"/>
  <c r="C2842" i="1"/>
  <c r="B2842" i="1" s="1"/>
  <c r="C2841" i="1"/>
  <c r="B2841" i="1" s="1"/>
  <c r="C2840" i="1"/>
  <c r="B2840" i="1" s="1"/>
  <c r="C2839" i="1"/>
  <c r="B2839" i="1" s="1"/>
  <c r="D2838" i="1"/>
  <c r="B2838" i="1" s="1"/>
  <c r="D2837" i="1"/>
  <c r="B2837" i="1" s="1"/>
  <c r="D2836" i="1"/>
  <c r="B2836" i="1" s="1"/>
  <c r="D2835" i="1"/>
  <c r="B2835" i="1" s="1"/>
  <c r="D2834" i="1"/>
  <c r="B2834" i="1" s="1"/>
  <c r="D2833" i="1"/>
  <c r="B2833" i="1" s="1"/>
  <c r="D2832" i="1"/>
  <c r="B2832" i="1" s="1"/>
  <c r="D2831" i="1"/>
  <c r="B2831" i="1" s="1"/>
  <c r="D2830" i="1"/>
  <c r="B2830" i="1" s="1"/>
  <c r="D2829" i="1"/>
  <c r="B2829" i="1" s="1"/>
  <c r="D2828" i="1"/>
  <c r="B2828" i="1" s="1"/>
  <c r="D2827" i="1"/>
  <c r="B2827" i="1" s="1"/>
  <c r="D2826" i="1"/>
  <c r="B2826" i="1" s="1"/>
  <c r="D2825" i="1"/>
  <c r="B2825" i="1" s="1"/>
  <c r="D2824" i="1"/>
  <c r="B2824" i="1" s="1"/>
  <c r="D2823" i="1"/>
  <c r="B2823" i="1" s="1"/>
  <c r="D2822" i="1"/>
  <c r="B2822" i="1" s="1"/>
  <c r="D2821" i="1"/>
  <c r="B2821" i="1" s="1"/>
  <c r="D2820" i="1"/>
  <c r="B2820" i="1" s="1"/>
  <c r="D2819" i="1"/>
  <c r="B2819" i="1" s="1"/>
  <c r="D2818" i="1"/>
  <c r="B2818" i="1" s="1"/>
  <c r="D2817" i="1"/>
  <c r="B2817" i="1" s="1"/>
  <c r="D2816" i="1"/>
  <c r="B2816" i="1" s="1"/>
  <c r="D2815" i="1"/>
  <c r="B2815" i="1" s="1"/>
  <c r="D2814" i="1"/>
  <c r="B2814" i="1" s="1"/>
  <c r="D2813" i="1"/>
  <c r="B2813" i="1" s="1"/>
  <c r="D2812" i="1"/>
  <c r="B2812" i="1" s="1"/>
  <c r="D2811" i="1"/>
  <c r="B2811" i="1" s="1"/>
  <c r="D2810" i="1"/>
  <c r="B2810" i="1" s="1"/>
  <c r="D2809" i="1"/>
  <c r="B2809" i="1" s="1"/>
  <c r="D2808" i="1"/>
  <c r="B2808" i="1" s="1"/>
  <c r="D2807" i="1"/>
  <c r="B2807" i="1" s="1"/>
  <c r="D2806" i="1"/>
  <c r="B2806" i="1" s="1"/>
  <c r="D2805" i="1"/>
  <c r="B2805" i="1" s="1"/>
  <c r="D2804" i="1"/>
  <c r="B2804" i="1" s="1"/>
  <c r="D2803" i="1"/>
  <c r="B2803" i="1" s="1"/>
  <c r="D2802" i="1"/>
  <c r="B2802" i="1" s="1"/>
  <c r="D2801" i="1"/>
  <c r="B2801" i="1" s="1"/>
  <c r="D2800" i="1"/>
  <c r="B2800" i="1" s="1"/>
  <c r="D2799" i="1"/>
  <c r="B2799" i="1" s="1"/>
  <c r="D2798" i="1"/>
  <c r="B2798" i="1" s="1"/>
  <c r="D2797" i="1"/>
  <c r="B2797" i="1" s="1"/>
  <c r="D2796" i="1"/>
  <c r="B2796" i="1" s="1"/>
  <c r="D2795" i="1"/>
  <c r="B2795" i="1" s="1"/>
  <c r="D2794" i="1"/>
  <c r="B2794" i="1" s="1"/>
  <c r="C2793" i="1"/>
  <c r="B2793" i="1" s="1"/>
  <c r="D2792" i="1"/>
  <c r="B2792" i="1" s="1"/>
  <c r="D2791" i="1"/>
  <c r="B2791" i="1" s="1"/>
  <c r="D2790" i="1"/>
  <c r="B2790" i="1" s="1"/>
  <c r="D2789" i="1"/>
  <c r="B2789" i="1" s="1"/>
  <c r="D2788" i="1"/>
  <c r="B2788" i="1" s="1"/>
  <c r="D2787" i="1"/>
  <c r="B2787" i="1" s="1"/>
  <c r="D2786" i="1"/>
  <c r="B2786" i="1" s="1"/>
  <c r="D2785" i="1"/>
  <c r="B2785" i="1" s="1"/>
  <c r="D2784" i="1"/>
  <c r="B2784" i="1" s="1"/>
  <c r="D2783" i="1"/>
  <c r="B2783" i="1" s="1"/>
  <c r="D2782" i="1"/>
  <c r="B2782" i="1" s="1"/>
  <c r="D2781" i="1"/>
  <c r="B2781" i="1" s="1"/>
  <c r="D2780" i="1"/>
  <c r="B2780" i="1" s="1"/>
  <c r="D2779" i="1"/>
  <c r="B2779" i="1" s="1"/>
  <c r="D2778" i="1"/>
  <c r="B2778" i="1" s="1"/>
  <c r="D2777" i="1"/>
  <c r="B2777" i="1" s="1"/>
  <c r="D2776" i="1"/>
  <c r="B2776" i="1" s="1"/>
  <c r="D2775" i="1"/>
  <c r="B2775" i="1" s="1"/>
  <c r="D2774" i="1"/>
  <c r="B2774" i="1" s="1"/>
  <c r="D2773" i="1"/>
  <c r="B2773" i="1" s="1"/>
  <c r="D2772" i="1"/>
  <c r="B2772" i="1" s="1"/>
  <c r="D2771" i="1"/>
  <c r="B2771" i="1" s="1"/>
  <c r="D2770" i="1"/>
  <c r="B2770" i="1" s="1"/>
  <c r="D2769" i="1"/>
  <c r="B2769" i="1" s="1"/>
  <c r="D2768" i="1"/>
  <c r="B2768" i="1" s="1"/>
  <c r="D2767" i="1"/>
  <c r="B2767" i="1" s="1"/>
  <c r="D2766" i="1"/>
  <c r="B2766" i="1" s="1"/>
  <c r="D2765" i="1"/>
  <c r="B2765" i="1" s="1"/>
  <c r="D2764" i="1"/>
  <c r="B2764" i="1" s="1"/>
  <c r="D2763" i="1"/>
  <c r="B2763" i="1" s="1"/>
  <c r="D2762" i="1"/>
  <c r="B2762" i="1" s="1"/>
  <c r="D2761" i="1"/>
  <c r="B2761" i="1" s="1"/>
  <c r="D2760" i="1"/>
  <c r="B2760" i="1" s="1"/>
  <c r="D2759" i="1"/>
  <c r="B2759" i="1" s="1"/>
  <c r="D2758" i="1"/>
  <c r="B2758" i="1" s="1"/>
  <c r="D2757" i="1"/>
  <c r="B2757" i="1" s="1"/>
  <c r="D2756" i="1"/>
  <c r="B2756" i="1" s="1"/>
  <c r="D2755" i="1"/>
  <c r="B2755" i="1" s="1"/>
  <c r="D2754" i="1"/>
  <c r="B2754" i="1" s="1"/>
  <c r="D2753" i="1"/>
  <c r="B2753" i="1" s="1"/>
  <c r="D2752" i="1"/>
  <c r="B2752" i="1" s="1"/>
  <c r="D2751" i="1"/>
  <c r="B2751" i="1" s="1"/>
  <c r="D2750" i="1"/>
  <c r="B2750" i="1" s="1"/>
  <c r="D2749" i="1"/>
  <c r="B2749" i="1" s="1"/>
  <c r="D2748" i="1"/>
  <c r="B2748" i="1" s="1"/>
  <c r="D2747" i="1"/>
  <c r="B2747" i="1" s="1"/>
  <c r="D2746" i="1"/>
  <c r="B2746" i="1" s="1"/>
  <c r="D2745" i="1"/>
  <c r="B2745" i="1" s="1"/>
  <c r="D2744" i="1"/>
  <c r="B2744" i="1" s="1"/>
  <c r="D2743" i="1"/>
  <c r="B2743" i="1" s="1"/>
  <c r="D2742" i="1"/>
  <c r="B2742" i="1" s="1"/>
  <c r="D2741" i="1"/>
  <c r="B2741" i="1" s="1"/>
  <c r="D2740" i="1"/>
  <c r="B2740" i="1" s="1"/>
  <c r="D2739" i="1"/>
  <c r="B2739" i="1" s="1"/>
  <c r="D2738" i="1"/>
  <c r="B2738" i="1" s="1"/>
  <c r="D2737" i="1"/>
  <c r="B2737" i="1" s="1"/>
  <c r="D2736" i="1"/>
  <c r="B2736" i="1" s="1"/>
  <c r="D2735" i="1"/>
  <c r="B2735" i="1" s="1"/>
  <c r="D2734" i="1"/>
  <c r="B2734" i="1" s="1"/>
  <c r="D2733" i="1"/>
  <c r="B2733" i="1" s="1"/>
  <c r="D2732" i="1"/>
  <c r="B2732" i="1" s="1"/>
  <c r="D2731" i="1"/>
  <c r="B2731" i="1" s="1"/>
  <c r="D2730" i="1"/>
  <c r="B2730" i="1" s="1"/>
  <c r="D2729" i="1"/>
  <c r="B2729" i="1" s="1"/>
  <c r="D2728" i="1"/>
  <c r="B2728" i="1" s="1"/>
  <c r="D2727" i="1"/>
  <c r="B2727" i="1" s="1"/>
  <c r="D2726" i="1"/>
  <c r="B2726" i="1" s="1"/>
  <c r="D2725" i="1"/>
  <c r="B2725" i="1" s="1"/>
  <c r="D2724" i="1"/>
  <c r="B2724" i="1" s="1"/>
  <c r="D2723" i="1"/>
  <c r="B2723" i="1" s="1"/>
  <c r="D2722" i="1"/>
  <c r="B2722" i="1" s="1"/>
  <c r="D2721" i="1"/>
  <c r="B2721" i="1" s="1"/>
  <c r="D2720" i="1"/>
  <c r="B2720" i="1" s="1"/>
  <c r="D2719" i="1"/>
  <c r="B2719" i="1" s="1"/>
  <c r="D2718" i="1"/>
  <c r="B2718" i="1" s="1"/>
  <c r="D2717" i="1"/>
  <c r="B2717" i="1" s="1"/>
  <c r="D2716" i="1"/>
  <c r="B2716" i="1" s="1"/>
  <c r="D2715" i="1"/>
  <c r="B2715" i="1" s="1"/>
  <c r="D2714" i="1"/>
  <c r="B2714" i="1" s="1"/>
  <c r="D2713" i="1"/>
  <c r="B2713" i="1" s="1"/>
  <c r="D2712" i="1"/>
  <c r="B2712" i="1" s="1"/>
  <c r="D2711" i="1"/>
  <c r="B2711" i="1" s="1"/>
  <c r="D2710" i="1"/>
  <c r="B2710" i="1" s="1"/>
  <c r="D2709" i="1"/>
  <c r="B2709" i="1" s="1"/>
  <c r="D2708" i="1"/>
  <c r="B2708" i="1" s="1"/>
  <c r="D2707" i="1"/>
  <c r="B2707" i="1" s="1"/>
  <c r="D2706" i="1"/>
  <c r="B2706" i="1" s="1"/>
  <c r="D2705" i="1"/>
  <c r="B2705" i="1" s="1"/>
  <c r="D2704" i="1"/>
  <c r="B2704" i="1" s="1"/>
  <c r="D2703" i="1"/>
  <c r="B2703" i="1" s="1"/>
  <c r="D2702" i="1"/>
  <c r="B2702" i="1" s="1"/>
  <c r="D2701" i="1"/>
  <c r="B2701" i="1" s="1"/>
  <c r="D2700" i="1"/>
  <c r="B2700" i="1" s="1"/>
  <c r="D2699" i="1"/>
  <c r="B2699" i="1" s="1"/>
  <c r="D2698" i="1"/>
  <c r="B2698" i="1" s="1"/>
  <c r="D2697" i="1"/>
  <c r="B2697" i="1" s="1"/>
  <c r="D2696" i="1"/>
  <c r="B2696" i="1" s="1"/>
  <c r="D2695" i="1"/>
  <c r="B2695" i="1" s="1"/>
  <c r="D2694" i="1"/>
  <c r="B2694" i="1" s="1"/>
  <c r="D2693" i="1"/>
  <c r="B2693" i="1" s="1"/>
  <c r="D2692" i="1"/>
  <c r="B2692" i="1" s="1"/>
  <c r="D2691" i="1"/>
  <c r="B2691" i="1" s="1"/>
  <c r="D2690" i="1"/>
  <c r="B2690" i="1" s="1"/>
  <c r="D2689" i="1"/>
  <c r="B2689" i="1" s="1"/>
  <c r="D2688" i="1"/>
  <c r="B2688" i="1" s="1"/>
  <c r="D2687" i="1"/>
  <c r="B2687" i="1" s="1"/>
  <c r="D2686" i="1"/>
  <c r="B2686" i="1" s="1"/>
  <c r="D2685" i="1"/>
  <c r="B2685" i="1" s="1"/>
  <c r="D2684" i="1"/>
  <c r="B2684" i="1" s="1"/>
  <c r="D2683" i="1"/>
  <c r="B2683" i="1" s="1"/>
  <c r="D2682" i="1"/>
  <c r="B2682" i="1" s="1"/>
  <c r="D2681" i="1"/>
  <c r="B2681" i="1" s="1"/>
  <c r="D2680" i="1"/>
  <c r="B2680" i="1" s="1"/>
  <c r="D2679" i="1"/>
  <c r="B2679" i="1" s="1"/>
  <c r="D2678" i="1"/>
  <c r="B2678" i="1" s="1"/>
  <c r="D2677" i="1"/>
  <c r="B2677" i="1" s="1"/>
  <c r="D2676" i="1"/>
  <c r="B2676" i="1" s="1"/>
  <c r="D2675" i="1"/>
  <c r="B2675" i="1" s="1"/>
  <c r="D2674" i="1"/>
  <c r="B2674" i="1" s="1"/>
  <c r="D2673" i="1"/>
  <c r="B2673" i="1" s="1"/>
  <c r="D2672" i="1"/>
  <c r="B2672" i="1" s="1"/>
  <c r="D2671" i="1"/>
  <c r="B2671" i="1" s="1"/>
  <c r="D2670" i="1"/>
  <c r="B2670" i="1" s="1"/>
  <c r="D2669" i="1"/>
  <c r="B2669" i="1" s="1"/>
  <c r="D2668" i="1"/>
  <c r="B2668" i="1" s="1"/>
  <c r="D2667" i="1"/>
  <c r="B2667" i="1" s="1"/>
  <c r="D2666" i="1"/>
  <c r="B2666" i="1" s="1"/>
  <c r="D2665" i="1"/>
  <c r="B2665" i="1" s="1"/>
  <c r="D2664" i="1"/>
  <c r="B2664" i="1" s="1"/>
  <c r="D2663" i="1"/>
  <c r="B2663" i="1" s="1"/>
  <c r="D2662" i="1"/>
  <c r="B2662" i="1" s="1"/>
  <c r="D2661" i="1"/>
  <c r="B2661" i="1" s="1"/>
  <c r="D2660" i="1"/>
  <c r="B2660" i="1" s="1"/>
  <c r="D2659" i="1"/>
  <c r="B2659" i="1" s="1"/>
  <c r="D2658" i="1"/>
  <c r="B2658" i="1" s="1"/>
  <c r="D2657" i="1"/>
  <c r="B2657" i="1" s="1"/>
  <c r="D2656" i="1"/>
  <c r="B2656" i="1" s="1"/>
  <c r="D2655" i="1"/>
  <c r="B2655" i="1" s="1"/>
  <c r="D2654" i="1"/>
  <c r="B2654" i="1" s="1"/>
  <c r="D2653" i="1"/>
  <c r="B2653" i="1" s="1"/>
  <c r="D2652" i="1"/>
  <c r="B2652" i="1" s="1"/>
  <c r="D2651" i="1"/>
  <c r="B2651" i="1" s="1"/>
  <c r="D2650" i="1"/>
  <c r="B2650" i="1" s="1"/>
  <c r="D2649" i="1"/>
  <c r="B2649" i="1" s="1"/>
  <c r="D2648" i="1"/>
  <c r="B2648" i="1" s="1"/>
  <c r="D2647" i="1"/>
  <c r="B2647" i="1" s="1"/>
  <c r="D2646" i="1"/>
  <c r="B2646" i="1" s="1"/>
  <c r="D2645" i="1"/>
  <c r="B2645" i="1" s="1"/>
  <c r="D2644" i="1"/>
  <c r="B2644" i="1" s="1"/>
  <c r="D2643" i="1"/>
  <c r="B2643" i="1" s="1"/>
  <c r="D2642" i="1"/>
  <c r="B2642" i="1" s="1"/>
  <c r="C2641" i="1"/>
  <c r="B2641" i="1" s="1"/>
  <c r="D2640" i="1"/>
  <c r="B2640" i="1" s="1"/>
  <c r="D2639" i="1"/>
  <c r="B2639" i="1" s="1"/>
  <c r="D2638" i="1"/>
  <c r="B2638" i="1" s="1"/>
  <c r="D2637" i="1"/>
  <c r="B2637" i="1" s="1"/>
  <c r="D2636" i="1"/>
  <c r="B2636" i="1" s="1"/>
  <c r="D2635" i="1"/>
  <c r="B2635" i="1" s="1"/>
  <c r="D2634" i="1"/>
  <c r="B2634" i="1" s="1"/>
  <c r="D2633" i="1"/>
  <c r="B2633" i="1" s="1"/>
  <c r="D2632" i="1"/>
  <c r="B2632" i="1" s="1"/>
  <c r="D2631" i="1"/>
  <c r="B2631" i="1" s="1"/>
  <c r="D2630" i="1"/>
  <c r="B2630" i="1" s="1"/>
  <c r="D2629" i="1"/>
  <c r="B2629" i="1" s="1"/>
  <c r="D2628" i="1"/>
  <c r="B2628" i="1" s="1"/>
  <c r="D2627" i="1"/>
  <c r="B2627" i="1" s="1"/>
  <c r="D2626" i="1"/>
  <c r="B2626" i="1" s="1"/>
  <c r="D2625" i="1"/>
  <c r="B2625" i="1" s="1"/>
  <c r="D2624" i="1"/>
  <c r="B2624" i="1" s="1"/>
  <c r="D2623" i="1"/>
  <c r="B2623" i="1" s="1"/>
  <c r="D2622" i="1"/>
  <c r="B2622" i="1" s="1"/>
  <c r="D2621" i="1"/>
  <c r="B2621" i="1" s="1"/>
  <c r="D2620" i="1"/>
  <c r="B2620" i="1" s="1"/>
  <c r="D2619" i="1"/>
  <c r="B2619" i="1" s="1"/>
  <c r="D2618" i="1"/>
  <c r="B2618" i="1" s="1"/>
  <c r="D2617" i="1"/>
  <c r="B2617" i="1" s="1"/>
  <c r="D2616" i="1"/>
  <c r="B2616" i="1" s="1"/>
  <c r="D2615" i="1"/>
  <c r="B2615" i="1" s="1"/>
  <c r="D2614" i="1"/>
  <c r="B2614" i="1" s="1"/>
  <c r="D2613" i="1"/>
  <c r="B2613" i="1" s="1"/>
  <c r="D2612" i="1"/>
  <c r="B2612" i="1" s="1"/>
  <c r="D2611" i="1"/>
  <c r="B2611" i="1" s="1"/>
  <c r="D2610" i="1"/>
  <c r="B2610" i="1" s="1"/>
  <c r="D2609" i="1"/>
  <c r="B2609" i="1" s="1"/>
  <c r="D2608" i="1"/>
  <c r="B2608" i="1" s="1"/>
  <c r="D2607" i="1"/>
  <c r="B2607" i="1" s="1"/>
  <c r="D2606" i="1"/>
  <c r="B2606" i="1" s="1"/>
  <c r="D2605" i="1"/>
  <c r="B2605" i="1" s="1"/>
  <c r="D2604" i="1"/>
  <c r="B2604" i="1" s="1"/>
  <c r="D2603" i="1"/>
  <c r="B2603" i="1" s="1"/>
  <c r="D2602" i="1"/>
  <c r="B2602" i="1" s="1"/>
  <c r="D2601" i="1"/>
  <c r="B2601" i="1" s="1"/>
  <c r="D2600" i="1"/>
  <c r="B2600" i="1" s="1"/>
  <c r="D2599" i="1"/>
  <c r="B2599" i="1" s="1"/>
  <c r="D2598" i="1"/>
  <c r="B2598" i="1" s="1"/>
  <c r="D2597" i="1"/>
  <c r="B2597" i="1" s="1"/>
  <c r="D2596" i="1"/>
  <c r="B2596" i="1" s="1"/>
  <c r="D2595" i="1"/>
  <c r="B2595" i="1" s="1"/>
  <c r="D2594" i="1"/>
  <c r="B2594" i="1" s="1"/>
  <c r="D2593" i="1"/>
  <c r="B2593" i="1" s="1"/>
  <c r="D2592" i="1"/>
  <c r="B2592" i="1" s="1"/>
  <c r="D2591" i="1"/>
  <c r="B2591" i="1" s="1"/>
  <c r="D2590" i="1"/>
  <c r="B2590" i="1" s="1"/>
  <c r="D2589" i="1"/>
  <c r="B2589" i="1" s="1"/>
  <c r="D2588" i="1"/>
  <c r="B2588" i="1" s="1"/>
  <c r="D2587" i="1"/>
  <c r="B2587" i="1" s="1"/>
  <c r="D2586" i="1"/>
  <c r="B2586" i="1" s="1"/>
  <c r="D2585" i="1"/>
  <c r="B2585" i="1" s="1"/>
  <c r="D2584" i="1"/>
  <c r="B2584" i="1" s="1"/>
  <c r="D2583" i="1"/>
  <c r="B2583" i="1" s="1"/>
  <c r="D2582" i="1"/>
  <c r="B2582" i="1" s="1"/>
  <c r="D2581" i="1"/>
  <c r="B2581" i="1" s="1"/>
  <c r="D2580" i="1"/>
  <c r="B2580" i="1" s="1"/>
  <c r="D2579" i="1"/>
  <c r="B2579" i="1" s="1"/>
  <c r="D2578" i="1"/>
  <c r="B2578" i="1" s="1"/>
  <c r="D2577" i="1"/>
  <c r="B2577" i="1" s="1"/>
  <c r="D2576" i="1"/>
  <c r="B2576" i="1" s="1"/>
  <c r="D2575" i="1"/>
  <c r="B2575" i="1" s="1"/>
  <c r="D2574" i="1"/>
  <c r="B2574" i="1" s="1"/>
  <c r="D2573" i="1"/>
  <c r="B2573" i="1" s="1"/>
  <c r="D2572" i="1"/>
  <c r="B2572" i="1" s="1"/>
  <c r="D2571" i="1"/>
  <c r="B2571" i="1" s="1"/>
  <c r="D2570" i="1"/>
  <c r="B2570" i="1" s="1"/>
  <c r="D2569" i="1"/>
  <c r="B2569" i="1" s="1"/>
  <c r="D2568" i="1"/>
  <c r="B2568" i="1" s="1"/>
  <c r="D2567" i="1"/>
  <c r="B2567" i="1" s="1"/>
  <c r="D2566" i="1"/>
  <c r="B2566" i="1" s="1"/>
  <c r="D2565" i="1"/>
  <c r="B2565" i="1" s="1"/>
  <c r="D2564" i="1"/>
  <c r="B2564" i="1" s="1"/>
  <c r="D2563" i="1"/>
  <c r="B2563" i="1" s="1"/>
  <c r="D2562" i="1"/>
  <c r="B2562" i="1" s="1"/>
  <c r="D2561" i="1"/>
  <c r="B2561" i="1" s="1"/>
  <c r="D2560" i="1"/>
  <c r="B2560" i="1" s="1"/>
  <c r="D2559" i="1"/>
  <c r="B2559" i="1" s="1"/>
  <c r="D2558" i="1"/>
  <c r="B2558" i="1" s="1"/>
  <c r="D2557" i="1"/>
  <c r="B2557" i="1" s="1"/>
  <c r="D2556" i="1"/>
  <c r="B2556" i="1" s="1"/>
  <c r="D2555" i="1"/>
  <c r="B2555" i="1" s="1"/>
  <c r="D2554" i="1"/>
  <c r="B2554" i="1" s="1"/>
  <c r="D2553" i="1"/>
  <c r="B2553" i="1" s="1"/>
  <c r="D2552" i="1"/>
  <c r="B2552" i="1" s="1"/>
  <c r="D2551" i="1"/>
  <c r="B2551" i="1" s="1"/>
  <c r="D2550" i="1"/>
  <c r="B2550" i="1" s="1"/>
  <c r="C2549" i="1"/>
  <c r="B2549" i="1" s="1"/>
  <c r="C2548" i="1"/>
  <c r="B2548" i="1" s="1"/>
  <c r="D2547" i="1"/>
  <c r="B2547" i="1" s="1"/>
  <c r="D2546" i="1"/>
  <c r="B2546" i="1" s="1"/>
  <c r="D2545" i="1"/>
  <c r="B2545" i="1" s="1"/>
  <c r="D2544" i="1"/>
  <c r="B2544" i="1" s="1"/>
  <c r="D2543" i="1"/>
  <c r="B2543" i="1" s="1"/>
  <c r="D2542" i="1"/>
  <c r="B2542" i="1" s="1"/>
  <c r="D2541" i="1"/>
  <c r="B2541" i="1" s="1"/>
  <c r="D2540" i="1"/>
  <c r="B2540" i="1" s="1"/>
  <c r="D2539" i="1"/>
  <c r="B2539" i="1" s="1"/>
  <c r="D2538" i="1"/>
  <c r="B2538" i="1" s="1"/>
  <c r="D2537" i="1"/>
  <c r="B2537" i="1" s="1"/>
  <c r="D2536" i="1"/>
  <c r="B2536" i="1" s="1"/>
  <c r="D2535" i="1"/>
  <c r="B2535" i="1" s="1"/>
  <c r="D2534" i="1"/>
  <c r="B2534" i="1" s="1"/>
  <c r="D2533" i="1"/>
  <c r="B2533" i="1" s="1"/>
  <c r="D2532" i="1"/>
  <c r="B2532" i="1" s="1"/>
  <c r="D2531" i="1"/>
  <c r="B2531" i="1" s="1"/>
  <c r="D2530" i="1"/>
  <c r="B2530" i="1" s="1"/>
  <c r="D2529" i="1"/>
  <c r="B2529" i="1" s="1"/>
  <c r="D2528" i="1"/>
  <c r="B2528" i="1" s="1"/>
  <c r="D2527" i="1"/>
  <c r="B2527" i="1" s="1"/>
  <c r="D2526" i="1"/>
  <c r="B2526" i="1" s="1"/>
  <c r="D2525" i="1"/>
  <c r="B2525" i="1" s="1"/>
  <c r="D2524" i="1"/>
  <c r="B2524" i="1" s="1"/>
  <c r="D2523" i="1"/>
  <c r="B2523" i="1" s="1"/>
  <c r="D2522" i="1"/>
  <c r="B2522" i="1" s="1"/>
  <c r="D2521" i="1"/>
  <c r="B2521" i="1" s="1"/>
  <c r="D2520" i="1"/>
  <c r="B2520" i="1" s="1"/>
  <c r="D2519" i="1"/>
  <c r="B2519" i="1" s="1"/>
  <c r="D2518" i="1"/>
  <c r="B2518" i="1" s="1"/>
  <c r="D2517" i="1"/>
  <c r="B2517" i="1" s="1"/>
  <c r="D2516" i="1"/>
  <c r="B2516" i="1" s="1"/>
  <c r="D2515" i="1"/>
  <c r="B2515" i="1" s="1"/>
  <c r="D2514" i="1"/>
  <c r="B2514" i="1" s="1"/>
  <c r="D2513" i="1"/>
  <c r="B2513" i="1" s="1"/>
  <c r="D2512" i="1"/>
  <c r="B2512" i="1" s="1"/>
  <c r="D2511" i="1"/>
  <c r="B2511" i="1" s="1"/>
  <c r="D2510" i="1"/>
  <c r="B2510" i="1" s="1"/>
  <c r="D2509" i="1"/>
  <c r="B2509" i="1" s="1"/>
  <c r="D2508" i="1"/>
  <c r="B2508" i="1" s="1"/>
  <c r="C2507" i="1"/>
  <c r="B2507" i="1" s="1"/>
  <c r="D2506" i="1"/>
  <c r="B2506" i="1" s="1"/>
  <c r="D2505" i="1"/>
  <c r="B2505" i="1" s="1"/>
  <c r="D2504" i="1"/>
  <c r="B2504" i="1" s="1"/>
  <c r="D2503" i="1"/>
  <c r="B2503" i="1" s="1"/>
  <c r="D2502" i="1"/>
  <c r="B2502" i="1" s="1"/>
  <c r="D2501" i="1"/>
  <c r="B2501" i="1" s="1"/>
  <c r="D2500" i="1"/>
  <c r="B2500" i="1" s="1"/>
  <c r="D2499" i="1"/>
  <c r="B2499" i="1" s="1"/>
  <c r="D2498" i="1"/>
  <c r="B2498" i="1" s="1"/>
  <c r="D2497" i="1"/>
  <c r="B2497" i="1" s="1"/>
  <c r="D2496" i="1"/>
  <c r="B2496" i="1" s="1"/>
  <c r="D2495" i="1"/>
  <c r="B2495" i="1" s="1"/>
  <c r="D2494" i="1"/>
  <c r="B2494" i="1" s="1"/>
  <c r="D2493" i="1"/>
  <c r="B2493" i="1" s="1"/>
  <c r="D2492" i="1"/>
  <c r="B2492" i="1" s="1"/>
  <c r="D2491" i="1"/>
  <c r="B2491" i="1" s="1"/>
  <c r="D2490" i="1"/>
  <c r="B2490" i="1" s="1"/>
  <c r="D2489" i="1"/>
  <c r="B2489" i="1" s="1"/>
  <c r="D2488" i="1"/>
  <c r="B2488" i="1" s="1"/>
  <c r="D2487" i="1"/>
  <c r="B2487" i="1" s="1"/>
  <c r="D2486" i="1"/>
  <c r="B2486" i="1" s="1"/>
  <c r="D2485" i="1"/>
  <c r="B2485" i="1" s="1"/>
  <c r="D2484" i="1"/>
  <c r="B2484" i="1" s="1"/>
  <c r="D2483" i="1"/>
  <c r="B2483" i="1" s="1"/>
  <c r="D2482" i="1"/>
  <c r="B2482" i="1" s="1"/>
  <c r="D2481" i="1"/>
  <c r="B2481" i="1" s="1"/>
  <c r="D2480" i="1"/>
  <c r="B2480" i="1" s="1"/>
  <c r="D2479" i="1"/>
  <c r="B2479" i="1" s="1"/>
  <c r="D2478" i="1"/>
  <c r="B2478" i="1" s="1"/>
  <c r="D2477" i="1"/>
  <c r="B2477" i="1" s="1"/>
  <c r="D2476" i="1"/>
  <c r="B2476" i="1" s="1"/>
  <c r="D2475" i="1"/>
  <c r="B2475" i="1" s="1"/>
  <c r="D2474" i="1"/>
  <c r="B2474" i="1" s="1"/>
  <c r="D2473" i="1"/>
  <c r="B2473" i="1" s="1"/>
  <c r="D2472" i="1"/>
  <c r="B2472" i="1" s="1"/>
  <c r="D2471" i="1"/>
  <c r="B2471" i="1" s="1"/>
  <c r="D2470" i="1"/>
  <c r="B2470" i="1" s="1"/>
  <c r="D2469" i="1"/>
  <c r="B2469" i="1" s="1"/>
  <c r="D2468" i="1"/>
  <c r="B2468" i="1" s="1"/>
  <c r="D2467" i="1"/>
  <c r="B2467" i="1" s="1"/>
  <c r="D2466" i="1"/>
  <c r="B2466" i="1" s="1"/>
  <c r="D2465" i="1"/>
  <c r="B2465" i="1" s="1"/>
  <c r="D2464" i="1"/>
  <c r="B2464" i="1" s="1"/>
  <c r="D2463" i="1"/>
  <c r="B2463" i="1" s="1"/>
  <c r="D2462" i="1"/>
  <c r="B2462" i="1" s="1"/>
  <c r="D2461" i="1"/>
  <c r="B2461" i="1" s="1"/>
  <c r="D2460" i="1"/>
  <c r="B2460" i="1" s="1"/>
  <c r="D2459" i="1"/>
  <c r="B2459" i="1" s="1"/>
  <c r="D2458" i="1"/>
  <c r="B2458" i="1" s="1"/>
  <c r="D2457" i="1"/>
  <c r="B2457" i="1" s="1"/>
  <c r="D2456" i="1"/>
  <c r="B2456" i="1" s="1"/>
  <c r="D2455" i="1"/>
  <c r="B2455" i="1" s="1"/>
  <c r="D2454" i="1"/>
  <c r="B2454" i="1" s="1"/>
  <c r="D2453" i="1"/>
  <c r="B2453" i="1" s="1"/>
  <c r="D2452" i="1"/>
  <c r="B2452" i="1" s="1"/>
  <c r="D2451" i="1"/>
  <c r="B2451" i="1" s="1"/>
  <c r="D2450" i="1"/>
  <c r="B2450" i="1" s="1"/>
  <c r="D2449" i="1"/>
  <c r="B2449" i="1" s="1"/>
  <c r="D2448" i="1"/>
  <c r="B2448" i="1" s="1"/>
  <c r="D2447" i="1"/>
  <c r="B2447" i="1" s="1"/>
  <c r="D2446" i="1"/>
  <c r="B2446" i="1" s="1"/>
  <c r="D2445" i="1"/>
  <c r="B2445" i="1" s="1"/>
  <c r="D2444" i="1"/>
  <c r="B2444" i="1" s="1"/>
  <c r="D2443" i="1"/>
  <c r="B2443" i="1" s="1"/>
  <c r="D2442" i="1"/>
  <c r="B2442" i="1" s="1"/>
  <c r="D2441" i="1"/>
  <c r="B2441" i="1" s="1"/>
  <c r="D2440" i="1"/>
  <c r="B2440" i="1" s="1"/>
  <c r="D2439" i="1"/>
  <c r="B2439" i="1" s="1"/>
  <c r="D2438" i="1"/>
  <c r="B2438" i="1" s="1"/>
  <c r="D2437" i="1"/>
  <c r="B2437" i="1" s="1"/>
  <c r="D2436" i="1"/>
  <c r="B2436" i="1" s="1"/>
  <c r="D2435" i="1"/>
  <c r="B2435" i="1" s="1"/>
  <c r="D2434" i="1"/>
  <c r="B2434" i="1" s="1"/>
  <c r="D2433" i="1"/>
  <c r="B2433" i="1" s="1"/>
  <c r="D2432" i="1"/>
  <c r="B2432" i="1" s="1"/>
  <c r="C2431" i="1"/>
  <c r="B2431" i="1" s="1"/>
  <c r="D2430" i="1"/>
  <c r="B2430" i="1" s="1"/>
  <c r="D2429" i="1"/>
  <c r="B2429" i="1" s="1"/>
  <c r="D2428" i="1"/>
  <c r="B2428" i="1"/>
  <c r="D2427" i="1"/>
  <c r="B2427" i="1" s="1"/>
  <c r="D2426" i="1"/>
  <c r="B2426" i="1" s="1"/>
  <c r="D2425" i="1"/>
  <c r="B2425" i="1" s="1"/>
  <c r="D2424" i="1"/>
  <c r="B2424" i="1" s="1"/>
  <c r="D2423" i="1"/>
  <c r="B2423" i="1" s="1"/>
  <c r="D2422" i="1"/>
  <c r="B2422" i="1" s="1"/>
  <c r="D2421" i="1"/>
  <c r="B2421" i="1" s="1"/>
  <c r="D2420" i="1"/>
  <c r="B2420" i="1" s="1"/>
  <c r="D2419" i="1"/>
  <c r="B2419" i="1" s="1"/>
  <c r="D2418" i="1"/>
  <c r="B2418" i="1" s="1"/>
  <c r="D2417" i="1"/>
  <c r="B2417" i="1" s="1"/>
  <c r="D2416" i="1"/>
  <c r="B2416" i="1" s="1"/>
  <c r="D2415" i="1"/>
  <c r="B2415" i="1" s="1"/>
  <c r="D2414" i="1"/>
  <c r="B2414" i="1" s="1"/>
  <c r="D2413" i="1"/>
  <c r="B2413" i="1" s="1"/>
  <c r="D2412" i="1"/>
  <c r="B2412" i="1" s="1"/>
  <c r="D2411" i="1"/>
  <c r="B2411" i="1" s="1"/>
  <c r="D2410" i="1"/>
  <c r="B2410" i="1" s="1"/>
  <c r="D2409" i="1"/>
  <c r="B2409" i="1" s="1"/>
  <c r="D2408" i="1"/>
  <c r="B2408" i="1" s="1"/>
  <c r="D2407" i="1"/>
  <c r="B2407" i="1" s="1"/>
  <c r="D2406" i="1"/>
  <c r="B2406" i="1" s="1"/>
  <c r="D2405" i="1"/>
  <c r="B2405" i="1" s="1"/>
  <c r="D2404" i="1"/>
  <c r="B2404" i="1" s="1"/>
  <c r="D2403" i="1"/>
  <c r="B2403" i="1" s="1"/>
  <c r="D2402" i="1"/>
  <c r="B2402" i="1" s="1"/>
  <c r="C2401" i="1"/>
  <c r="B2401" i="1" s="1"/>
  <c r="D2400" i="1"/>
  <c r="B2400" i="1" s="1"/>
  <c r="D2399" i="1"/>
  <c r="B2399" i="1" s="1"/>
  <c r="D2398" i="1"/>
  <c r="B2398" i="1" s="1"/>
  <c r="D2397" i="1"/>
  <c r="B2397" i="1" s="1"/>
  <c r="D2396" i="1"/>
  <c r="B2396" i="1" s="1"/>
  <c r="D2395" i="1"/>
  <c r="B2395" i="1" s="1"/>
  <c r="D2394" i="1"/>
  <c r="B2394" i="1" s="1"/>
  <c r="D2393" i="1"/>
  <c r="B2393" i="1" s="1"/>
  <c r="D2392" i="1"/>
  <c r="B2392" i="1" s="1"/>
  <c r="D2391" i="1"/>
  <c r="B2391" i="1" s="1"/>
  <c r="D2390" i="1"/>
  <c r="B2390" i="1" s="1"/>
  <c r="D2389" i="1"/>
  <c r="B2389" i="1" s="1"/>
  <c r="D2388" i="1"/>
  <c r="B2388" i="1" s="1"/>
  <c r="D2387" i="1"/>
  <c r="B2387" i="1" s="1"/>
  <c r="D2386" i="1"/>
  <c r="B2386" i="1" s="1"/>
  <c r="D2385" i="1"/>
  <c r="B2385" i="1"/>
  <c r="D2384" i="1"/>
  <c r="B2384" i="1" s="1"/>
  <c r="D2383" i="1"/>
  <c r="B2383" i="1" s="1"/>
  <c r="D2382" i="1"/>
  <c r="B2382" i="1" s="1"/>
  <c r="D2381" i="1"/>
  <c r="B2381" i="1" s="1"/>
  <c r="D2380" i="1"/>
  <c r="B2380" i="1" s="1"/>
  <c r="D2379" i="1"/>
  <c r="B2379" i="1" s="1"/>
  <c r="D2378" i="1"/>
  <c r="B2378" i="1" s="1"/>
  <c r="D2377" i="1"/>
  <c r="B2377" i="1" s="1"/>
  <c r="D2376" i="1"/>
  <c r="B2376" i="1" s="1"/>
  <c r="D2375" i="1"/>
  <c r="B2375" i="1" s="1"/>
  <c r="D2374" i="1"/>
  <c r="B2374" i="1" s="1"/>
  <c r="D2373" i="1"/>
  <c r="B2373" i="1" s="1"/>
  <c r="D2372" i="1"/>
  <c r="B2372" i="1" s="1"/>
  <c r="D2371" i="1"/>
  <c r="B2371" i="1" s="1"/>
  <c r="D2370" i="1"/>
  <c r="B2370" i="1" s="1"/>
  <c r="D2369" i="1"/>
  <c r="B2369" i="1" s="1"/>
  <c r="D2368" i="1"/>
  <c r="B2368" i="1" s="1"/>
  <c r="D2367" i="1"/>
  <c r="B2367" i="1" s="1"/>
  <c r="D2366" i="1"/>
  <c r="B2366" i="1" s="1"/>
  <c r="D2365" i="1"/>
  <c r="B2365" i="1" s="1"/>
  <c r="D2364" i="1"/>
  <c r="B2364" i="1" s="1"/>
  <c r="D2363" i="1"/>
  <c r="B2363" i="1" s="1"/>
  <c r="D2362" i="1"/>
  <c r="B2362" i="1" s="1"/>
  <c r="D2361" i="1"/>
  <c r="B2361" i="1" s="1"/>
  <c r="D2360" i="1"/>
  <c r="B2360" i="1" s="1"/>
  <c r="D2359" i="1"/>
  <c r="B2359" i="1" s="1"/>
  <c r="D2358" i="1"/>
  <c r="B2358" i="1" s="1"/>
  <c r="D2357" i="1"/>
  <c r="B2357" i="1" s="1"/>
  <c r="D2356" i="1"/>
  <c r="B2356" i="1" s="1"/>
  <c r="D2355" i="1"/>
  <c r="B2355" i="1" s="1"/>
  <c r="D2354" i="1"/>
  <c r="B2354" i="1" s="1"/>
  <c r="D2353" i="1"/>
  <c r="B2353" i="1" s="1"/>
  <c r="D2352" i="1"/>
  <c r="B2352" i="1" s="1"/>
  <c r="D2351" i="1"/>
  <c r="B2351" i="1" s="1"/>
  <c r="D2350" i="1"/>
  <c r="B2350" i="1" s="1"/>
  <c r="D2349" i="1"/>
  <c r="B2349" i="1" s="1"/>
  <c r="D2348" i="1"/>
  <c r="B2348" i="1" s="1"/>
  <c r="D2347" i="1"/>
  <c r="B2347" i="1" s="1"/>
  <c r="D2346" i="1"/>
  <c r="B2346" i="1"/>
  <c r="D2345" i="1"/>
  <c r="B2345" i="1" s="1"/>
  <c r="D2344" i="1"/>
  <c r="B2344" i="1" s="1"/>
  <c r="D2343" i="1"/>
  <c r="B2343" i="1" s="1"/>
  <c r="D2342" i="1"/>
  <c r="B2342" i="1" s="1"/>
  <c r="D2341" i="1"/>
  <c r="B2341" i="1" s="1"/>
  <c r="D2340" i="1"/>
  <c r="B2340" i="1" s="1"/>
  <c r="D2339" i="1"/>
  <c r="B2339" i="1" s="1"/>
  <c r="D2338" i="1"/>
  <c r="B2338" i="1" s="1"/>
  <c r="D2337" i="1"/>
  <c r="B2337" i="1" s="1"/>
  <c r="D2336" i="1"/>
  <c r="B2336" i="1" s="1"/>
  <c r="D2335" i="1"/>
  <c r="B2335" i="1" s="1"/>
  <c r="D2334" i="1"/>
  <c r="B2334" i="1" s="1"/>
  <c r="D2333" i="1"/>
  <c r="B2333" i="1" s="1"/>
  <c r="D2332" i="1"/>
  <c r="B2332" i="1" s="1"/>
  <c r="D2331" i="1"/>
  <c r="B2331" i="1" s="1"/>
  <c r="D2330" i="1"/>
  <c r="B2330" i="1" s="1"/>
  <c r="D2329" i="1"/>
  <c r="B2329" i="1" s="1"/>
  <c r="D2328" i="1"/>
  <c r="B2328" i="1" s="1"/>
  <c r="D2327" i="1"/>
  <c r="B2327" i="1" s="1"/>
  <c r="D2326" i="1"/>
  <c r="B2326" i="1" s="1"/>
  <c r="D2325" i="1"/>
  <c r="B2325" i="1" s="1"/>
  <c r="D2324" i="1"/>
  <c r="B2324" i="1" s="1"/>
  <c r="D2323" i="1"/>
  <c r="B2323" i="1" s="1"/>
  <c r="D2322" i="1"/>
  <c r="B2322" i="1" s="1"/>
  <c r="D2321" i="1"/>
  <c r="B2321" i="1" s="1"/>
  <c r="D2320" i="1"/>
  <c r="B2320" i="1" s="1"/>
  <c r="D2319" i="1"/>
  <c r="B2319" i="1" s="1"/>
  <c r="D2318" i="1"/>
  <c r="B2318" i="1" s="1"/>
  <c r="D2317" i="1"/>
  <c r="B2317" i="1" s="1"/>
  <c r="D2316" i="1"/>
  <c r="B2316" i="1" s="1"/>
  <c r="D2315" i="1"/>
  <c r="B2315" i="1" s="1"/>
  <c r="D2314" i="1"/>
  <c r="B2314" i="1" s="1"/>
  <c r="D2313" i="1"/>
  <c r="B2313" i="1" s="1"/>
  <c r="D2312" i="1"/>
  <c r="B2312" i="1" s="1"/>
  <c r="D2311" i="1"/>
  <c r="B2311" i="1" s="1"/>
  <c r="D2310" i="1"/>
  <c r="B2310" i="1" s="1"/>
  <c r="D2309" i="1"/>
  <c r="B2309" i="1" s="1"/>
  <c r="D2308" i="1"/>
  <c r="B2308" i="1" s="1"/>
  <c r="D2307" i="1"/>
  <c r="B2307" i="1" s="1"/>
  <c r="D2306" i="1"/>
  <c r="B2306" i="1" s="1"/>
  <c r="D2305" i="1"/>
  <c r="B2305" i="1" s="1"/>
  <c r="D2304" i="1"/>
  <c r="B2304" i="1" s="1"/>
  <c r="D2303" i="1"/>
  <c r="B2303" i="1" s="1"/>
  <c r="D2302" i="1"/>
  <c r="B2302" i="1" s="1"/>
  <c r="D2301" i="1"/>
  <c r="B2301" i="1" s="1"/>
  <c r="D2300" i="1"/>
  <c r="B2300" i="1" s="1"/>
  <c r="D2299" i="1"/>
  <c r="B2299" i="1" s="1"/>
  <c r="D2298" i="1"/>
  <c r="B2298" i="1" s="1"/>
  <c r="D2297" i="1"/>
  <c r="B2297" i="1" s="1"/>
  <c r="D2296" i="1"/>
  <c r="B2296" i="1" s="1"/>
  <c r="D2295" i="1"/>
  <c r="B2295" i="1" s="1"/>
  <c r="D2294" i="1"/>
  <c r="B2294" i="1" s="1"/>
  <c r="D2293" i="1"/>
  <c r="B2293" i="1" s="1"/>
  <c r="D2292" i="1"/>
  <c r="B2292" i="1" s="1"/>
  <c r="D2291" i="1"/>
  <c r="B2291" i="1" s="1"/>
  <c r="D2290" i="1"/>
  <c r="B2290" i="1" s="1"/>
  <c r="D2289" i="1"/>
  <c r="B2289" i="1" s="1"/>
  <c r="D2288" i="1"/>
  <c r="B2288" i="1" s="1"/>
  <c r="D2287" i="1"/>
  <c r="B2287" i="1" s="1"/>
  <c r="D2286" i="1"/>
  <c r="B2286" i="1" s="1"/>
  <c r="D2285" i="1"/>
  <c r="B2285" i="1" s="1"/>
  <c r="D2284" i="1"/>
  <c r="B2284" i="1" s="1"/>
  <c r="D2283" i="1"/>
  <c r="B2283" i="1" s="1"/>
  <c r="D2282" i="1"/>
  <c r="B2282" i="1" s="1"/>
  <c r="D2281" i="1"/>
  <c r="B2281" i="1" s="1"/>
  <c r="D2280" i="1"/>
  <c r="B2280" i="1" s="1"/>
  <c r="D2279" i="1"/>
  <c r="B2279" i="1" s="1"/>
  <c r="D2278" i="1"/>
  <c r="B2278" i="1" s="1"/>
  <c r="D2277" i="1"/>
  <c r="B2277" i="1" s="1"/>
  <c r="D2276" i="1"/>
  <c r="B2276" i="1"/>
  <c r="D2275" i="1"/>
  <c r="B2275" i="1" s="1"/>
  <c r="D2274" i="1"/>
  <c r="B2274" i="1" s="1"/>
  <c r="D2273" i="1"/>
  <c r="B2273" i="1" s="1"/>
  <c r="D2272" i="1"/>
  <c r="B2272" i="1" s="1"/>
  <c r="D2271" i="1"/>
  <c r="B2271" i="1" s="1"/>
  <c r="D2270" i="1"/>
  <c r="B2270" i="1" s="1"/>
  <c r="D2269" i="1"/>
  <c r="B2269" i="1" s="1"/>
  <c r="C2268" i="1"/>
  <c r="B2268" i="1" s="1"/>
  <c r="D2267" i="1"/>
  <c r="B2267" i="1" s="1"/>
  <c r="D2266" i="1"/>
  <c r="B2266" i="1" s="1"/>
  <c r="D2265" i="1"/>
  <c r="B2265" i="1" s="1"/>
  <c r="D2264" i="1"/>
  <c r="B2264" i="1" s="1"/>
  <c r="D2263" i="1"/>
  <c r="B2263" i="1" s="1"/>
  <c r="D2262" i="1"/>
  <c r="B2262" i="1" s="1"/>
  <c r="D2261" i="1"/>
  <c r="B2261" i="1" s="1"/>
  <c r="D2260" i="1"/>
  <c r="B2260" i="1" s="1"/>
  <c r="D2259" i="1"/>
  <c r="B2259" i="1" s="1"/>
  <c r="D2258" i="1"/>
  <c r="B2258" i="1" s="1"/>
  <c r="D2257" i="1"/>
  <c r="B2257" i="1" s="1"/>
  <c r="D2256" i="1"/>
  <c r="B2256" i="1" s="1"/>
  <c r="D2255" i="1"/>
  <c r="B2255" i="1" s="1"/>
  <c r="D2254" i="1"/>
  <c r="B2254" i="1" s="1"/>
  <c r="D2253" i="1"/>
  <c r="B2253" i="1" s="1"/>
  <c r="D2252" i="1"/>
  <c r="B2252" i="1" s="1"/>
  <c r="D2251" i="1"/>
  <c r="B2251" i="1" s="1"/>
  <c r="D2250" i="1"/>
  <c r="B2250" i="1" s="1"/>
  <c r="D2249" i="1"/>
  <c r="B2249" i="1" s="1"/>
  <c r="D2248" i="1"/>
  <c r="B2248" i="1" s="1"/>
  <c r="D2247" i="1"/>
  <c r="B2247" i="1" s="1"/>
  <c r="D2246" i="1"/>
  <c r="B2246" i="1" s="1"/>
  <c r="D2245" i="1"/>
  <c r="B2245" i="1" s="1"/>
  <c r="D2244" i="1"/>
  <c r="B2244" i="1" s="1"/>
  <c r="D2243" i="1"/>
  <c r="B2243" i="1" s="1"/>
  <c r="D2242" i="1"/>
  <c r="B2242" i="1" s="1"/>
  <c r="D2241" i="1"/>
  <c r="B2241" i="1" s="1"/>
  <c r="D2240" i="1"/>
  <c r="B2240" i="1" s="1"/>
  <c r="D2239" i="1"/>
  <c r="B2239" i="1" s="1"/>
  <c r="D2238" i="1"/>
  <c r="B2238" i="1" s="1"/>
  <c r="D2237" i="1"/>
  <c r="B2237" i="1" s="1"/>
  <c r="D2236" i="1"/>
  <c r="B2236" i="1" s="1"/>
  <c r="D2235" i="1"/>
  <c r="B2235" i="1" s="1"/>
  <c r="D2234" i="1"/>
  <c r="B2234" i="1" s="1"/>
  <c r="D2233" i="1"/>
  <c r="B2233" i="1" s="1"/>
  <c r="D2232" i="1"/>
  <c r="B2232" i="1" s="1"/>
  <c r="D2231" i="1"/>
  <c r="B2231" i="1" s="1"/>
  <c r="D2230" i="1"/>
  <c r="B2230" i="1" s="1"/>
  <c r="D2229" i="1"/>
  <c r="B2229" i="1" s="1"/>
  <c r="D2228" i="1"/>
  <c r="B2228" i="1" s="1"/>
  <c r="D2227" i="1"/>
  <c r="B2227" i="1" s="1"/>
  <c r="D2226" i="1"/>
  <c r="B2226" i="1" s="1"/>
  <c r="D2225" i="1"/>
  <c r="B2225" i="1" s="1"/>
  <c r="D2224" i="1"/>
  <c r="B2224" i="1" s="1"/>
  <c r="D2223" i="1"/>
  <c r="B2223" i="1" s="1"/>
  <c r="D2222" i="1"/>
  <c r="B2222" i="1" s="1"/>
  <c r="D2221" i="1"/>
  <c r="B2221" i="1" s="1"/>
  <c r="D2220" i="1"/>
  <c r="B2220" i="1" s="1"/>
  <c r="D2219" i="1"/>
  <c r="B2219" i="1" s="1"/>
  <c r="D2218" i="1"/>
  <c r="B2218" i="1" s="1"/>
  <c r="D2217" i="1"/>
  <c r="B2217" i="1" s="1"/>
  <c r="D2216" i="1"/>
  <c r="B2216" i="1" s="1"/>
  <c r="D2215" i="1"/>
  <c r="B2215" i="1" s="1"/>
  <c r="D2214" i="1"/>
  <c r="B2214" i="1" s="1"/>
  <c r="D2213" i="1"/>
  <c r="B2213" i="1" s="1"/>
  <c r="D2212" i="1"/>
  <c r="B2212" i="1" s="1"/>
  <c r="D2211" i="1"/>
  <c r="B2211" i="1" s="1"/>
  <c r="D2210" i="1"/>
  <c r="B2210" i="1"/>
  <c r="D2209" i="1"/>
  <c r="B2209" i="1" s="1"/>
  <c r="D2208" i="1"/>
  <c r="B2208" i="1" s="1"/>
  <c r="D2207" i="1"/>
  <c r="B2207" i="1" s="1"/>
  <c r="D2206" i="1"/>
  <c r="B2206" i="1" s="1"/>
  <c r="D2205" i="1"/>
  <c r="B2205" i="1" s="1"/>
  <c r="D2204" i="1"/>
  <c r="B2204" i="1" s="1"/>
  <c r="D2203" i="1"/>
  <c r="B2203" i="1" s="1"/>
  <c r="D2202" i="1"/>
  <c r="B2202" i="1" s="1"/>
  <c r="D2201" i="1"/>
  <c r="B2201" i="1" s="1"/>
  <c r="D2200" i="1"/>
  <c r="B2200" i="1" s="1"/>
  <c r="D2199" i="1"/>
  <c r="B2199" i="1" s="1"/>
  <c r="D2198" i="1"/>
  <c r="B2198" i="1" s="1"/>
  <c r="D2197" i="1"/>
  <c r="B2197" i="1" s="1"/>
  <c r="D2196" i="1"/>
  <c r="B2196" i="1" s="1"/>
  <c r="D2195" i="1"/>
  <c r="B2195" i="1" s="1"/>
  <c r="D2194" i="1"/>
  <c r="B2194" i="1" s="1"/>
  <c r="D2193" i="1"/>
  <c r="B2193" i="1" s="1"/>
  <c r="D2192" i="1"/>
  <c r="B2192" i="1" s="1"/>
  <c r="D2191" i="1"/>
  <c r="B2191" i="1" s="1"/>
  <c r="D2190" i="1"/>
  <c r="B2190" i="1" s="1"/>
  <c r="D2189" i="1"/>
  <c r="B2189" i="1" s="1"/>
  <c r="D2188" i="1"/>
  <c r="B2188" i="1" s="1"/>
  <c r="D2187" i="1"/>
  <c r="B2187" i="1" s="1"/>
  <c r="D2186" i="1"/>
  <c r="B2186" i="1" s="1"/>
  <c r="D2185" i="1"/>
  <c r="B2185" i="1" s="1"/>
  <c r="D2184" i="1"/>
  <c r="B2184" i="1" s="1"/>
  <c r="D2183" i="1"/>
  <c r="B2183" i="1" s="1"/>
  <c r="D2182" i="1"/>
  <c r="B2182" i="1" s="1"/>
  <c r="D2181" i="1"/>
  <c r="B2181" i="1" s="1"/>
  <c r="D2180" i="1"/>
  <c r="B2180" i="1" s="1"/>
  <c r="D2179" i="1"/>
  <c r="B2179" i="1" s="1"/>
  <c r="D2178" i="1"/>
  <c r="B2178" i="1" s="1"/>
  <c r="D2177" i="1"/>
  <c r="B2177" i="1" s="1"/>
  <c r="D2176" i="1"/>
  <c r="B2176" i="1" s="1"/>
  <c r="D2175" i="1"/>
  <c r="B2175" i="1" s="1"/>
  <c r="D2174" i="1"/>
  <c r="B2174" i="1" s="1"/>
  <c r="D2173" i="1"/>
  <c r="B2173" i="1" s="1"/>
  <c r="D2172" i="1"/>
  <c r="B2172" i="1" s="1"/>
  <c r="D2171" i="1"/>
  <c r="B2171" i="1" s="1"/>
  <c r="D2170" i="1"/>
  <c r="B2170" i="1" s="1"/>
  <c r="D2169" i="1"/>
  <c r="B2169" i="1" s="1"/>
  <c r="D2168" i="1"/>
  <c r="B2168" i="1" s="1"/>
  <c r="D2167" i="1"/>
  <c r="B2167" i="1" s="1"/>
  <c r="D2166" i="1"/>
  <c r="B2166" i="1" s="1"/>
  <c r="D2165" i="1"/>
  <c r="B2165" i="1" s="1"/>
  <c r="D2164" i="1"/>
  <c r="B2164" i="1"/>
  <c r="D2163" i="1"/>
  <c r="B2163" i="1" s="1"/>
  <c r="D2162" i="1"/>
  <c r="B2162" i="1" s="1"/>
  <c r="D2161" i="1"/>
  <c r="B2161" i="1" s="1"/>
  <c r="D2160" i="1"/>
  <c r="B2160" i="1" s="1"/>
  <c r="D2159" i="1"/>
  <c r="B2159" i="1" s="1"/>
  <c r="D2158" i="1"/>
  <c r="B2158" i="1" s="1"/>
  <c r="D2157" i="1"/>
  <c r="B2157" i="1" s="1"/>
  <c r="D2156" i="1"/>
  <c r="B2156" i="1" s="1"/>
  <c r="D2155" i="1"/>
  <c r="B2155" i="1" s="1"/>
  <c r="D2154" i="1"/>
  <c r="B2154" i="1" s="1"/>
  <c r="D2153" i="1"/>
  <c r="B2153" i="1" s="1"/>
  <c r="D2152" i="1"/>
  <c r="B2152" i="1" s="1"/>
  <c r="D2151" i="1"/>
  <c r="B2151" i="1" s="1"/>
  <c r="D2150" i="1"/>
  <c r="B2150" i="1" s="1"/>
  <c r="D2149" i="1"/>
  <c r="B2149" i="1" s="1"/>
  <c r="D2148" i="1"/>
  <c r="B2148" i="1" s="1"/>
  <c r="D2147" i="1"/>
  <c r="B2147" i="1" s="1"/>
  <c r="D2146" i="1"/>
  <c r="B2146" i="1" s="1"/>
  <c r="D2145" i="1"/>
  <c r="B2145" i="1" s="1"/>
  <c r="D2144" i="1"/>
  <c r="B2144" i="1" s="1"/>
  <c r="D2143" i="1"/>
  <c r="B2143" i="1" s="1"/>
  <c r="D2142" i="1"/>
  <c r="B2142" i="1" s="1"/>
  <c r="D2141" i="1"/>
  <c r="B2141" i="1" s="1"/>
  <c r="D2140" i="1"/>
  <c r="B2140" i="1" s="1"/>
  <c r="D2139" i="1"/>
  <c r="B2139" i="1" s="1"/>
  <c r="D2138" i="1"/>
  <c r="B2138" i="1" s="1"/>
  <c r="D2137" i="1"/>
  <c r="B2137" i="1" s="1"/>
  <c r="D2136" i="1"/>
  <c r="B2136" i="1" s="1"/>
  <c r="D2135" i="1"/>
  <c r="B2135" i="1" s="1"/>
  <c r="D2134" i="1"/>
  <c r="B2134" i="1" s="1"/>
  <c r="D2133" i="1"/>
  <c r="B2133" i="1" s="1"/>
  <c r="D2132" i="1"/>
  <c r="B2132" i="1" s="1"/>
  <c r="D2131" i="1"/>
  <c r="B2131" i="1" s="1"/>
  <c r="D2130" i="1"/>
  <c r="B2130" i="1" s="1"/>
  <c r="D2129" i="1"/>
  <c r="B2129" i="1" s="1"/>
  <c r="D2128" i="1"/>
  <c r="B2128" i="1" s="1"/>
  <c r="D2127" i="1"/>
  <c r="B2127" i="1" s="1"/>
  <c r="D2126" i="1"/>
  <c r="B2126" i="1" s="1"/>
  <c r="D2125" i="1"/>
  <c r="B2125" i="1" s="1"/>
  <c r="D2124" i="1"/>
  <c r="B2124" i="1" s="1"/>
  <c r="D2123" i="1"/>
  <c r="B2123" i="1" s="1"/>
  <c r="D2122" i="1"/>
  <c r="B2122" i="1" s="1"/>
  <c r="D2121" i="1"/>
  <c r="B2121" i="1" s="1"/>
  <c r="D2120" i="1"/>
  <c r="B2120" i="1" s="1"/>
  <c r="D2119" i="1"/>
  <c r="B2119" i="1" s="1"/>
  <c r="D2118" i="1"/>
  <c r="B2118" i="1" s="1"/>
  <c r="D2117" i="1"/>
  <c r="B2117" i="1" s="1"/>
  <c r="D2116" i="1"/>
  <c r="B2116" i="1" s="1"/>
  <c r="D2115" i="1"/>
  <c r="B2115" i="1" s="1"/>
  <c r="D2114" i="1"/>
  <c r="B2114" i="1" s="1"/>
  <c r="D2113" i="1"/>
  <c r="B2113" i="1" s="1"/>
  <c r="D2112" i="1"/>
  <c r="B2112" i="1"/>
  <c r="D2111" i="1"/>
  <c r="B2111" i="1" s="1"/>
  <c r="D2110" i="1"/>
  <c r="B2110" i="1" s="1"/>
  <c r="D2109" i="1"/>
  <c r="B2109" i="1" s="1"/>
  <c r="D2108" i="1"/>
  <c r="B2108" i="1" s="1"/>
  <c r="D2107" i="1"/>
  <c r="B2107" i="1" s="1"/>
  <c r="D2106" i="1"/>
  <c r="B2106" i="1" s="1"/>
  <c r="D2105" i="1"/>
  <c r="B2105" i="1" s="1"/>
  <c r="D2104" i="1"/>
  <c r="B2104" i="1" s="1"/>
  <c r="D2103" i="1"/>
  <c r="B2103" i="1" s="1"/>
  <c r="D2102" i="1"/>
  <c r="B2102" i="1" s="1"/>
  <c r="D2101" i="1"/>
  <c r="B2101" i="1" s="1"/>
  <c r="D2100" i="1"/>
  <c r="B2100" i="1" s="1"/>
  <c r="D2099" i="1"/>
  <c r="B2099" i="1" s="1"/>
  <c r="D2098" i="1"/>
  <c r="B2098" i="1" s="1"/>
  <c r="D2097" i="1"/>
  <c r="B2097" i="1" s="1"/>
  <c r="D2096" i="1"/>
  <c r="B2096" i="1"/>
  <c r="D2095" i="1"/>
  <c r="B2095" i="1" s="1"/>
  <c r="D2094" i="1"/>
  <c r="B2094" i="1" s="1"/>
  <c r="D2093" i="1"/>
  <c r="B2093" i="1" s="1"/>
  <c r="D2092" i="1"/>
  <c r="B2092" i="1" s="1"/>
  <c r="D2091" i="1"/>
  <c r="B2091" i="1" s="1"/>
  <c r="C2090" i="1"/>
  <c r="D2089" i="1"/>
  <c r="B2089" i="1" s="1"/>
  <c r="D2088" i="1"/>
  <c r="B2088" i="1" s="1"/>
  <c r="D2087" i="1"/>
  <c r="B2087" i="1" s="1"/>
  <c r="C2086" i="1"/>
  <c r="D2085" i="1"/>
  <c r="B2085" i="1" s="1"/>
  <c r="D2084" i="1"/>
  <c r="B2084" i="1" s="1"/>
  <c r="D2083" i="1"/>
  <c r="B2083" i="1" s="1"/>
  <c r="D2082" i="1"/>
  <c r="B2082" i="1" s="1"/>
  <c r="D2081" i="1"/>
  <c r="B2081" i="1" s="1"/>
  <c r="D2080" i="1"/>
  <c r="B2080" i="1" s="1"/>
  <c r="D2079" i="1"/>
  <c r="B2079" i="1" s="1"/>
  <c r="D2078" i="1"/>
  <c r="B2078" i="1" s="1"/>
  <c r="D2077" i="1"/>
  <c r="B2077" i="1"/>
  <c r="D2076" i="1"/>
  <c r="B2076" i="1" s="1"/>
  <c r="D2075" i="1"/>
  <c r="B2075" i="1" s="1"/>
  <c r="D2074" i="1"/>
  <c r="B2074" i="1" s="1"/>
  <c r="D2073" i="1"/>
  <c r="B2073" i="1" s="1"/>
  <c r="D2072" i="1"/>
  <c r="B2072" i="1" s="1"/>
  <c r="D2071" i="1"/>
  <c r="B2071" i="1" s="1"/>
  <c r="B2070" i="1"/>
  <c r="D2069" i="1"/>
  <c r="B2069" i="1" s="1"/>
  <c r="D2068" i="1"/>
  <c r="B2068" i="1" s="1"/>
  <c r="D2067" i="1"/>
  <c r="B2067" i="1" s="1"/>
  <c r="D2066" i="1"/>
  <c r="B2066" i="1" s="1"/>
  <c r="D2065" i="1"/>
  <c r="B2065" i="1" s="1"/>
  <c r="D2064" i="1"/>
  <c r="B2064" i="1" s="1"/>
  <c r="D2063" i="1"/>
  <c r="B2063" i="1" s="1"/>
  <c r="D2062" i="1"/>
  <c r="B2062" i="1" s="1"/>
  <c r="D2061" i="1"/>
  <c r="B2061" i="1" s="1"/>
  <c r="D2060" i="1"/>
  <c r="B2060" i="1" s="1"/>
  <c r="D2059" i="1"/>
  <c r="B2059" i="1" s="1"/>
  <c r="D2058" i="1"/>
  <c r="B2058" i="1" s="1"/>
  <c r="D2057" i="1"/>
  <c r="B2057" i="1" s="1"/>
  <c r="D2056" i="1"/>
  <c r="B2056" i="1" s="1"/>
  <c r="D2055" i="1"/>
  <c r="B2055" i="1" s="1"/>
  <c r="D2054" i="1"/>
  <c r="B2054" i="1" s="1"/>
  <c r="D2053" i="1"/>
  <c r="B2053" i="1" s="1"/>
  <c r="D2052" i="1"/>
  <c r="B2052" i="1" s="1"/>
  <c r="D2051" i="1"/>
  <c r="B2051" i="1" s="1"/>
  <c r="D2050" i="1"/>
  <c r="B2050" i="1" s="1"/>
  <c r="D2049" i="1"/>
  <c r="B2049" i="1" s="1"/>
  <c r="D2048" i="1"/>
  <c r="B2048" i="1" s="1"/>
  <c r="D2047" i="1"/>
  <c r="B2047" i="1" s="1"/>
  <c r="D2046" i="1"/>
  <c r="B2046" i="1" s="1"/>
  <c r="D2045" i="1"/>
  <c r="B2045" i="1" s="1"/>
  <c r="D2044" i="1"/>
  <c r="B2044" i="1" s="1"/>
  <c r="D2043" i="1"/>
  <c r="B2043" i="1" s="1"/>
  <c r="D2042" i="1"/>
  <c r="B2042" i="1" s="1"/>
  <c r="D2041" i="1"/>
  <c r="B2041" i="1" s="1"/>
  <c r="D2040" i="1"/>
  <c r="B2040" i="1" s="1"/>
  <c r="D2039" i="1"/>
  <c r="B2039" i="1"/>
  <c r="D2038" i="1"/>
  <c r="B2038" i="1" s="1"/>
  <c r="D2037" i="1"/>
  <c r="B2037" i="1" s="1"/>
  <c r="D2036" i="1"/>
  <c r="B2036" i="1" s="1"/>
  <c r="D2035" i="1"/>
  <c r="B2035" i="1" s="1"/>
  <c r="D2034" i="1"/>
  <c r="B2034" i="1" s="1"/>
  <c r="D2033" i="1"/>
  <c r="B2033" i="1" s="1"/>
  <c r="D2032" i="1"/>
  <c r="B2032" i="1" s="1"/>
  <c r="D2031" i="1"/>
  <c r="B2031" i="1" s="1"/>
  <c r="D2030" i="1"/>
  <c r="B2030" i="1" s="1"/>
  <c r="D2029" i="1"/>
  <c r="B2029" i="1" s="1"/>
  <c r="D2028" i="1"/>
  <c r="B2028" i="1" s="1"/>
  <c r="D2027" i="1"/>
  <c r="B2027" i="1" s="1"/>
  <c r="D2026" i="1"/>
  <c r="B2026" i="1" s="1"/>
  <c r="D2025" i="1"/>
  <c r="B2025" i="1" s="1"/>
  <c r="D2024" i="1"/>
  <c r="B2024" i="1" s="1"/>
  <c r="D2023" i="1"/>
  <c r="B2023" i="1" s="1"/>
  <c r="D2022" i="1"/>
  <c r="B2022" i="1" s="1"/>
  <c r="D2021" i="1"/>
  <c r="B2021" i="1" s="1"/>
  <c r="D2020" i="1"/>
  <c r="B2020" i="1" s="1"/>
  <c r="D2019" i="1"/>
  <c r="B2019" i="1" s="1"/>
  <c r="D2018" i="1"/>
  <c r="B2018" i="1" s="1"/>
  <c r="D2017" i="1"/>
  <c r="B2017" i="1" s="1"/>
  <c r="B2016" i="1"/>
  <c r="D2015" i="1"/>
  <c r="B2015" i="1" s="1"/>
  <c r="D2014" i="1"/>
  <c r="B2014" i="1" s="1"/>
  <c r="D2013" i="1"/>
  <c r="B2013" i="1" s="1"/>
  <c r="D2012" i="1"/>
  <c r="B2012" i="1" s="1"/>
  <c r="D2011" i="1"/>
  <c r="B2011" i="1" s="1"/>
  <c r="D2010" i="1"/>
  <c r="B2010" i="1" s="1"/>
  <c r="B2009" i="1"/>
  <c r="D2008" i="1"/>
  <c r="B2008" i="1" s="1"/>
  <c r="D2007" i="1"/>
  <c r="B2007" i="1" s="1"/>
  <c r="D2006" i="1"/>
  <c r="B2006" i="1" s="1"/>
  <c r="B2005" i="1"/>
  <c r="D2004" i="1"/>
  <c r="B2004" i="1" s="1"/>
  <c r="D2003" i="1"/>
  <c r="B2003" i="1" s="1"/>
  <c r="D2002" i="1"/>
  <c r="B2002" i="1" s="1"/>
  <c r="D2001" i="1"/>
  <c r="B2001" i="1" s="1"/>
  <c r="D2000" i="1"/>
  <c r="B2000" i="1" s="1"/>
  <c r="D1999" i="1"/>
  <c r="B1999" i="1" s="1"/>
  <c r="D1998" i="1"/>
  <c r="B1998" i="1" s="1"/>
  <c r="D1997" i="1"/>
  <c r="B1997" i="1" s="1"/>
  <c r="D1996" i="1"/>
  <c r="B1996" i="1" s="1"/>
  <c r="D1995" i="1"/>
  <c r="B1995" i="1" s="1"/>
  <c r="D1994" i="1"/>
  <c r="B1994" i="1" s="1"/>
  <c r="D1993" i="1"/>
  <c r="B1993" i="1" s="1"/>
  <c r="D1992" i="1"/>
  <c r="B1992" i="1" s="1"/>
  <c r="D1991" i="1"/>
  <c r="B1991" i="1" s="1"/>
  <c r="D1990" i="1"/>
  <c r="B1990" i="1" s="1"/>
  <c r="D1989" i="1"/>
  <c r="B1989" i="1" s="1"/>
  <c r="D1988" i="1"/>
  <c r="B1988" i="1" s="1"/>
  <c r="D1987" i="1"/>
  <c r="B1987" i="1" s="1"/>
  <c r="D1986" i="1"/>
  <c r="B1986" i="1" s="1"/>
  <c r="D1985" i="1"/>
  <c r="B1985" i="1" s="1"/>
  <c r="D1984" i="1"/>
  <c r="B1984" i="1" s="1"/>
  <c r="D1983" i="1"/>
  <c r="B1983" i="1" s="1"/>
  <c r="D1982" i="1"/>
  <c r="B1982" i="1" s="1"/>
  <c r="D1981" i="1"/>
  <c r="B1981" i="1" s="1"/>
  <c r="D1980" i="1"/>
  <c r="B1980" i="1" s="1"/>
  <c r="D1979" i="1"/>
  <c r="B1979" i="1" s="1"/>
  <c r="D1978" i="1"/>
  <c r="B1978" i="1" s="1"/>
  <c r="D1977" i="1"/>
  <c r="B1977" i="1" s="1"/>
  <c r="D1976" i="1"/>
  <c r="B1976" i="1" s="1"/>
  <c r="D1975" i="1"/>
  <c r="B1975" i="1" s="1"/>
  <c r="D1974" i="1"/>
  <c r="B1974" i="1" s="1"/>
  <c r="D1973" i="1"/>
  <c r="B1973" i="1" s="1"/>
  <c r="D1972" i="1"/>
  <c r="B1972" i="1" s="1"/>
  <c r="D1971" i="1"/>
  <c r="B1971" i="1" s="1"/>
  <c r="D1970" i="1"/>
  <c r="B1970" i="1" s="1"/>
  <c r="D1969" i="1"/>
  <c r="B1969" i="1" s="1"/>
  <c r="D1968" i="1"/>
  <c r="B1968" i="1" s="1"/>
  <c r="D1967" i="1"/>
  <c r="B1967" i="1" s="1"/>
  <c r="D1966" i="1"/>
  <c r="B1966" i="1" s="1"/>
  <c r="D1965" i="1"/>
  <c r="B1965" i="1" s="1"/>
  <c r="D1964" i="1"/>
  <c r="B1964" i="1"/>
  <c r="D1963" i="1"/>
  <c r="B1963" i="1" s="1"/>
  <c r="D1962" i="1"/>
  <c r="B1962" i="1" s="1"/>
  <c r="D1961" i="1"/>
  <c r="B1961" i="1" s="1"/>
  <c r="D1960" i="1"/>
  <c r="B1960" i="1" s="1"/>
  <c r="D1959" i="1"/>
  <c r="B1959" i="1" s="1"/>
  <c r="D1958" i="1"/>
  <c r="B1958" i="1" s="1"/>
  <c r="D1957" i="1"/>
  <c r="B1957" i="1" s="1"/>
  <c r="D1956" i="1"/>
  <c r="B1956" i="1" s="1"/>
  <c r="D1955" i="1"/>
  <c r="B1955" i="1" s="1"/>
  <c r="D1954" i="1"/>
  <c r="B1954" i="1" s="1"/>
  <c r="D1953" i="1"/>
  <c r="B1953" i="1" s="1"/>
  <c r="D1952" i="1"/>
  <c r="B1952" i="1" s="1"/>
  <c r="D1951" i="1"/>
  <c r="B1951" i="1" s="1"/>
  <c r="D1950" i="1"/>
  <c r="B1950" i="1" s="1"/>
  <c r="D1949" i="1"/>
  <c r="B1949" i="1" s="1"/>
  <c r="D1948" i="1"/>
  <c r="B1948" i="1" s="1"/>
  <c r="D1947" i="1"/>
  <c r="B1947" i="1" s="1"/>
  <c r="D1946" i="1"/>
  <c r="B1946" i="1" s="1"/>
  <c r="D1945" i="1"/>
  <c r="B1945" i="1" s="1"/>
  <c r="D1944" i="1"/>
  <c r="B1944" i="1" s="1"/>
  <c r="D1943" i="1"/>
  <c r="B1943" i="1" s="1"/>
  <c r="D1942" i="1"/>
  <c r="B1942" i="1" s="1"/>
  <c r="D1941" i="1"/>
  <c r="B1941" i="1" s="1"/>
  <c r="C1940" i="1"/>
  <c r="B1940" i="1" s="1"/>
  <c r="D1939" i="1"/>
  <c r="B1939" i="1" s="1"/>
  <c r="D1938" i="1"/>
  <c r="B1938" i="1" s="1"/>
  <c r="D1937" i="1"/>
  <c r="B1937" i="1" s="1"/>
  <c r="D1936" i="1"/>
  <c r="B1936" i="1" s="1"/>
  <c r="D1935" i="1"/>
  <c r="B1935" i="1" s="1"/>
  <c r="D1934" i="1"/>
  <c r="B1934" i="1" s="1"/>
  <c r="D1933" i="1"/>
  <c r="B1933" i="1" s="1"/>
  <c r="D1932" i="1"/>
  <c r="B1932" i="1" s="1"/>
  <c r="D1931" i="1"/>
  <c r="B1931" i="1" s="1"/>
  <c r="D1930" i="1"/>
  <c r="B1930" i="1" s="1"/>
  <c r="D1929" i="1"/>
  <c r="B1929" i="1" s="1"/>
  <c r="D1928" i="1"/>
  <c r="B1928" i="1" s="1"/>
  <c r="D1927" i="1"/>
  <c r="B1927" i="1" s="1"/>
  <c r="D1926" i="1"/>
  <c r="B1926" i="1" s="1"/>
  <c r="D1925" i="1"/>
  <c r="B1925" i="1" s="1"/>
  <c r="D1924" i="1"/>
  <c r="B1924" i="1" s="1"/>
  <c r="D1923" i="1"/>
  <c r="B1923" i="1" s="1"/>
  <c r="C1922" i="1"/>
  <c r="B1922" i="1" s="1"/>
  <c r="D1921" i="1"/>
  <c r="B1921" i="1" s="1"/>
  <c r="D1920" i="1"/>
  <c r="B1920" i="1" s="1"/>
  <c r="D1919" i="1"/>
  <c r="B1919" i="1" s="1"/>
  <c r="D1918" i="1"/>
  <c r="B1918" i="1" s="1"/>
  <c r="D1917" i="1"/>
  <c r="B1917" i="1" s="1"/>
  <c r="D1916" i="1"/>
  <c r="B1916" i="1" s="1"/>
  <c r="D1915" i="1"/>
  <c r="B1915" i="1" s="1"/>
  <c r="D1914" i="1"/>
  <c r="B1914" i="1" s="1"/>
  <c r="D1913" i="1"/>
  <c r="B1913" i="1" s="1"/>
  <c r="D1912" i="1"/>
  <c r="B1912" i="1" s="1"/>
  <c r="D1911" i="1"/>
  <c r="B1911" i="1" s="1"/>
  <c r="D1910" i="1"/>
  <c r="B1910" i="1" s="1"/>
  <c r="D1909" i="1"/>
  <c r="B1909" i="1" s="1"/>
  <c r="D1908" i="1"/>
  <c r="B1908" i="1" s="1"/>
  <c r="D1907" i="1"/>
  <c r="B1907" i="1" s="1"/>
  <c r="D1906" i="1"/>
  <c r="B1906" i="1" s="1"/>
  <c r="D1905" i="1"/>
  <c r="B1905" i="1" s="1"/>
  <c r="D1904" i="1"/>
  <c r="B1904" i="1" s="1"/>
  <c r="D1903" i="1"/>
  <c r="B1903" i="1" s="1"/>
  <c r="D1902" i="1"/>
  <c r="B1902" i="1" s="1"/>
  <c r="D1901" i="1"/>
  <c r="B1901" i="1" s="1"/>
  <c r="D1900" i="1"/>
  <c r="B1900" i="1" s="1"/>
  <c r="D1899" i="1"/>
  <c r="B1899" i="1" s="1"/>
  <c r="D1898" i="1"/>
  <c r="B1898" i="1" s="1"/>
  <c r="D1897" i="1"/>
  <c r="B1897" i="1" s="1"/>
  <c r="D1896" i="1"/>
  <c r="B1896" i="1" s="1"/>
  <c r="D1895" i="1"/>
  <c r="B1895" i="1" s="1"/>
  <c r="D1894" i="1"/>
  <c r="B1894" i="1" s="1"/>
  <c r="D1893" i="1"/>
  <c r="B1893" i="1" s="1"/>
  <c r="D1892" i="1"/>
  <c r="B1892" i="1" s="1"/>
  <c r="D1891" i="1"/>
  <c r="B1891" i="1" s="1"/>
  <c r="D1890" i="1"/>
  <c r="B1890" i="1" s="1"/>
  <c r="D1889" i="1"/>
  <c r="B1889" i="1" s="1"/>
  <c r="D1888" i="1"/>
  <c r="B1888" i="1" s="1"/>
  <c r="D1887" i="1"/>
  <c r="B1887" i="1" s="1"/>
  <c r="D1886" i="1"/>
  <c r="B1886" i="1" s="1"/>
  <c r="D1885" i="1"/>
  <c r="B1885" i="1" s="1"/>
  <c r="D1884" i="1"/>
  <c r="B1884" i="1" s="1"/>
  <c r="D1883" i="1"/>
  <c r="B1883" i="1" s="1"/>
  <c r="D1882" i="1"/>
  <c r="B1882" i="1" s="1"/>
  <c r="D1881" i="1"/>
  <c r="B1881" i="1" s="1"/>
  <c r="D1880" i="1"/>
  <c r="B1880" i="1" s="1"/>
  <c r="D1879" i="1"/>
  <c r="B1879" i="1" s="1"/>
  <c r="D1878" i="1"/>
  <c r="B1878" i="1" s="1"/>
  <c r="D1877" i="1"/>
  <c r="B1877" i="1" s="1"/>
  <c r="D1876" i="1"/>
  <c r="B1876" i="1" s="1"/>
  <c r="D1875" i="1"/>
  <c r="B1875" i="1" s="1"/>
  <c r="D1874" i="1"/>
  <c r="B1874" i="1" s="1"/>
  <c r="D1873" i="1"/>
  <c r="B1873" i="1" s="1"/>
  <c r="D1872" i="1"/>
  <c r="B1872" i="1" s="1"/>
  <c r="D1871" i="1"/>
  <c r="B1871" i="1" s="1"/>
  <c r="D1870" i="1"/>
  <c r="B1870" i="1" s="1"/>
  <c r="D1869" i="1"/>
  <c r="B1869" i="1" s="1"/>
  <c r="D1868" i="1"/>
  <c r="B1868" i="1" s="1"/>
  <c r="D1867" i="1"/>
  <c r="B1867" i="1" s="1"/>
  <c r="D1866" i="1"/>
  <c r="B1866" i="1" s="1"/>
  <c r="D1865" i="1"/>
  <c r="B1865" i="1" s="1"/>
  <c r="D1864" i="1"/>
  <c r="B1864" i="1" s="1"/>
  <c r="D1863" i="1"/>
  <c r="B1863" i="1" s="1"/>
  <c r="D1862" i="1"/>
  <c r="B1862" i="1"/>
  <c r="D1861" i="1"/>
  <c r="B1861" i="1" s="1"/>
  <c r="D1860" i="1"/>
  <c r="B1860" i="1" s="1"/>
  <c r="D1859" i="1"/>
  <c r="B1859" i="1" s="1"/>
  <c r="D1858" i="1"/>
  <c r="B1858" i="1" s="1"/>
  <c r="D1857" i="1"/>
  <c r="B1857" i="1" s="1"/>
  <c r="D1856" i="1"/>
  <c r="B1856" i="1" s="1"/>
  <c r="D1855" i="1"/>
  <c r="B1855" i="1" s="1"/>
  <c r="D1854" i="1"/>
  <c r="B1854" i="1" s="1"/>
  <c r="D1853" i="1"/>
  <c r="B1853" i="1" s="1"/>
  <c r="D1852" i="1"/>
  <c r="B1852" i="1" s="1"/>
  <c r="D1851" i="1"/>
  <c r="B1851" i="1" s="1"/>
  <c r="D1850" i="1"/>
  <c r="B1850" i="1" s="1"/>
  <c r="D1849" i="1"/>
  <c r="B1849" i="1" s="1"/>
  <c r="D1848" i="1"/>
  <c r="B1848" i="1" s="1"/>
  <c r="D1847" i="1"/>
  <c r="B1847" i="1" s="1"/>
  <c r="D1846" i="1"/>
  <c r="B1846" i="1" s="1"/>
  <c r="D1845" i="1"/>
  <c r="B1845" i="1" s="1"/>
  <c r="D1844" i="1"/>
  <c r="B1844" i="1" s="1"/>
  <c r="D1843" i="1"/>
  <c r="B1843" i="1" s="1"/>
  <c r="D1842" i="1"/>
  <c r="B1842" i="1" s="1"/>
  <c r="D1841" i="1"/>
  <c r="B1841" i="1" s="1"/>
  <c r="D1840" i="1"/>
  <c r="B1840" i="1" s="1"/>
  <c r="D1839" i="1"/>
  <c r="B1839" i="1" s="1"/>
  <c r="D1838" i="1"/>
  <c r="B1838" i="1" s="1"/>
  <c r="D1837" i="1"/>
  <c r="B1837" i="1" s="1"/>
  <c r="D1836" i="1"/>
  <c r="B1836" i="1" s="1"/>
  <c r="D1835" i="1"/>
  <c r="B1835" i="1" s="1"/>
  <c r="D1834" i="1"/>
  <c r="B1834" i="1" s="1"/>
  <c r="D1833" i="1"/>
  <c r="B1833" i="1" s="1"/>
  <c r="D1832" i="1"/>
  <c r="B1832" i="1" s="1"/>
  <c r="D1831" i="1"/>
  <c r="B1831" i="1" s="1"/>
  <c r="D1830" i="1"/>
  <c r="B1830" i="1" s="1"/>
  <c r="D1829" i="1"/>
  <c r="B1829" i="1" s="1"/>
  <c r="D1828" i="1"/>
  <c r="B1828" i="1" s="1"/>
  <c r="D1827" i="1"/>
  <c r="B1827" i="1" s="1"/>
  <c r="D1826" i="1"/>
  <c r="B1826" i="1" s="1"/>
  <c r="D1825" i="1"/>
  <c r="B1825" i="1" s="1"/>
  <c r="D1824" i="1"/>
  <c r="B1824" i="1"/>
  <c r="D1823" i="1"/>
  <c r="B1823" i="1" s="1"/>
  <c r="D1822" i="1"/>
  <c r="B1822" i="1" s="1"/>
  <c r="D1821" i="1"/>
  <c r="B1821" i="1" s="1"/>
  <c r="D1820" i="1"/>
  <c r="B1820" i="1" s="1"/>
  <c r="D1819" i="1"/>
  <c r="B1819" i="1" s="1"/>
  <c r="D1818" i="1"/>
  <c r="B1818" i="1" s="1"/>
  <c r="D1817" i="1"/>
  <c r="B1817" i="1" s="1"/>
  <c r="D1816" i="1"/>
  <c r="B1816" i="1" s="1"/>
  <c r="D1815" i="1"/>
  <c r="B1815" i="1" s="1"/>
  <c r="D1814" i="1"/>
  <c r="B1814" i="1" s="1"/>
  <c r="D1813" i="1"/>
  <c r="B1813" i="1" s="1"/>
  <c r="D1812" i="1"/>
  <c r="B1812" i="1" s="1"/>
  <c r="D1811" i="1"/>
  <c r="B1811" i="1" s="1"/>
  <c r="D1810" i="1"/>
  <c r="B1810" i="1" s="1"/>
  <c r="D1809" i="1"/>
  <c r="B1809" i="1" s="1"/>
  <c r="D1808" i="1"/>
  <c r="B1808" i="1" s="1"/>
  <c r="D1807" i="1"/>
  <c r="B1807" i="1" s="1"/>
  <c r="D1806" i="1"/>
  <c r="B1806" i="1" s="1"/>
  <c r="D1805" i="1"/>
  <c r="B1805" i="1" s="1"/>
  <c r="D1804" i="1"/>
  <c r="B1804" i="1" s="1"/>
  <c r="D1803" i="1"/>
  <c r="B1803" i="1" s="1"/>
  <c r="D1802" i="1"/>
  <c r="B1802" i="1" s="1"/>
  <c r="D1801" i="1"/>
  <c r="B1801" i="1" s="1"/>
  <c r="D1800" i="1"/>
  <c r="B1800" i="1" s="1"/>
  <c r="B1799" i="1"/>
  <c r="B1798" i="1"/>
  <c r="B1797" i="1"/>
  <c r="B1796" i="1"/>
  <c r="B1795" i="1"/>
  <c r="B1794" i="1"/>
  <c r="B1793" i="1"/>
  <c r="B1792" i="1"/>
  <c r="C1791" i="1"/>
  <c r="B1791" i="1" s="1"/>
  <c r="D1790" i="1"/>
  <c r="B1790" i="1" s="1"/>
  <c r="D1789" i="1"/>
  <c r="B1789" i="1" s="1"/>
  <c r="D1788" i="1"/>
  <c r="B1788" i="1" s="1"/>
  <c r="D1787" i="1"/>
  <c r="B1787" i="1" s="1"/>
  <c r="D1786" i="1"/>
  <c r="B1786" i="1" s="1"/>
  <c r="D1785" i="1"/>
  <c r="B1785" i="1" s="1"/>
  <c r="D1784" i="1"/>
  <c r="B1784" i="1" s="1"/>
  <c r="D1783" i="1"/>
  <c r="B1783" i="1" s="1"/>
  <c r="D1782" i="1"/>
  <c r="B1782" i="1" s="1"/>
  <c r="D1781" i="1"/>
  <c r="B1781" i="1" s="1"/>
  <c r="D1780" i="1"/>
  <c r="B1780" i="1" s="1"/>
  <c r="D1779" i="1"/>
  <c r="B1779" i="1" s="1"/>
  <c r="D1778" i="1"/>
  <c r="B1778" i="1" s="1"/>
  <c r="D1777" i="1"/>
  <c r="B1777" i="1" s="1"/>
  <c r="D1776" i="1"/>
  <c r="B1776" i="1" s="1"/>
  <c r="D1775" i="1"/>
  <c r="B1775" i="1" s="1"/>
  <c r="D1774" i="1"/>
  <c r="B1774" i="1" s="1"/>
  <c r="D1773" i="1"/>
  <c r="B1773" i="1" s="1"/>
  <c r="D1772" i="1"/>
  <c r="B1772" i="1" s="1"/>
  <c r="D1771" i="1"/>
  <c r="B1771" i="1" s="1"/>
  <c r="D1770" i="1"/>
  <c r="B1770" i="1" s="1"/>
  <c r="D1769" i="1"/>
  <c r="B1769" i="1" s="1"/>
  <c r="D1768" i="1"/>
  <c r="B1768" i="1" s="1"/>
  <c r="D1767" i="1"/>
  <c r="B1767" i="1" s="1"/>
  <c r="D1766" i="1"/>
  <c r="B1766" i="1" s="1"/>
  <c r="D1765" i="1"/>
  <c r="B1765" i="1" s="1"/>
  <c r="D1764" i="1"/>
  <c r="B1764" i="1" s="1"/>
  <c r="D1763" i="1"/>
  <c r="B1763" i="1" s="1"/>
  <c r="D1762" i="1"/>
  <c r="B1762" i="1" s="1"/>
  <c r="D1761" i="1"/>
  <c r="B1761" i="1" s="1"/>
  <c r="D1760" i="1"/>
  <c r="B1760" i="1" s="1"/>
  <c r="D1759" i="1"/>
  <c r="B1759" i="1" s="1"/>
  <c r="D1758" i="1"/>
  <c r="B1758" i="1" s="1"/>
  <c r="D1757" i="1"/>
  <c r="B1757" i="1" s="1"/>
  <c r="D1756" i="1"/>
  <c r="B1756" i="1" s="1"/>
  <c r="D1755" i="1"/>
  <c r="B1755" i="1" s="1"/>
  <c r="D1754" i="1"/>
  <c r="B1754" i="1" s="1"/>
  <c r="D1753" i="1"/>
  <c r="B1753" i="1" s="1"/>
  <c r="D1752" i="1"/>
  <c r="B1752" i="1" s="1"/>
  <c r="D1751" i="1"/>
  <c r="B1751" i="1" s="1"/>
  <c r="D1750" i="1"/>
  <c r="B1750" i="1" s="1"/>
  <c r="D1749" i="1"/>
  <c r="B1749" i="1" s="1"/>
  <c r="D1748" i="1"/>
  <c r="B1748" i="1" s="1"/>
  <c r="D1747" i="1"/>
  <c r="B1747" i="1" s="1"/>
  <c r="D1746" i="1"/>
  <c r="B1746" i="1" s="1"/>
  <c r="D1745" i="1"/>
  <c r="B1745" i="1" s="1"/>
  <c r="D1744" i="1"/>
  <c r="B1744" i="1" s="1"/>
  <c r="D1743" i="1"/>
  <c r="B1743" i="1" s="1"/>
  <c r="D1742" i="1"/>
  <c r="B1742" i="1" s="1"/>
  <c r="D1741" i="1"/>
  <c r="B1741" i="1" s="1"/>
  <c r="D1740" i="1"/>
  <c r="B1740" i="1" s="1"/>
  <c r="D1739" i="1"/>
  <c r="B1739" i="1" s="1"/>
  <c r="D1738" i="1"/>
  <c r="B1738" i="1" s="1"/>
  <c r="D1737" i="1"/>
  <c r="B1737" i="1" s="1"/>
  <c r="D1736" i="1"/>
  <c r="B1736" i="1" s="1"/>
  <c r="D1735" i="1"/>
  <c r="B1735" i="1" s="1"/>
  <c r="D1734" i="1"/>
  <c r="B1734" i="1" s="1"/>
  <c r="D1733" i="1"/>
  <c r="B1733" i="1" s="1"/>
  <c r="D1732" i="1"/>
  <c r="B1732" i="1" s="1"/>
  <c r="D1731" i="1"/>
  <c r="B1731" i="1" s="1"/>
  <c r="B1730" i="1"/>
  <c r="D1729" i="1"/>
  <c r="B1729" i="1" s="1"/>
  <c r="D1728" i="1"/>
  <c r="B1728" i="1" s="1"/>
  <c r="D1727" i="1"/>
  <c r="B1727" i="1" s="1"/>
  <c r="D1726" i="1"/>
  <c r="B1726" i="1" s="1"/>
  <c r="D1725" i="1"/>
  <c r="B1725" i="1" s="1"/>
  <c r="D1724" i="1"/>
  <c r="B1724" i="1" s="1"/>
  <c r="D1723" i="1"/>
  <c r="B1723" i="1" s="1"/>
  <c r="D1722" i="1"/>
  <c r="B1722" i="1" s="1"/>
  <c r="D1721" i="1"/>
  <c r="B1721" i="1" s="1"/>
  <c r="D1720" i="1"/>
  <c r="B1720" i="1" s="1"/>
  <c r="D1719" i="1"/>
  <c r="B1719" i="1" s="1"/>
  <c r="D1718" i="1"/>
  <c r="B1718" i="1" s="1"/>
  <c r="D1717" i="1"/>
  <c r="B1717" i="1" s="1"/>
  <c r="D1716" i="1"/>
  <c r="B1716" i="1" s="1"/>
  <c r="D1715" i="1"/>
  <c r="B1715" i="1" s="1"/>
  <c r="D1714" i="1"/>
  <c r="B1714" i="1" s="1"/>
  <c r="D1713" i="1"/>
  <c r="B1713" i="1" s="1"/>
  <c r="D1712" i="1"/>
  <c r="B1712" i="1" s="1"/>
  <c r="D1711" i="1"/>
  <c r="B1711" i="1" s="1"/>
  <c r="D1710" i="1"/>
  <c r="B1710" i="1" s="1"/>
  <c r="D1709" i="1"/>
  <c r="B1709" i="1" s="1"/>
  <c r="D1708" i="1"/>
  <c r="B1708" i="1" s="1"/>
  <c r="D1707" i="1"/>
  <c r="B1707" i="1" s="1"/>
  <c r="D1706" i="1"/>
  <c r="B1706" i="1" s="1"/>
  <c r="D1705" i="1"/>
  <c r="B1705" i="1" s="1"/>
  <c r="D1704" i="1"/>
  <c r="B1704" i="1" s="1"/>
  <c r="D1703" i="1"/>
  <c r="B1703" i="1" s="1"/>
  <c r="D1702" i="1"/>
  <c r="B1702" i="1" s="1"/>
  <c r="D1701" i="1"/>
  <c r="B1701" i="1" s="1"/>
  <c r="D1700" i="1"/>
  <c r="B1700" i="1" s="1"/>
  <c r="D1699" i="1"/>
  <c r="B1699" i="1" s="1"/>
  <c r="D1698" i="1"/>
  <c r="B1698" i="1" s="1"/>
  <c r="D1697" i="1"/>
  <c r="B1697" i="1" s="1"/>
  <c r="D1696" i="1"/>
  <c r="B1696" i="1" s="1"/>
  <c r="D1695" i="1"/>
  <c r="B1695" i="1" s="1"/>
  <c r="D1694" i="1"/>
  <c r="B1694" i="1" s="1"/>
  <c r="D1693" i="1"/>
  <c r="B1693" i="1" s="1"/>
  <c r="D1692" i="1"/>
  <c r="B1692" i="1" s="1"/>
  <c r="D1691" i="1"/>
  <c r="B1691" i="1" s="1"/>
  <c r="D1690" i="1"/>
  <c r="B1690" i="1" s="1"/>
  <c r="D1689" i="1"/>
  <c r="B1689" i="1" s="1"/>
  <c r="D1688" i="1"/>
  <c r="B1688" i="1" s="1"/>
  <c r="D1687" i="1"/>
  <c r="B1687" i="1" s="1"/>
  <c r="D1686" i="1"/>
  <c r="B1686" i="1" s="1"/>
  <c r="D1685" i="1"/>
  <c r="B1685" i="1" s="1"/>
  <c r="D1684" i="1"/>
  <c r="B1684" i="1" s="1"/>
  <c r="D1683" i="1"/>
  <c r="B1683" i="1" s="1"/>
  <c r="D1682" i="1"/>
  <c r="B1682" i="1" s="1"/>
  <c r="D1681" i="1"/>
  <c r="B1681" i="1" s="1"/>
  <c r="D1680" i="1"/>
  <c r="B1680" i="1" s="1"/>
  <c r="D1679" i="1"/>
  <c r="B1679" i="1" s="1"/>
  <c r="C1678" i="1"/>
  <c r="B1678" i="1" s="1"/>
  <c r="D1677" i="1"/>
  <c r="B1677" i="1" s="1"/>
  <c r="D1676" i="1"/>
  <c r="B1676" i="1"/>
  <c r="D1675" i="1"/>
  <c r="B1675" i="1" s="1"/>
  <c r="D1674" i="1"/>
  <c r="B1674" i="1" s="1"/>
  <c r="D1673" i="1"/>
  <c r="B1673" i="1" s="1"/>
  <c r="D1672" i="1"/>
  <c r="B1672" i="1" s="1"/>
  <c r="D1671" i="1"/>
  <c r="B1671" i="1" s="1"/>
  <c r="D1670" i="1"/>
  <c r="B1670" i="1" s="1"/>
  <c r="D1669" i="1"/>
  <c r="B1669" i="1" s="1"/>
  <c r="D1668" i="1"/>
  <c r="B1668" i="1" s="1"/>
  <c r="D1667" i="1"/>
  <c r="B1667" i="1" s="1"/>
  <c r="D1666" i="1"/>
  <c r="B1666" i="1" s="1"/>
  <c r="D1665" i="1"/>
  <c r="B1665" i="1" s="1"/>
  <c r="D1664" i="1"/>
  <c r="B1664" i="1" s="1"/>
  <c r="D1663" i="1"/>
  <c r="B1663" i="1" s="1"/>
  <c r="D1662" i="1"/>
  <c r="B1662" i="1" s="1"/>
  <c r="D1661" i="1"/>
  <c r="B1661" i="1" s="1"/>
  <c r="D1660" i="1"/>
  <c r="B1660" i="1" s="1"/>
  <c r="D1659" i="1"/>
  <c r="B1659" i="1" s="1"/>
  <c r="D1658" i="1"/>
  <c r="B1658" i="1" s="1"/>
  <c r="D1657" i="1"/>
  <c r="B1657" i="1" s="1"/>
  <c r="D1656" i="1"/>
  <c r="B1656" i="1" s="1"/>
  <c r="D1655" i="1"/>
  <c r="B1655" i="1" s="1"/>
  <c r="D1654" i="1"/>
  <c r="B1654" i="1" s="1"/>
  <c r="D1653" i="1"/>
  <c r="B1653" i="1" s="1"/>
  <c r="D1652" i="1"/>
  <c r="B1652" i="1" s="1"/>
  <c r="D1651" i="1"/>
  <c r="B1651" i="1" s="1"/>
  <c r="D1650" i="1"/>
  <c r="B1650" i="1" s="1"/>
  <c r="D1649" i="1"/>
  <c r="B1649" i="1" s="1"/>
  <c r="D1648" i="1"/>
  <c r="B1648" i="1" s="1"/>
  <c r="D1647" i="1"/>
  <c r="B1647" i="1" s="1"/>
  <c r="D1646" i="1"/>
  <c r="B1646" i="1" s="1"/>
  <c r="D1645" i="1"/>
  <c r="B1645" i="1" s="1"/>
  <c r="D1644" i="1"/>
  <c r="B1644" i="1" s="1"/>
  <c r="D1643" i="1"/>
  <c r="B1643" i="1" s="1"/>
  <c r="D1642" i="1"/>
  <c r="B1642" i="1" s="1"/>
  <c r="D1641" i="1"/>
  <c r="B1641" i="1" s="1"/>
  <c r="D1640" i="1"/>
  <c r="B1640" i="1" s="1"/>
  <c r="D1639" i="1"/>
  <c r="B1639" i="1" s="1"/>
  <c r="D1638" i="1"/>
  <c r="B1638" i="1" s="1"/>
  <c r="D1637" i="1"/>
  <c r="B1637" i="1" s="1"/>
  <c r="D1636" i="1"/>
  <c r="B1636" i="1" s="1"/>
  <c r="D1635" i="1"/>
  <c r="B1635" i="1" s="1"/>
  <c r="D1634" i="1"/>
  <c r="B1634" i="1" s="1"/>
  <c r="D1633" i="1"/>
  <c r="B1633" i="1" s="1"/>
  <c r="D1632" i="1"/>
  <c r="B1632" i="1" s="1"/>
  <c r="D1631" i="1"/>
  <c r="B1631" i="1" s="1"/>
  <c r="C1630" i="1"/>
  <c r="B1630" i="1" s="1"/>
  <c r="D1629" i="1"/>
  <c r="B1629" i="1" s="1"/>
  <c r="D1628" i="1"/>
  <c r="B1628" i="1" s="1"/>
  <c r="D1627" i="1"/>
  <c r="B1627" i="1" s="1"/>
  <c r="D1626" i="1"/>
  <c r="B1626" i="1" s="1"/>
  <c r="D1625" i="1"/>
  <c r="B1625" i="1" s="1"/>
  <c r="D1624" i="1"/>
  <c r="B1624" i="1" s="1"/>
  <c r="D1623" i="1"/>
  <c r="B1623" i="1" s="1"/>
  <c r="D1622" i="1"/>
  <c r="B1622" i="1" s="1"/>
  <c r="D1621" i="1"/>
  <c r="B1621" i="1" s="1"/>
  <c r="D1620" i="1"/>
  <c r="B1620" i="1" s="1"/>
  <c r="D1619" i="1"/>
  <c r="B1619" i="1" s="1"/>
  <c r="D1618" i="1"/>
  <c r="B1618" i="1" s="1"/>
  <c r="D1617" i="1"/>
  <c r="B1617" i="1" s="1"/>
  <c r="D1616" i="1"/>
  <c r="B1616" i="1" s="1"/>
  <c r="D1615" i="1"/>
  <c r="B1615" i="1" s="1"/>
  <c r="D1614" i="1"/>
  <c r="B1614" i="1" s="1"/>
  <c r="D1613" i="1"/>
  <c r="B1613" i="1"/>
  <c r="D1612" i="1"/>
  <c r="B1612" i="1" s="1"/>
  <c r="D1611" i="1"/>
  <c r="B1611" i="1" s="1"/>
  <c r="D1610" i="1"/>
  <c r="B1610" i="1" s="1"/>
  <c r="D1609" i="1"/>
  <c r="B1609" i="1" s="1"/>
  <c r="D1608" i="1"/>
  <c r="B1608" i="1" s="1"/>
  <c r="D1607" i="1"/>
  <c r="B1607" i="1" s="1"/>
  <c r="D1606" i="1"/>
  <c r="B1606" i="1" s="1"/>
  <c r="D1605" i="1"/>
  <c r="B1605" i="1" s="1"/>
  <c r="D1604" i="1"/>
  <c r="B1604" i="1" s="1"/>
  <c r="D1603" i="1"/>
  <c r="B1603" i="1" s="1"/>
  <c r="D1602" i="1"/>
  <c r="B1602" i="1" s="1"/>
  <c r="D1601" i="1"/>
  <c r="B1601" i="1" s="1"/>
  <c r="D1600" i="1"/>
  <c r="B1600" i="1" s="1"/>
  <c r="D1599" i="1"/>
  <c r="B1599" i="1" s="1"/>
  <c r="D1598" i="1"/>
  <c r="B1598" i="1" s="1"/>
  <c r="D1597" i="1"/>
  <c r="B1597" i="1" s="1"/>
  <c r="D1596" i="1"/>
  <c r="B1596" i="1" s="1"/>
  <c r="D1595" i="1"/>
  <c r="B1595" i="1" s="1"/>
  <c r="D1594" i="1"/>
  <c r="B1594" i="1" s="1"/>
  <c r="D1593" i="1"/>
  <c r="B1593" i="1" s="1"/>
  <c r="D1592" i="1"/>
  <c r="B1592" i="1" s="1"/>
  <c r="D1591" i="1"/>
  <c r="B1591" i="1" s="1"/>
  <c r="D1590" i="1"/>
  <c r="B1590" i="1" s="1"/>
  <c r="D1589" i="1"/>
  <c r="B1589" i="1" s="1"/>
  <c r="D1588" i="1"/>
  <c r="B1588" i="1" s="1"/>
  <c r="D1587" i="1"/>
  <c r="B1587" i="1" s="1"/>
  <c r="D1586" i="1"/>
  <c r="B1586" i="1" s="1"/>
  <c r="D1585" i="1"/>
  <c r="B1585" i="1" s="1"/>
  <c r="D1584" i="1"/>
  <c r="B1584" i="1" s="1"/>
  <c r="D1583" i="1"/>
  <c r="B1583" i="1" s="1"/>
  <c r="C1582" i="1"/>
  <c r="B1582" i="1" s="1"/>
  <c r="C1581" i="1"/>
  <c r="B1581" i="1" s="1"/>
  <c r="C1580" i="1"/>
  <c r="B1580" i="1" s="1"/>
  <c r="D1579" i="1"/>
  <c r="B1579" i="1" s="1"/>
  <c r="D1578" i="1"/>
  <c r="B1578" i="1" s="1"/>
  <c r="D1577" i="1"/>
  <c r="B1577" i="1" s="1"/>
  <c r="D1576" i="1"/>
  <c r="B1576" i="1" s="1"/>
  <c r="D1575" i="1"/>
  <c r="B1575" i="1" s="1"/>
  <c r="D1574" i="1"/>
  <c r="B1574" i="1" s="1"/>
  <c r="D1573" i="1"/>
  <c r="B1573" i="1" s="1"/>
  <c r="D1572" i="1"/>
  <c r="B1572" i="1" s="1"/>
  <c r="D1571" i="1"/>
  <c r="B1571" i="1" s="1"/>
  <c r="D1570" i="1"/>
  <c r="B1570" i="1" s="1"/>
  <c r="D1569" i="1"/>
  <c r="B1569" i="1" s="1"/>
  <c r="D1568" i="1"/>
  <c r="B1568" i="1" s="1"/>
  <c r="D1567" i="1"/>
  <c r="B1567" i="1" s="1"/>
  <c r="D1566" i="1"/>
  <c r="B1566" i="1" s="1"/>
  <c r="D1565" i="1"/>
  <c r="B1565" i="1" s="1"/>
  <c r="D1564" i="1"/>
  <c r="B1564" i="1" s="1"/>
  <c r="D1563" i="1"/>
  <c r="B1563" i="1" s="1"/>
  <c r="D1562" i="1"/>
  <c r="B1562" i="1" s="1"/>
  <c r="D1561" i="1"/>
  <c r="B1561" i="1" s="1"/>
  <c r="D1560" i="1"/>
  <c r="B1560" i="1" s="1"/>
  <c r="D1559" i="1"/>
  <c r="B1559" i="1" s="1"/>
  <c r="D1558" i="1"/>
  <c r="B1558" i="1" s="1"/>
  <c r="D1557" i="1"/>
  <c r="B1557" i="1" s="1"/>
  <c r="D1556" i="1"/>
  <c r="B1556" i="1" s="1"/>
  <c r="D1555" i="1"/>
  <c r="B1555" i="1" s="1"/>
  <c r="D1554" i="1"/>
  <c r="B1554" i="1" s="1"/>
  <c r="D1553" i="1"/>
  <c r="B1553" i="1" s="1"/>
  <c r="D1552" i="1"/>
  <c r="B1552" i="1" s="1"/>
  <c r="D1551" i="1"/>
  <c r="B1551" i="1" s="1"/>
  <c r="D1550" i="1"/>
  <c r="B1550" i="1" s="1"/>
  <c r="D1549" i="1"/>
  <c r="B1549" i="1" s="1"/>
  <c r="D1548" i="1"/>
  <c r="B1548" i="1" s="1"/>
  <c r="D1547" i="1"/>
  <c r="B1547" i="1" s="1"/>
  <c r="D1546" i="1"/>
  <c r="B1546" i="1" s="1"/>
  <c r="D1545" i="1"/>
  <c r="B1545" i="1" s="1"/>
  <c r="D1544" i="1"/>
  <c r="B1544" i="1" s="1"/>
  <c r="D1543" i="1"/>
  <c r="B1543" i="1" s="1"/>
  <c r="D1542" i="1"/>
  <c r="B1542" i="1" s="1"/>
  <c r="D1541" i="1"/>
  <c r="B1541" i="1" s="1"/>
  <c r="D1540" i="1"/>
  <c r="B1540" i="1" s="1"/>
  <c r="D1539" i="1"/>
  <c r="B1539" i="1" s="1"/>
  <c r="D1538" i="1"/>
  <c r="B1538" i="1" s="1"/>
  <c r="D1537" i="1"/>
  <c r="B1537" i="1" s="1"/>
  <c r="D1536" i="1"/>
  <c r="B1536" i="1" s="1"/>
  <c r="D1535" i="1"/>
  <c r="B1535" i="1"/>
  <c r="D1534" i="1"/>
  <c r="B1534" i="1" s="1"/>
  <c r="D1533" i="1"/>
  <c r="B1533" i="1" s="1"/>
  <c r="D1532" i="1"/>
  <c r="B1532" i="1" s="1"/>
  <c r="D1531" i="1"/>
  <c r="B1531" i="1" s="1"/>
  <c r="D1530" i="1"/>
  <c r="B1530" i="1" s="1"/>
  <c r="D1529" i="1"/>
  <c r="B1529" i="1" s="1"/>
  <c r="D1528" i="1"/>
  <c r="B1528" i="1" s="1"/>
  <c r="D1527" i="1"/>
  <c r="B1527" i="1" s="1"/>
  <c r="C1526" i="1"/>
  <c r="B1526" i="1" s="1"/>
  <c r="D1525" i="1"/>
  <c r="B1525" i="1" s="1"/>
  <c r="D1524" i="1"/>
  <c r="B1524" i="1" s="1"/>
  <c r="D1523" i="1"/>
  <c r="B1523" i="1" s="1"/>
  <c r="D1522" i="1"/>
  <c r="B1522" i="1" s="1"/>
  <c r="D1521" i="1"/>
  <c r="B1521" i="1" s="1"/>
  <c r="D1520" i="1"/>
  <c r="B1520" i="1" s="1"/>
  <c r="D1519" i="1"/>
  <c r="B1519" i="1" s="1"/>
  <c r="D1518" i="1"/>
  <c r="B1518" i="1" s="1"/>
  <c r="D1517" i="1"/>
  <c r="B1517" i="1" s="1"/>
  <c r="D1516" i="1"/>
  <c r="B1516" i="1" s="1"/>
  <c r="D1515" i="1"/>
  <c r="B1515" i="1" s="1"/>
  <c r="D1514" i="1"/>
  <c r="B1514" i="1" s="1"/>
  <c r="D1513" i="1"/>
  <c r="B1513" i="1" s="1"/>
  <c r="D1512" i="1"/>
  <c r="B1512" i="1" s="1"/>
  <c r="D1511" i="1"/>
  <c r="B1511" i="1" s="1"/>
  <c r="D1510" i="1"/>
  <c r="B1510" i="1" s="1"/>
  <c r="D1509" i="1"/>
  <c r="B1509" i="1" s="1"/>
  <c r="D1508" i="1"/>
  <c r="B1508" i="1" s="1"/>
  <c r="D1507" i="1"/>
  <c r="B1507" i="1" s="1"/>
  <c r="D1506" i="1"/>
  <c r="B1506" i="1" s="1"/>
  <c r="D1505" i="1"/>
  <c r="B1505" i="1" s="1"/>
  <c r="D1504" i="1"/>
  <c r="B1504" i="1" s="1"/>
  <c r="D1503" i="1"/>
  <c r="B1503" i="1" s="1"/>
  <c r="D1502" i="1"/>
  <c r="B1502" i="1" s="1"/>
  <c r="D1501" i="1"/>
  <c r="B1501" i="1" s="1"/>
  <c r="D1500" i="1"/>
  <c r="B1500" i="1" s="1"/>
  <c r="D1499" i="1"/>
  <c r="B1499" i="1" s="1"/>
  <c r="C1498" i="1"/>
  <c r="B1498" i="1" s="1"/>
  <c r="D1497" i="1"/>
  <c r="B1497" i="1" s="1"/>
  <c r="D1496" i="1"/>
  <c r="B1496" i="1" s="1"/>
  <c r="D1495" i="1"/>
  <c r="B1495" i="1" s="1"/>
  <c r="D1494" i="1"/>
  <c r="B1494" i="1" s="1"/>
  <c r="D1493" i="1"/>
  <c r="B1493" i="1" s="1"/>
  <c r="D1492" i="1"/>
  <c r="B1492" i="1" s="1"/>
  <c r="D1491" i="1"/>
  <c r="B1491" i="1" s="1"/>
  <c r="D1490" i="1"/>
  <c r="B1490" i="1" s="1"/>
  <c r="D1489" i="1"/>
  <c r="B1489" i="1" s="1"/>
  <c r="D1488" i="1"/>
  <c r="B1488" i="1" s="1"/>
  <c r="D1487" i="1"/>
  <c r="B1487" i="1" s="1"/>
  <c r="D1486" i="1"/>
  <c r="B1486" i="1" s="1"/>
  <c r="D1485" i="1"/>
  <c r="B1485" i="1" s="1"/>
  <c r="D1484" i="1"/>
  <c r="B1484" i="1" s="1"/>
  <c r="D1483" i="1"/>
  <c r="B1483" i="1" s="1"/>
  <c r="D1482" i="1"/>
  <c r="B1482" i="1" s="1"/>
  <c r="D1481" i="1"/>
  <c r="B1481" i="1" s="1"/>
  <c r="D1480" i="1"/>
  <c r="B1480" i="1" s="1"/>
  <c r="D1479" i="1"/>
  <c r="B1479" i="1" s="1"/>
  <c r="D1478" i="1"/>
  <c r="B1478" i="1" s="1"/>
  <c r="D1477" i="1"/>
  <c r="B1477" i="1" s="1"/>
  <c r="D1476" i="1"/>
  <c r="B1476" i="1" s="1"/>
  <c r="D1475" i="1"/>
  <c r="B1475" i="1" s="1"/>
  <c r="D1474" i="1"/>
  <c r="B1474" i="1" s="1"/>
  <c r="D1473" i="1"/>
  <c r="B1473" i="1" s="1"/>
  <c r="D1472" i="1"/>
  <c r="B1472" i="1" s="1"/>
  <c r="D1471" i="1"/>
  <c r="B1471" i="1" s="1"/>
  <c r="D1470" i="1"/>
  <c r="B1470" i="1" s="1"/>
  <c r="D1469" i="1"/>
  <c r="B1469" i="1" s="1"/>
  <c r="D1468" i="1"/>
  <c r="B1468" i="1" s="1"/>
  <c r="D1467" i="1"/>
  <c r="B1467" i="1" s="1"/>
  <c r="D1466" i="1"/>
  <c r="B1466" i="1" s="1"/>
  <c r="D1465" i="1"/>
  <c r="B1465" i="1" s="1"/>
  <c r="D1464" i="1"/>
  <c r="B1464" i="1" s="1"/>
  <c r="D1463" i="1"/>
  <c r="B1463" i="1" s="1"/>
  <c r="D1462" i="1"/>
  <c r="B1462" i="1" s="1"/>
  <c r="D1461" i="1"/>
  <c r="B1461" i="1" s="1"/>
  <c r="D1460" i="1"/>
  <c r="B1460" i="1" s="1"/>
  <c r="D1459" i="1"/>
  <c r="B1459" i="1" s="1"/>
  <c r="D1458" i="1"/>
  <c r="B1458" i="1" s="1"/>
  <c r="D1457" i="1"/>
  <c r="B1457" i="1" s="1"/>
  <c r="D1456" i="1"/>
  <c r="B1456" i="1" s="1"/>
  <c r="D1455" i="1"/>
  <c r="B1455" i="1" s="1"/>
  <c r="D1454" i="1"/>
  <c r="B1454" i="1" s="1"/>
  <c r="D1453" i="1"/>
  <c r="B1453" i="1" s="1"/>
  <c r="D1452" i="1"/>
  <c r="B1452" i="1" s="1"/>
  <c r="D1451" i="1"/>
  <c r="B1451" i="1" s="1"/>
  <c r="D1450" i="1"/>
  <c r="B1450" i="1" s="1"/>
  <c r="D1449" i="1"/>
  <c r="B1449" i="1" s="1"/>
  <c r="D1448" i="1"/>
  <c r="B1448" i="1" s="1"/>
  <c r="D1447" i="1"/>
  <c r="B1447" i="1" s="1"/>
  <c r="D1446" i="1"/>
  <c r="B1446" i="1" s="1"/>
  <c r="D1445" i="1"/>
  <c r="B1445" i="1" s="1"/>
  <c r="D1444" i="1"/>
  <c r="B1444" i="1" s="1"/>
  <c r="D1443" i="1"/>
  <c r="B1443" i="1" s="1"/>
  <c r="D1442" i="1"/>
  <c r="B1442" i="1" s="1"/>
  <c r="D1441" i="1"/>
  <c r="B1441" i="1" s="1"/>
  <c r="D1440" i="1"/>
  <c r="B1440" i="1" s="1"/>
  <c r="D1439" i="1"/>
  <c r="B1439" i="1" s="1"/>
  <c r="D1438" i="1"/>
  <c r="B1438" i="1" s="1"/>
  <c r="D1437" i="1"/>
  <c r="B1437" i="1" s="1"/>
  <c r="D1436" i="1"/>
  <c r="B1436" i="1" s="1"/>
  <c r="C1435" i="1"/>
  <c r="B1435" i="1" s="1"/>
  <c r="D1434" i="1"/>
  <c r="B1434" i="1" s="1"/>
  <c r="D1433" i="1"/>
  <c r="B1433" i="1" s="1"/>
  <c r="D1432" i="1"/>
  <c r="B1432" i="1" s="1"/>
  <c r="D1431" i="1"/>
  <c r="B1431" i="1" s="1"/>
  <c r="D1430" i="1"/>
  <c r="B1430" i="1" s="1"/>
  <c r="D1429" i="1"/>
  <c r="B1429" i="1" s="1"/>
  <c r="D1428" i="1"/>
  <c r="B1428" i="1" s="1"/>
  <c r="D1427" i="1"/>
  <c r="B1427" i="1" s="1"/>
  <c r="D1426" i="1"/>
  <c r="B1426" i="1" s="1"/>
  <c r="D1425" i="1"/>
  <c r="B1425" i="1" s="1"/>
  <c r="D1424" i="1"/>
  <c r="B1424" i="1" s="1"/>
  <c r="D1423" i="1"/>
  <c r="B1423" i="1" s="1"/>
  <c r="D1422" i="1"/>
  <c r="B1422" i="1" s="1"/>
  <c r="D1421" i="1"/>
  <c r="B1421" i="1" s="1"/>
  <c r="D1420" i="1"/>
  <c r="B1420" i="1" s="1"/>
  <c r="D1419" i="1"/>
  <c r="B1419" i="1" s="1"/>
  <c r="D1418" i="1"/>
  <c r="B1418" i="1" s="1"/>
  <c r="D1417" i="1"/>
  <c r="B1417" i="1" s="1"/>
  <c r="D1416" i="1"/>
  <c r="B1416" i="1" s="1"/>
  <c r="D1415" i="1"/>
  <c r="B1415" i="1" s="1"/>
  <c r="D1414" i="1"/>
  <c r="B1414" i="1" s="1"/>
  <c r="D1413" i="1"/>
  <c r="B1413" i="1" s="1"/>
  <c r="D1412" i="1"/>
  <c r="B1412" i="1" s="1"/>
  <c r="D1411" i="1"/>
  <c r="B1411" i="1" s="1"/>
  <c r="D1410" i="1"/>
  <c r="B1410" i="1" s="1"/>
  <c r="D1409" i="1"/>
  <c r="B1409" i="1" s="1"/>
  <c r="D1408" i="1"/>
  <c r="B1408" i="1" s="1"/>
  <c r="D1407" i="1"/>
  <c r="B1407" i="1" s="1"/>
  <c r="D1406" i="1"/>
  <c r="B1406" i="1" s="1"/>
  <c r="D1405" i="1"/>
  <c r="B1405" i="1" s="1"/>
  <c r="D1404" i="1"/>
  <c r="B1404" i="1" s="1"/>
  <c r="D1403" i="1"/>
  <c r="B1403" i="1" s="1"/>
  <c r="D1402" i="1"/>
  <c r="B1402" i="1" s="1"/>
  <c r="D1401" i="1"/>
  <c r="B1401" i="1" s="1"/>
  <c r="D1400" i="1"/>
  <c r="B1400" i="1" s="1"/>
  <c r="D1399" i="1"/>
  <c r="B1399" i="1" s="1"/>
  <c r="D1398" i="1"/>
  <c r="B1398" i="1" s="1"/>
  <c r="D1397" i="1"/>
  <c r="B1397" i="1" s="1"/>
  <c r="D1396" i="1"/>
  <c r="B1396" i="1" s="1"/>
  <c r="D1395" i="1"/>
  <c r="B1395" i="1"/>
  <c r="D1394" i="1"/>
  <c r="B1394" i="1" s="1"/>
  <c r="D1393" i="1"/>
  <c r="B1393" i="1" s="1"/>
  <c r="D1392" i="1"/>
  <c r="B1392" i="1" s="1"/>
  <c r="D1391" i="1"/>
  <c r="B1391" i="1" s="1"/>
  <c r="D1390" i="1"/>
  <c r="B1390" i="1" s="1"/>
  <c r="D1389" i="1"/>
  <c r="B1389" i="1" s="1"/>
  <c r="D1388" i="1"/>
  <c r="B1388" i="1" s="1"/>
  <c r="D1387" i="1"/>
  <c r="B1387" i="1" s="1"/>
  <c r="D1386" i="1"/>
  <c r="B1386" i="1" s="1"/>
  <c r="D1385" i="1"/>
  <c r="B1385" i="1" s="1"/>
  <c r="D1384" i="1"/>
  <c r="B1384" i="1" s="1"/>
  <c r="D1383" i="1"/>
  <c r="B1383" i="1" s="1"/>
  <c r="D1382" i="1"/>
  <c r="B1382" i="1" s="1"/>
  <c r="D1381" i="1"/>
  <c r="B1381" i="1" s="1"/>
  <c r="D1380" i="1"/>
  <c r="B1380" i="1" s="1"/>
  <c r="C1379" i="1"/>
  <c r="B1379" i="1" s="1"/>
  <c r="D1378" i="1"/>
  <c r="B1378" i="1" s="1"/>
  <c r="D1377" i="1"/>
  <c r="B1377" i="1" s="1"/>
  <c r="D1376" i="1"/>
  <c r="B1376" i="1" s="1"/>
  <c r="D1375" i="1"/>
  <c r="B1375" i="1" s="1"/>
  <c r="D1374" i="1"/>
  <c r="B1374" i="1" s="1"/>
  <c r="D1373" i="1"/>
  <c r="B1373" i="1" s="1"/>
  <c r="D1372" i="1"/>
  <c r="B1372" i="1" s="1"/>
  <c r="D1371" i="1"/>
  <c r="B1371" i="1" s="1"/>
  <c r="D1370" i="1"/>
  <c r="B1370" i="1" s="1"/>
  <c r="D1369" i="1"/>
  <c r="B1369" i="1" s="1"/>
  <c r="D1368" i="1"/>
  <c r="B1368" i="1" s="1"/>
  <c r="D1367" i="1"/>
  <c r="B1367" i="1" s="1"/>
  <c r="D1366" i="1"/>
  <c r="B1366" i="1" s="1"/>
  <c r="D1365" i="1"/>
  <c r="B1365" i="1" s="1"/>
  <c r="D1364" i="1"/>
  <c r="B1364" i="1" s="1"/>
  <c r="D1363" i="1"/>
  <c r="B1363" i="1" s="1"/>
  <c r="D1362" i="1"/>
  <c r="B1362" i="1" s="1"/>
  <c r="D1361" i="1"/>
  <c r="B1361" i="1" s="1"/>
  <c r="D1360" i="1"/>
  <c r="B1360" i="1" s="1"/>
  <c r="D1359" i="1"/>
  <c r="B1359" i="1" s="1"/>
  <c r="D1358" i="1"/>
  <c r="B1358" i="1" s="1"/>
  <c r="D1357" i="1"/>
  <c r="B1357" i="1" s="1"/>
  <c r="D1356" i="1"/>
  <c r="B1356" i="1" s="1"/>
  <c r="D1355" i="1"/>
  <c r="B1355" i="1" s="1"/>
  <c r="D1354" i="1"/>
  <c r="B1354" i="1" s="1"/>
  <c r="D1353" i="1"/>
  <c r="B1353" i="1" s="1"/>
  <c r="D1352" i="1"/>
  <c r="B1352" i="1" s="1"/>
  <c r="D1351" i="1"/>
  <c r="B1351" i="1" s="1"/>
  <c r="D1350" i="1"/>
  <c r="B1350" i="1" s="1"/>
  <c r="D1349" i="1"/>
  <c r="B1349" i="1" s="1"/>
  <c r="D1348" i="1"/>
  <c r="B1348" i="1" s="1"/>
  <c r="D1347" i="1"/>
  <c r="B1347" i="1" s="1"/>
  <c r="D1346" i="1"/>
  <c r="B1346" i="1" s="1"/>
  <c r="D1345" i="1"/>
  <c r="B1345" i="1" s="1"/>
  <c r="D1344" i="1"/>
  <c r="B1344" i="1" s="1"/>
  <c r="D1343" i="1"/>
  <c r="B1343" i="1" s="1"/>
  <c r="D1342" i="1"/>
  <c r="B1342" i="1" s="1"/>
  <c r="D1341" i="1"/>
  <c r="B1341" i="1" s="1"/>
  <c r="D1340" i="1"/>
  <c r="B1340" i="1" s="1"/>
  <c r="D1339" i="1"/>
  <c r="B1339" i="1" s="1"/>
  <c r="D1338" i="1"/>
  <c r="B1338" i="1" s="1"/>
  <c r="D1337" i="1"/>
  <c r="B1337" i="1" s="1"/>
  <c r="D1336" i="1"/>
  <c r="B1336" i="1" s="1"/>
  <c r="D1335" i="1"/>
  <c r="B1335" i="1" s="1"/>
  <c r="D1334" i="1"/>
  <c r="B1334" i="1" s="1"/>
  <c r="D1333" i="1"/>
  <c r="B1333" i="1" s="1"/>
  <c r="D1332" i="1"/>
  <c r="B1332" i="1" s="1"/>
  <c r="D1331" i="1"/>
  <c r="B1331" i="1" s="1"/>
  <c r="D1330" i="1"/>
  <c r="B1330" i="1" s="1"/>
  <c r="D1329" i="1"/>
  <c r="B1329" i="1" s="1"/>
  <c r="D1328" i="1"/>
  <c r="B1328" i="1" s="1"/>
  <c r="D1327" i="1"/>
  <c r="B1327" i="1" s="1"/>
  <c r="D1326" i="1"/>
  <c r="B1326" i="1" s="1"/>
  <c r="D1325" i="1"/>
  <c r="B1325" i="1" s="1"/>
  <c r="D1324" i="1"/>
  <c r="B1324" i="1" s="1"/>
  <c r="D1323" i="1"/>
  <c r="B1323" i="1" s="1"/>
  <c r="D1322" i="1"/>
  <c r="B1322" i="1" s="1"/>
  <c r="D1321" i="1"/>
  <c r="B1321" i="1" s="1"/>
  <c r="D1320" i="1"/>
  <c r="B1320" i="1" s="1"/>
  <c r="D1319" i="1"/>
  <c r="B1319" i="1" s="1"/>
  <c r="D1318" i="1"/>
  <c r="B1318" i="1" s="1"/>
  <c r="D1317" i="1"/>
  <c r="B1317" i="1" s="1"/>
  <c r="D1316" i="1"/>
  <c r="B1316" i="1" s="1"/>
  <c r="D1315" i="1"/>
  <c r="B1315" i="1" s="1"/>
  <c r="D1314" i="1"/>
  <c r="B1314" i="1" s="1"/>
  <c r="C1313" i="1"/>
  <c r="B1313" i="1" s="1"/>
  <c r="D1312" i="1"/>
  <c r="B1312" i="1" s="1"/>
  <c r="D1311" i="1"/>
  <c r="B1311" i="1" s="1"/>
  <c r="D1310" i="1"/>
  <c r="B1310" i="1" s="1"/>
  <c r="D1309" i="1"/>
  <c r="B1309" i="1" s="1"/>
  <c r="D1308" i="1"/>
  <c r="B1308" i="1" s="1"/>
  <c r="D1307" i="1"/>
  <c r="B1307" i="1" s="1"/>
  <c r="D1306" i="1"/>
  <c r="B1306" i="1" s="1"/>
  <c r="D1305" i="1"/>
  <c r="B1305" i="1" s="1"/>
  <c r="D1304" i="1"/>
  <c r="B1304" i="1" s="1"/>
  <c r="D1303" i="1"/>
  <c r="B1303" i="1"/>
  <c r="D1302" i="1"/>
  <c r="B1302" i="1" s="1"/>
  <c r="G1301" i="1"/>
  <c r="D1301" i="1"/>
  <c r="B1301" i="1" s="1"/>
  <c r="G1300" i="1"/>
  <c r="D1300" i="1"/>
  <c r="B1300" i="1" s="1"/>
  <c r="G1299" i="1"/>
  <c r="D1299" i="1"/>
  <c r="B1299" i="1" s="1"/>
  <c r="G1298" i="1"/>
  <c r="D1298" i="1"/>
  <c r="B1298" i="1" s="1"/>
  <c r="G1297" i="1"/>
  <c r="D1297" i="1"/>
  <c r="B1297" i="1" s="1"/>
  <c r="G1296" i="1"/>
  <c r="D1296" i="1"/>
  <c r="B1296" i="1" s="1"/>
  <c r="G1295" i="1"/>
  <c r="D1295" i="1"/>
  <c r="B1295" i="1" s="1"/>
  <c r="G1294" i="1"/>
  <c r="D1294" i="1"/>
  <c r="B1294" i="1" s="1"/>
  <c r="G1293" i="1"/>
  <c r="D1293" i="1"/>
  <c r="B1293" i="1" s="1"/>
  <c r="G1292" i="1"/>
  <c r="D1292" i="1"/>
  <c r="B1292" i="1" s="1"/>
  <c r="G1291" i="1"/>
  <c r="D1291" i="1"/>
  <c r="B1291" i="1" s="1"/>
  <c r="G1290" i="1"/>
  <c r="D1290" i="1"/>
  <c r="B1290" i="1" s="1"/>
  <c r="G1289" i="1"/>
  <c r="D1289" i="1"/>
  <c r="B1289" i="1" s="1"/>
  <c r="G1288" i="1"/>
  <c r="D1288" i="1"/>
  <c r="B1288" i="1" s="1"/>
  <c r="G1287" i="1"/>
  <c r="D1287" i="1"/>
  <c r="B1287" i="1" s="1"/>
  <c r="G1286" i="1"/>
  <c r="D1286" i="1"/>
  <c r="B1286" i="1" s="1"/>
  <c r="G1285" i="1"/>
  <c r="D1285" i="1"/>
  <c r="B1285" i="1" s="1"/>
  <c r="G1284" i="1"/>
  <c r="D1284" i="1"/>
  <c r="B1284" i="1" s="1"/>
  <c r="G1283" i="1"/>
  <c r="D1283" i="1"/>
  <c r="B1283" i="1" s="1"/>
  <c r="G1282" i="1"/>
  <c r="D1282" i="1"/>
  <c r="B1282" i="1" s="1"/>
  <c r="G1281" i="1"/>
  <c r="D1281" i="1"/>
  <c r="B1281" i="1" s="1"/>
  <c r="G1280" i="1"/>
  <c r="D1280" i="1"/>
  <c r="B1280" i="1" s="1"/>
  <c r="G1279" i="1"/>
  <c r="D1279" i="1"/>
  <c r="B1279" i="1" s="1"/>
  <c r="G1278" i="1"/>
  <c r="D1278" i="1"/>
  <c r="B1278" i="1" s="1"/>
  <c r="G1277" i="1"/>
  <c r="D1277" i="1"/>
  <c r="B1277" i="1" s="1"/>
  <c r="G1276" i="1"/>
  <c r="D1276" i="1"/>
  <c r="B1276" i="1" s="1"/>
  <c r="G1275" i="1"/>
  <c r="D1275" i="1"/>
  <c r="B1275" i="1" s="1"/>
  <c r="G1274" i="1"/>
  <c r="D1274" i="1"/>
  <c r="B1274" i="1" s="1"/>
  <c r="G1273" i="1"/>
  <c r="D1273" i="1"/>
  <c r="B1273" i="1" s="1"/>
  <c r="G1272" i="1"/>
  <c r="D1272" i="1"/>
  <c r="B1272" i="1" s="1"/>
  <c r="G1271" i="1"/>
  <c r="D1271" i="1"/>
  <c r="B1271" i="1" s="1"/>
  <c r="G1270" i="1"/>
  <c r="D1270" i="1"/>
  <c r="B1270" i="1" s="1"/>
  <c r="G1269" i="1"/>
  <c r="D1269" i="1"/>
  <c r="B1269" i="1" s="1"/>
  <c r="G1268" i="1"/>
  <c r="D1268" i="1"/>
  <c r="B1268" i="1" s="1"/>
  <c r="G1267" i="1"/>
  <c r="D1267" i="1"/>
  <c r="B1267" i="1" s="1"/>
  <c r="G1266" i="1"/>
  <c r="D1266" i="1"/>
  <c r="B1266" i="1" s="1"/>
  <c r="G1265" i="1"/>
  <c r="D1265" i="1"/>
  <c r="B1265" i="1" s="1"/>
  <c r="G1264" i="1"/>
  <c r="D1264" i="1"/>
  <c r="B1264" i="1" s="1"/>
  <c r="G1263" i="1"/>
  <c r="D1263" i="1"/>
  <c r="B1263" i="1" s="1"/>
  <c r="G1262" i="1"/>
  <c r="D1262" i="1"/>
  <c r="B1262" i="1" s="1"/>
  <c r="G1261" i="1"/>
  <c r="D1261" i="1"/>
  <c r="B1261" i="1" s="1"/>
  <c r="G1260" i="1"/>
  <c r="D1260" i="1"/>
  <c r="B1260" i="1" s="1"/>
  <c r="G1259" i="1"/>
  <c r="D1259" i="1"/>
  <c r="B1259" i="1" s="1"/>
  <c r="G1258" i="1"/>
  <c r="D1258" i="1"/>
  <c r="B1258" i="1" s="1"/>
  <c r="G1257" i="1"/>
  <c r="D1257" i="1"/>
  <c r="B1257" i="1" s="1"/>
  <c r="G1256" i="1"/>
  <c r="D1256" i="1"/>
  <c r="B1256" i="1" s="1"/>
  <c r="G1255" i="1"/>
  <c r="D1255" i="1"/>
  <c r="B1255" i="1" s="1"/>
  <c r="G1254" i="1"/>
  <c r="D1254" i="1"/>
  <c r="B1254" i="1" s="1"/>
  <c r="G1253" i="1"/>
  <c r="D1253" i="1"/>
  <c r="B1253" i="1" s="1"/>
  <c r="G1252" i="1"/>
  <c r="D1252" i="1"/>
  <c r="B1252" i="1" s="1"/>
  <c r="G1251" i="1"/>
  <c r="D1251" i="1"/>
  <c r="B1251" i="1" s="1"/>
  <c r="G1250" i="1"/>
  <c r="D1250" i="1"/>
  <c r="B1250" i="1" s="1"/>
  <c r="G1249" i="1"/>
  <c r="D1249" i="1"/>
  <c r="B1249" i="1" s="1"/>
  <c r="G1248" i="1"/>
  <c r="D1248" i="1"/>
  <c r="B1248" i="1" s="1"/>
  <c r="G1247" i="1"/>
  <c r="D1247" i="1"/>
  <c r="B1247" i="1" s="1"/>
  <c r="G1246" i="1"/>
  <c r="D1246" i="1"/>
  <c r="B1246" i="1" s="1"/>
  <c r="G1245" i="1"/>
  <c r="D1245" i="1"/>
  <c r="B1245" i="1" s="1"/>
  <c r="G1244" i="1"/>
  <c r="D1244" i="1"/>
  <c r="B1244" i="1" s="1"/>
  <c r="G1243" i="1"/>
  <c r="D1243" i="1"/>
  <c r="B1243" i="1" s="1"/>
  <c r="G1242" i="1"/>
  <c r="D1242" i="1"/>
  <c r="B1242" i="1" s="1"/>
  <c r="G1241" i="1"/>
  <c r="D1241" i="1"/>
  <c r="B1241" i="1" s="1"/>
  <c r="G1240" i="1"/>
  <c r="D1240" i="1"/>
  <c r="B1240" i="1" s="1"/>
  <c r="G1239" i="1"/>
  <c r="D1239" i="1"/>
  <c r="B1239" i="1" s="1"/>
  <c r="G1238" i="1"/>
  <c r="D1238" i="1"/>
  <c r="B1238" i="1" s="1"/>
  <c r="G1237" i="1"/>
  <c r="D1237" i="1"/>
  <c r="B1237" i="1" s="1"/>
  <c r="G1236" i="1"/>
  <c r="D1236" i="1"/>
  <c r="B1236" i="1" s="1"/>
  <c r="G1235" i="1"/>
  <c r="D1235" i="1"/>
  <c r="B1235" i="1" s="1"/>
  <c r="G1234" i="1"/>
  <c r="D1234" i="1"/>
  <c r="B1234" i="1" s="1"/>
  <c r="D1233" i="1"/>
  <c r="B1233" i="1" s="1"/>
  <c r="D1232" i="1"/>
  <c r="B1232" i="1" s="1"/>
  <c r="D1231" i="1"/>
  <c r="B1231" i="1" s="1"/>
  <c r="D1230" i="1"/>
  <c r="B1230" i="1" s="1"/>
  <c r="D1229" i="1"/>
  <c r="B1229" i="1" s="1"/>
  <c r="D1228" i="1"/>
  <c r="B1228" i="1" s="1"/>
  <c r="D1227" i="1"/>
  <c r="B1227" i="1" s="1"/>
  <c r="D1226" i="1"/>
  <c r="B1226" i="1" s="1"/>
  <c r="D1225" i="1"/>
  <c r="B1225" i="1" s="1"/>
  <c r="D1224" i="1"/>
  <c r="B1224" i="1" s="1"/>
  <c r="D1223" i="1"/>
  <c r="B1223" i="1" s="1"/>
  <c r="D1222" i="1"/>
  <c r="B1222" i="1" s="1"/>
  <c r="D1221" i="1"/>
  <c r="B1221" i="1" s="1"/>
  <c r="D1220" i="1"/>
  <c r="B1220" i="1" s="1"/>
  <c r="D1219" i="1"/>
  <c r="B1219" i="1" s="1"/>
  <c r="D1218" i="1"/>
  <c r="B1218" i="1" s="1"/>
  <c r="D1217" i="1"/>
  <c r="B1217" i="1" s="1"/>
  <c r="D1216" i="1"/>
  <c r="B1216" i="1" s="1"/>
  <c r="D1215" i="1"/>
  <c r="B1215" i="1" s="1"/>
  <c r="D1214" i="1"/>
  <c r="B1214" i="1" s="1"/>
  <c r="D1213" i="1"/>
  <c r="B1213" i="1" s="1"/>
  <c r="D1212" i="1"/>
  <c r="B1212" i="1" s="1"/>
  <c r="D1211" i="1"/>
  <c r="B1211" i="1" s="1"/>
  <c r="D1210" i="1"/>
  <c r="B1210" i="1" s="1"/>
  <c r="D1209" i="1"/>
  <c r="B1209" i="1" s="1"/>
  <c r="D1208" i="1"/>
  <c r="B1208" i="1" s="1"/>
  <c r="D1207" i="1"/>
  <c r="B1207" i="1" s="1"/>
  <c r="D1206" i="1"/>
  <c r="B1206" i="1" s="1"/>
  <c r="D1205" i="1"/>
  <c r="B1205" i="1" s="1"/>
  <c r="D1204" i="1"/>
  <c r="B1204" i="1" s="1"/>
  <c r="D1203" i="1"/>
  <c r="B1203" i="1" s="1"/>
  <c r="D1202" i="1"/>
  <c r="B1202" i="1" s="1"/>
  <c r="D1201" i="1"/>
  <c r="B1201" i="1" s="1"/>
  <c r="D1200" i="1"/>
  <c r="B1200" i="1" s="1"/>
  <c r="D1199" i="1"/>
  <c r="B1199" i="1" s="1"/>
  <c r="D1198" i="1"/>
  <c r="B1198" i="1" s="1"/>
  <c r="D1197" i="1"/>
  <c r="B1197" i="1" s="1"/>
  <c r="D1196" i="1"/>
  <c r="B1196" i="1" s="1"/>
  <c r="D1195" i="1"/>
  <c r="B1195" i="1" s="1"/>
  <c r="D1194" i="1"/>
  <c r="B1194" i="1" s="1"/>
  <c r="D1193" i="1"/>
  <c r="B1193" i="1" s="1"/>
  <c r="D1192" i="1"/>
  <c r="B1192" i="1" s="1"/>
  <c r="D1191" i="1"/>
  <c r="B1191" i="1" s="1"/>
  <c r="D1190" i="1"/>
  <c r="B1190" i="1" s="1"/>
  <c r="D1189" i="1"/>
  <c r="B1189" i="1" s="1"/>
  <c r="D1188" i="1"/>
  <c r="B1188" i="1" s="1"/>
  <c r="D1187" i="1"/>
  <c r="B1187" i="1" s="1"/>
  <c r="D1186" i="1"/>
  <c r="B1186" i="1" s="1"/>
  <c r="D1185" i="1"/>
  <c r="B1185" i="1" s="1"/>
  <c r="D1184" i="1"/>
  <c r="B1184" i="1" s="1"/>
  <c r="D1183" i="1"/>
  <c r="B1183" i="1" s="1"/>
  <c r="D1182" i="1"/>
  <c r="B1182" i="1" s="1"/>
  <c r="D1181" i="1"/>
  <c r="B1181" i="1" s="1"/>
  <c r="D1180" i="1"/>
  <c r="B1180" i="1" s="1"/>
  <c r="D1179" i="1"/>
  <c r="B1179" i="1" s="1"/>
  <c r="D1178" i="1"/>
  <c r="B1178" i="1" s="1"/>
  <c r="D1177" i="1"/>
  <c r="B1177" i="1" s="1"/>
  <c r="D1176" i="1"/>
  <c r="B1176" i="1" s="1"/>
  <c r="D1175" i="1"/>
  <c r="B1175" i="1" s="1"/>
  <c r="D1174" i="1"/>
  <c r="B1174" i="1" s="1"/>
  <c r="D1173" i="1"/>
  <c r="B1173" i="1" s="1"/>
  <c r="D1172" i="1"/>
  <c r="B1172" i="1" s="1"/>
  <c r="D1171" i="1"/>
  <c r="B1171" i="1" s="1"/>
  <c r="D1170" i="1"/>
  <c r="B1170" i="1" s="1"/>
  <c r="D1169" i="1"/>
  <c r="B1169" i="1" s="1"/>
  <c r="D1168" i="1"/>
  <c r="B1168" i="1" s="1"/>
  <c r="D1167" i="1"/>
  <c r="B1167" i="1" s="1"/>
  <c r="G1166" i="1"/>
  <c r="B1166" i="1"/>
  <c r="G1165" i="1"/>
  <c r="B1165" i="1"/>
  <c r="G1164" i="1"/>
  <c r="B1164" i="1"/>
  <c r="G1163" i="1"/>
  <c r="B1163" i="1"/>
  <c r="G1162" i="1"/>
  <c r="B1162" i="1"/>
  <c r="G1161" i="1"/>
  <c r="B1161" i="1"/>
  <c r="G1160" i="1"/>
  <c r="B1160" i="1"/>
  <c r="G1159" i="1"/>
  <c r="B1159" i="1"/>
  <c r="G1158" i="1"/>
  <c r="B1158" i="1"/>
  <c r="G1157" i="1"/>
  <c r="B1157" i="1"/>
  <c r="G1156" i="1"/>
  <c r="B1156" i="1"/>
  <c r="G1155" i="1"/>
  <c r="B1155" i="1"/>
  <c r="G1154" i="1"/>
  <c r="B1154" i="1"/>
  <c r="G1153" i="1"/>
  <c r="B1153" i="1"/>
  <c r="G1152" i="1"/>
  <c r="B1152" i="1"/>
  <c r="G1151" i="1"/>
  <c r="D1151" i="1"/>
  <c r="B1151" i="1" s="1"/>
  <c r="D1150" i="1"/>
  <c r="B1150" i="1" s="1"/>
  <c r="D1149" i="1"/>
  <c r="B1149" i="1" s="1"/>
  <c r="D1148" i="1"/>
  <c r="B1148" i="1" s="1"/>
  <c r="D1147" i="1"/>
  <c r="B1147" i="1" s="1"/>
  <c r="D1146" i="1"/>
  <c r="B1146" i="1"/>
  <c r="D1145" i="1"/>
  <c r="B1145" i="1" s="1"/>
  <c r="D1144" i="1"/>
  <c r="B1144" i="1" s="1"/>
  <c r="D1143" i="1"/>
  <c r="B1143" i="1" s="1"/>
  <c r="D1142" i="1"/>
  <c r="B1142" i="1" s="1"/>
  <c r="D1141" i="1"/>
  <c r="B1141" i="1" s="1"/>
  <c r="D1140" i="1"/>
  <c r="B1140" i="1" s="1"/>
  <c r="D1139" i="1"/>
  <c r="B1139" i="1" s="1"/>
  <c r="D1138" i="1"/>
  <c r="B1138" i="1" s="1"/>
  <c r="D1137" i="1"/>
  <c r="B1137" i="1" s="1"/>
  <c r="D1136" i="1"/>
  <c r="B1136" i="1" s="1"/>
  <c r="D1135" i="1"/>
  <c r="B1135" i="1" s="1"/>
  <c r="D1134" i="1"/>
  <c r="B1134" i="1" s="1"/>
  <c r="D1133" i="1"/>
  <c r="B1133" i="1" s="1"/>
  <c r="D1132" i="1"/>
  <c r="B1132" i="1" s="1"/>
  <c r="D1131" i="1"/>
  <c r="B1131" i="1" s="1"/>
  <c r="D1130" i="1"/>
  <c r="B1130" i="1" s="1"/>
  <c r="D1129" i="1"/>
  <c r="B1129" i="1" s="1"/>
  <c r="D1128" i="1"/>
  <c r="B1128" i="1" s="1"/>
  <c r="D1127" i="1"/>
  <c r="B1127" i="1" s="1"/>
  <c r="D1126" i="1"/>
  <c r="B1126" i="1" s="1"/>
  <c r="D1125" i="1"/>
  <c r="B1125" i="1" s="1"/>
  <c r="D1124" i="1"/>
  <c r="B1124" i="1" s="1"/>
  <c r="D1123" i="1"/>
  <c r="B1123" i="1" s="1"/>
  <c r="D1122" i="1"/>
  <c r="B1122" i="1" s="1"/>
  <c r="D1121" i="1"/>
  <c r="B1121" i="1" s="1"/>
  <c r="D1120" i="1"/>
  <c r="B1120" i="1" s="1"/>
  <c r="D1119" i="1"/>
  <c r="B1119" i="1" s="1"/>
  <c r="D1118" i="1"/>
  <c r="B1118" i="1" s="1"/>
  <c r="D1117" i="1"/>
  <c r="B1117" i="1" s="1"/>
  <c r="D1116" i="1"/>
  <c r="B1116" i="1" s="1"/>
  <c r="D1115" i="1"/>
  <c r="B1115" i="1" s="1"/>
  <c r="D1114" i="1"/>
  <c r="B1114" i="1" s="1"/>
  <c r="D1113" i="1"/>
  <c r="B1113" i="1" s="1"/>
  <c r="D1112" i="1"/>
  <c r="B1112" i="1" s="1"/>
  <c r="D1111" i="1"/>
  <c r="B1111" i="1" s="1"/>
  <c r="D1110" i="1"/>
  <c r="B1110" i="1" s="1"/>
  <c r="D1109" i="1"/>
  <c r="B1109" i="1" s="1"/>
  <c r="D1108" i="1"/>
  <c r="B1108" i="1" s="1"/>
  <c r="D1107" i="1"/>
  <c r="B1107" i="1" s="1"/>
  <c r="D1106" i="1"/>
  <c r="B1106" i="1" s="1"/>
  <c r="D1105" i="1"/>
  <c r="B1105" i="1" s="1"/>
  <c r="D1104" i="1"/>
  <c r="B1104" i="1" s="1"/>
  <c r="D1103" i="1"/>
  <c r="B1103" i="1" s="1"/>
  <c r="D1102" i="1"/>
  <c r="B1102" i="1" s="1"/>
  <c r="D1101" i="1"/>
  <c r="B1101" i="1" s="1"/>
  <c r="D1100" i="1"/>
  <c r="B1100" i="1" s="1"/>
  <c r="D1099" i="1"/>
  <c r="B1099" i="1" s="1"/>
  <c r="D1098" i="1"/>
  <c r="B1098" i="1" s="1"/>
  <c r="D1097" i="1"/>
  <c r="B1097" i="1" s="1"/>
  <c r="D1096" i="1"/>
  <c r="B1096" i="1" s="1"/>
  <c r="D1095" i="1"/>
  <c r="B1095" i="1" s="1"/>
  <c r="D1094" i="1"/>
  <c r="B1094" i="1" s="1"/>
  <c r="D1093" i="1"/>
  <c r="B1093" i="1" s="1"/>
  <c r="D1092" i="1"/>
  <c r="B1092" i="1" s="1"/>
  <c r="D1091" i="1"/>
  <c r="B1091" i="1" s="1"/>
  <c r="D1090" i="1"/>
  <c r="B1090" i="1" s="1"/>
  <c r="D1089" i="1"/>
  <c r="B1089" i="1" s="1"/>
  <c r="D1088" i="1"/>
  <c r="B1088" i="1" s="1"/>
  <c r="D1087" i="1"/>
  <c r="B1087" i="1" s="1"/>
  <c r="D1086" i="1"/>
  <c r="B1086" i="1" s="1"/>
  <c r="D1085" i="1"/>
  <c r="B1085" i="1" s="1"/>
  <c r="D1084" i="1"/>
  <c r="B1084" i="1" s="1"/>
  <c r="D1083" i="1"/>
  <c r="B1083" i="1" s="1"/>
  <c r="D1082" i="1"/>
  <c r="B1082" i="1" s="1"/>
  <c r="D1081" i="1"/>
  <c r="B1081" i="1" s="1"/>
  <c r="D1080" i="1"/>
  <c r="B1080" i="1" s="1"/>
  <c r="D1079" i="1"/>
  <c r="B1079" i="1" s="1"/>
  <c r="D1078" i="1"/>
  <c r="B1078" i="1" s="1"/>
  <c r="D1077" i="1"/>
  <c r="B1077" i="1" s="1"/>
  <c r="D1076" i="1"/>
  <c r="B1076" i="1" s="1"/>
  <c r="D1075" i="1"/>
  <c r="B1075" i="1" s="1"/>
  <c r="D1074" i="1"/>
  <c r="B1074" i="1" s="1"/>
  <c r="D1073" i="1"/>
  <c r="B1073" i="1" s="1"/>
  <c r="D1072" i="1"/>
  <c r="B1072" i="1" s="1"/>
  <c r="D1071" i="1"/>
  <c r="B1071" i="1" s="1"/>
  <c r="D1070" i="1"/>
  <c r="B1070" i="1" s="1"/>
  <c r="D1069" i="1"/>
  <c r="B1069" i="1" s="1"/>
  <c r="D1068" i="1"/>
  <c r="B1068" i="1" s="1"/>
  <c r="D1067" i="1"/>
  <c r="B1067" i="1" s="1"/>
  <c r="D1066" i="1"/>
  <c r="B1066" i="1" s="1"/>
  <c r="D1065" i="1"/>
  <c r="B1065" i="1" s="1"/>
  <c r="D1064" i="1"/>
  <c r="B1064" i="1" s="1"/>
  <c r="D1063" i="1"/>
  <c r="B1063" i="1" s="1"/>
  <c r="D1062" i="1"/>
  <c r="B1062" i="1" s="1"/>
  <c r="D1061" i="1"/>
  <c r="B1061" i="1" s="1"/>
  <c r="D1060" i="1"/>
  <c r="B1060" i="1" s="1"/>
  <c r="D1059" i="1"/>
  <c r="B1059" i="1" s="1"/>
  <c r="D1058" i="1"/>
  <c r="B1058" i="1" s="1"/>
  <c r="D1057" i="1"/>
  <c r="B1057" i="1" s="1"/>
  <c r="D1056" i="1"/>
  <c r="B1056" i="1" s="1"/>
  <c r="D1055" i="1"/>
  <c r="B1055" i="1" s="1"/>
  <c r="D1054" i="1"/>
  <c r="B1054" i="1" s="1"/>
  <c r="D1053" i="1"/>
  <c r="B1053" i="1" s="1"/>
  <c r="D1052" i="1"/>
  <c r="B1052" i="1" s="1"/>
  <c r="D1051" i="1"/>
  <c r="B1051" i="1" s="1"/>
  <c r="D1050" i="1"/>
  <c r="B1050" i="1" s="1"/>
  <c r="D1049" i="1"/>
  <c r="B1049" i="1" s="1"/>
  <c r="D1048" i="1"/>
  <c r="B1048" i="1" s="1"/>
  <c r="D1047" i="1"/>
  <c r="B1047" i="1" s="1"/>
  <c r="D1046" i="1"/>
  <c r="B1046" i="1" s="1"/>
  <c r="D1045" i="1"/>
  <c r="B1045" i="1" s="1"/>
  <c r="D1044" i="1"/>
  <c r="B1044" i="1" s="1"/>
  <c r="D1043" i="1"/>
  <c r="B1043" i="1" s="1"/>
  <c r="D1042" i="1"/>
  <c r="B1042" i="1" s="1"/>
  <c r="D1041" i="1"/>
  <c r="B1041" i="1" s="1"/>
  <c r="C1040" i="1"/>
  <c r="B1040" i="1" s="1"/>
  <c r="B1039" i="1"/>
  <c r="B1038" i="1"/>
  <c r="B1037" i="1"/>
  <c r="D1036" i="1"/>
  <c r="B1036" i="1" s="1"/>
  <c r="D1035" i="1"/>
  <c r="B1035" i="1" s="1"/>
  <c r="D1034" i="1"/>
  <c r="B1034" i="1" s="1"/>
  <c r="D1033" i="1"/>
  <c r="B1033" i="1" s="1"/>
  <c r="D1032" i="1"/>
  <c r="B1032" i="1" s="1"/>
  <c r="D1031" i="1"/>
  <c r="B1031" i="1" s="1"/>
  <c r="D1030" i="1"/>
  <c r="B1030" i="1" s="1"/>
  <c r="D1029" i="1"/>
  <c r="B1029" i="1" s="1"/>
  <c r="D1028" i="1"/>
  <c r="B1028" i="1" s="1"/>
  <c r="D1027" i="1"/>
  <c r="B1027" i="1" s="1"/>
  <c r="D1026" i="1"/>
  <c r="B1026" i="1" s="1"/>
  <c r="D1025" i="1"/>
  <c r="B1025" i="1" s="1"/>
  <c r="D1024" i="1"/>
  <c r="B1024" i="1" s="1"/>
  <c r="D1023" i="1"/>
  <c r="B1023" i="1" s="1"/>
  <c r="D1022" i="1"/>
  <c r="B1022" i="1" s="1"/>
  <c r="D1021" i="1"/>
  <c r="B1021" i="1" s="1"/>
  <c r="D1020" i="1"/>
  <c r="B1020" i="1" s="1"/>
  <c r="D1019" i="1"/>
  <c r="B1019" i="1" s="1"/>
  <c r="D1018" i="1"/>
  <c r="B1018" i="1" s="1"/>
  <c r="D1017" i="1"/>
  <c r="B1017" i="1" s="1"/>
  <c r="D1016" i="1"/>
  <c r="B1016" i="1" s="1"/>
  <c r="D1015" i="1"/>
  <c r="B1015" i="1" s="1"/>
  <c r="D1014" i="1"/>
  <c r="B1014" i="1" s="1"/>
  <c r="D1013" i="1"/>
  <c r="B1013" i="1" s="1"/>
  <c r="D1012" i="1"/>
  <c r="B1012" i="1" s="1"/>
  <c r="D1011" i="1"/>
  <c r="B1011" i="1" s="1"/>
  <c r="D1010" i="1"/>
  <c r="B1010" i="1" s="1"/>
  <c r="D1009" i="1"/>
  <c r="B1009" i="1" s="1"/>
  <c r="D1008" i="1"/>
  <c r="B1008" i="1" s="1"/>
  <c r="D1007" i="1"/>
  <c r="B1007" i="1" s="1"/>
  <c r="D1006" i="1"/>
  <c r="B1006" i="1" s="1"/>
  <c r="D1005" i="1"/>
  <c r="B1005" i="1" s="1"/>
  <c r="D1004" i="1"/>
  <c r="B1004" i="1" s="1"/>
  <c r="D1003" i="1"/>
  <c r="B1003" i="1" s="1"/>
  <c r="D1002" i="1"/>
  <c r="B1002" i="1" s="1"/>
  <c r="D1001" i="1"/>
  <c r="B1001" i="1" s="1"/>
  <c r="D1000" i="1"/>
  <c r="B1000" i="1" s="1"/>
  <c r="D999" i="1"/>
  <c r="B999" i="1" s="1"/>
  <c r="D998" i="1"/>
  <c r="B998" i="1" s="1"/>
  <c r="D997" i="1"/>
  <c r="B997" i="1" s="1"/>
  <c r="D996" i="1"/>
  <c r="B996" i="1" s="1"/>
  <c r="D995" i="1"/>
  <c r="B995" i="1" s="1"/>
  <c r="D994" i="1"/>
  <c r="B994" i="1" s="1"/>
  <c r="D993" i="1"/>
  <c r="B993" i="1" s="1"/>
  <c r="D992" i="1"/>
  <c r="B992" i="1" s="1"/>
  <c r="D991" i="1"/>
  <c r="B991" i="1" s="1"/>
  <c r="D990" i="1"/>
  <c r="B990" i="1" s="1"/>
  <c r="D989" i="1"/>
  <c r="B989" i="1" s="1"/>
  <c r="D988" i="1"/>
  <c r="B988" i="1" s="1"/>
  <c r="D987" i="1"/>
  <c r="B987" i="1" s="1"/>
  <c r="D986" i="1"/>
  <c r="B986" i="1" s="1"/>
  <c r="D985" i="1"/>
  <c r="B985" i="1" s="1"/>
  <c r="D984" i="1"/>
  <c r="B984" i="1" s="1"/>
  <c r="D983" i="1"/>
  <c r="B983" i="1" s="1"/>
  <c r="D982" i="1"/>
  <c r="B982" i="1" s="1"/>
  <c r="D981" i="1"/>
  <c r="B981" i="1" s="1"/>
  <c r="D980" i="1"/>
  <c r="B980" i="1" s="1"/>
  <c r="D979" i="1"/>
  <c r="B979" i="1" s="1"/>
  <c r="D978" i="1"/>
  <c r="B978" i="1" s="1"/>
  <c r="D977" i="1"/>
  <c r="B977" i="1" s="1"/>
  <c r="C976" i="1"/>
  <c r="B976" i="1" s="1"/>
  <c r="D975" i="1"/>
  <c r="B975" i="1" s="1"/>
  <c r="D974" i="1"/>
  <c r="B974" i="1" s="1"/>
  <c r="D973" i="1"/>
  <c r="B973" i="1" s="1"/>
  <c r="D972" i="1"/>
  <c r="B972" i="1" s="1"/>
  <c r="D971" i="1"/>
  <c r="B971" i="1" s="1"/>
  <c r="D970" i="1"/>
  <c r="B970" i="1" s="1"/>
  <c r="D969" i="1"/>
  <c r="B969" i="1" s="1"/>
  <c r="D968" i="1"/>
  <c r="B968" i="1" s="1"/>
  <c r="D967" i="1"/>
  <c r="B967" i="1" s="1"/>
  <c r="D966" i="1"/>
  <c r="B966" i="1" s="1"/>
  <c r="D965" i="1"/>
  <c r="B965" i="1" s="1"/>
  <c r="D964" i="1"/>
  <c r="B964" i="1" s="1"/>
  <c r="C963" i="1"/>
  <c r="B963" i="1" s="1"/>
  <c r="D962" i="1"/>
  <c r="B962" i="1" s="1"/>
  <c r="D961" i="1"/>
  <c r="B961" i="1" s="1"/>
  <c r="D960" i="1"/>
  <c r="B960" i="1" s="1"/>
  <c r="D959" i="1"/>
  <c r="B959" i="1" s="1"/>
  <c r="D958" i="1"/>
  <c r="B958" i="1" s="1"/>
  <c r="D957" i="1"/>
  <c r="B957" i="1" s="1"/>
  <c r="D956" i="1"/>
  <c r="B956" i="1" s="1"/>
  <c r="D955" i="1"/>
  <c r="B955" i="1" s="1"/>
  <c r="D954" i="1"/>
  <c r="B954" i="1" s="1"/>
  <c r="D953" i="1"/>
  <c r="B953" i="1" s="1"/>
  <c r="D952" i="1"/>
  <c r="B952" i="1" s="1"/>
  <c r="D951" i="1"/>
  <c r="B951" i="1" s="1"/>
  <c r="D950" i="1"/>
  <c r="B950" i="1" s="1"/>
  <c r="D949" i="1"/>
  <c r="B949" i="1" s="1"/>
  <c r="D948" i="1"/>
  <c r="B948" i="1"/>
  <c r="D947" i="1"/>
  <c r="B947" i="1" s="1"/>
  <c r="D946" i="1"/>
  <c r="B946" i="1" s="1"/>
  <c r="D945" i="1"/>
  <c r="B945" i="1" s="1"/>
  <c r="D944" i="1"/>
  <c r="B944" i="1" s="1"/>
  <c r="D943" i="1"/>
  <c r="B943" i="1" s="1"/>
  <c r="D942" i="1"/>
  <c r="B942" i="1" s="1"/>
  <c r="D941" i="1"/>
  <c r="B941" i="1" s="1"/>
  <c r="D940" i="1"/>
  <c r="B940" i="1" s="1"/>
  <c r="D939" i="1"/>
  <c r="B939" i="1" s="1"/>
  <c r="D938" i="1"/>
  <c r="B938" i="1" s="1"/>
  <c r="D937" i="1"/>
  <c r="B937" i="1" s="1"/>
  <c r="D936" i="1"/>
  <c r="B936" i="1" s="1"/>
  <c r="D935" i="1"/>
  <c r="B935" i="1" s="1"/>
  <c r="D934" i="1"/>
  <c r="B934" i="1" s="1"/>
  <c r="D933" i="1"/>
  <c r="B933" i="1" s="1"/>
  <c r="D932" i="1"/>
  <c r="B932" i="1" s="1"/>
  <c r="D931" i="1"/>
  <c r="B931" i="1" s="1"/>
  <c r="D930" i="1"/>
  <c r="B930" i="1" s="1"/>
  <c r="D929" i="1"/>
  <c r="B929" i="1" s="1"/>
  <c r="D928" i="1"/>
  <c r="B928" i="1" s="1"/>
  <c r="D927" i="1"/>
  <c r="B927" i="1" s="1"/>
  <c r="D926" i="1"/>
  <c r="B926" i="1" s="1"/>
  <c r="D925" i="1"/>
  <c r="B925" i="1" s="1"/>
  <c r="D924" i="1"/>
  <c r="B924" i="1" s="1"/>
  <c r="D923" i="1"/>
  <c r="B923" i="1" s="1"/>
  <c r="D922" i="1"/>
  <c r="B922" i="1" s="1"/>
  <c r="D921" i="1"/>
  <c r="B921" i="1" s="1"/>
  <c r="D920" i="1"/>
  <c r="B920" i="1" s="1"/>
  <c r="D919" i="1"/>
  <c r="B919" i="1" s="1"/>
  <c r="D918" i="1"/>
  <c r="B918" i="1" s="1"/>
  <c r="D917" i="1"/>
  <c r="B917" i="1" s="1"/>
  <c r="D916" i="1"/>
  <c r="B916" i="1" s="1"/>
  <c r="D915" i="1"/>
  <c r="B915" i="1" s="1"/>
  <c r="D914" i="1"/>
  <c r="B914" i="1" s="1"/>
  <c r="D913" i="1"/>
  <c r="B913" i="1" s="1"/>
  <c r="D912" i="1"/>
  <c r="B912" i="1" s="1"/>
  <c r="D911" i="1"/>
  <c r="B911" i="1" s="1"/>
  <c r="D910" i="1"/>
  <c r="B910" i="1" s="1"/>
  <c r="D909" i="1"/>
  <c r="B909" i="1" s="1"/>
  <c r="D908" i="1"/>
  <c r="B908" i="1" s="1"/>
  <c r="D907" i="1"/>
  <c r="B907" i="1" s="1"/>
  <c r="D906" i="1"/>
  <c r="B906" i="1" s="1"/>
  <c r="C905" i="1"/>
  <c r="B905" i="1" s="1"/>
  <c r="D904" i="1"/>
  <c r="B904" i="1" s="1"/>
  <c r="D903" i="1"/>
  <c r="B903" i="1" s="1"/>
  <c r="D902" i="1"/>
  <c r="B902" i="1" s="1"/>
  <c r="D901" i="1"/>
  <c r="B901" i="1" s="1"/>
  <c r="D900" i="1"/>
  <c r="B900" i="1" s="1"/>
  <c r="D899" i="1"/>
  <c r="B899" i="1" s="1"/>
  <c r="D898" i="1"/>
  <c r="B898" i="1" s="1"/>
  <c r="D897" i="1"/>
  <c r="B897" i="1" s="1"/>
  <c r="D896" i="1"/>
  <c r="B896" i="1" s="1"/>
  <c r="D895" i="1"/>
  <c r="B895" i="1" s="1"/>
  <c r="D894" i="1"/>
  <c r="B894" i="1" s="1"/>
  <c r="D893" i="1"/>
  <c r="B893" i="1" s="1"/>
  <c r="D892" i="1"/>
  <c r="B892" i="1" s="1"/>
  <c r="D891" i="1"/>
  <c r="B891" i="1" s="1"/>
  <c r="D890" i="1"/>
  <c r="B890" i="1" s="1"/>
  <c r="D889" i="1"/>
  <c r="B889" i="1" s="1"/>
  <c r="D888" i="1"/>
  <c r="B888" i="1" s="1"/>
  <c r="D887" i="1"/>
  <c r="B887" i="1" s="1"/>
  <c r="D886" i="1"/>
  <c r="B886" i="1" s="1"/>
  <c r="D885" i="1"/>
  <c r="B885" i="1" s="1"/>
  <c r="D884" i="1"/>
  <c r="B884" i="1" s="1"/>
  <c r="D883" i="1"/>
  <c r="B883" i="1" s="1"/>
  <c r="D882" i="1"/>
  <c r="B882" i="1" s="1"/>
  <c r="D881" i="1"/>
  <c r="B881" i="1" s="1"/>
  <c r="D880" i="1"/>
  <c r="B880" i="1" s="1"/>
  <c r="D879" i="1"/>
  <c r="B879" i="1" s="1"/>
  <c r="D878" i="1"/>
  <c r="B878" i="1" s="1"/>
  <c r="D877" i="1"/>
  <c r="B877" i="1" s="1"/>
  <c r="D876" i="1"/>
  <c r="B876" i="1" s="1"/>
  <c r="D875" i="1"/>
  <c r="B875" i="1" s="1"/>
  <c r="D874" i="1"/>
  <c r="B874" i="1" s="1"/>
  <c r="D873" i="1"/>
  <c r="B873" i="1" s="1"/>
  <c r="D872" i="1"/>
  <c r="B872" i="1" s="1"/>
  <c r="D871" i="1"/>
  <c r="B871" i="1" s="1"/>
  <c r="D870" i="1"/>
  <c r="B870" i="1" s="1"/>
  <c r="D869" i="1"/>
  <c r="B869" i="1" s="1"/>
  <c r="D868" i="1"/>
  <c r="B868" i="1" s="1"/>
  <c r="D867" i="1"/>
  <c r="B867" i="1" s="1"/>
  <c r="D866" i="1"/>
  <c r="B866" i="1" s="1"/>
  <c r="D865" i="1"/>
  <c r="B865" i="1" s="1"/>
  <c r="D864" i="1"/>
  <c r="B864" i="1" s="1"/>
  <c r="D863" i="1"/>
  <c r="B863" i="1" s="1"/>
  <c r="D862" i="1"/>
  <c r="B862" i="1" s="1"/>
  <c r="D861" i="1"/>
  <c r="B861" i="1"/>
  <c r="D860" i="1"/>
  <c r="B860" i="1" s="1"/>
  <c r="D859" i="1"/>
  <c r="B859" i="1" s="1"/>
  <c r="D858" i="1"/>
  <c r="B858" i="1" s="1"/>
  <c r="D857" i="1"/>
  <c r="B857" i="1" s="1"/>
  <c r="D856" i="1"/>
  <c r="B856" i="1" s="1"/>
  <c r="D855" i="1"/>
  <c r="B855" i="1" s="1"/>
  <c r="D854" i="1"/>
  <c r="B854" i="1" s="1"/>
  <c r="D853" i="1"/>
  <c r="B853" i="1" s="1"/>
  <c r="D852" i="1"/>
  <c r="B852" i="1" s="1"/>
  <c r="D851" i="1"/>
  <c r="B851" i="1" s="1"/>
  <c r="D850" i="1"/>
  <c r="B850" i="1" s="1"/>
  <c r="D849" i="1"/>
  <c r="B849" i="1" s="1"/>
  <c r="D848" i="1"/>
  <c r="B848" i="1" s="1"/>
  <c r="D847" i="1"/>
  <c r="B847" i="1" s="1"/>
  <c r="D846" i="1"/>
  <c r="B846" i="1" s="1"/>
  <c r="D845" i="1"/>
  <c r="B845" i="1" s="1"/>
  <c r="D844" i="1"/>
  <c r="B844" i="1" s="1"/>
  <c r="D843" i="1"/>
  <c r="B843" i="1" s="1"/>
  <c r="D842" i="1"/>
  <c r="B842" i="1" s="1"/>
  <c r="D841" i="1"/>
  <c r="B841" i="1" s="1"/>
  <c r="D840" i="1"/>
  <c r="B840" i="1" s="1"/>
  <c r="D839" i="1"/>
  <c r="B839" i="1" s="1"/>
  <c r="D838" i="1"/>
  <c r="B838" i="1" s="1"/>
  <c r="D837" i="1"/>
  <c r="B837" i="1" s="1"/>
  <c r="D836" i="1"/>
  <c r="B836" i="1" s="1"/>
  <c r="D835" i="1"/>
  <c r="B835" i="1" s="1"/>
  <c r="D834" i="1"/>
  <c r="B834" i="1" s="1"/>
  <c r="D833" i="1"/>
  <c r="B833" i="1" s="1"/>
  <c r="D832" i="1"/>
  <c r="B832" i="1" s="1"/>
  <c r="D831" i="1"/>
  <c r="B831" i="1" s="1"/>
  <c r="D830" i="1"/>
  <c r="B830" i="1" s="1"/>
  <c r="D829" i="1"/>
  <c r="B829" i="1" s="1"/>
  <c r="D828" i="1"/>
  <c r="B828" i="1" s="1"/>
  <c r="D827" i="1"/>
  <c r="B827" i="1" s="1"/>
  <c r="D826" i="1"/>
  <c r="B826" i="1" s="1"/>
  <c r="D825" i="1"/>
  <c r="B825" i="1" s="1"/>
  <c r="D824" i="1"/>
  <c r="B824" i="1" s="1"/>
  <c r="D823" i="1"/>
  <c r="B823" i="1" s="1"/>
  <c r="D822" i="1"/>
  <c r="B822" i="1" s="1"/>
  <c r="D821" i="1"/>
  <c r="B821" i="1" s="1"/>
  <c r="D820" i="1"/>
  <c r="B820" i="1" s="1"/>
  <c r="D819" i="1"/>
  <c r="B819" i="1" s="1"/>
  <c r="D818" i="1"/>
  <c r="B818" i="1" s="1"/>
  <c r="D817" i="1"/>
  <c r="B817" i="1" s="1"/>
  <c r="D816" i="1"/>
  <c r="B816" i="1" s="1"/>
  <c r="D815" i="1"/>
  <c r="B815" i="1" s="1"/>
  <c r="D814" i="1"/>
  <c r="B814" i="1" s="1"/>
  <c r="D813" i="1"/>
  <c r="B813" i="1" s="1"/>
  <c r="D812" i="1"/>
  <c r="B812" i="1" s="1"/>
  <c r="D811" i="1"/>
  <c r="B811" i="1" s="1"/>
  <c r="D810" i="1"/>
  <c r="B810" i="1" s="1"/>
  <c r="D809" i="1"/>
  <c r="B809" i="1" s="1"/>
  <c r="D808" i="1"/>
  <c r="B808" i="1" s="1"/>
  <c r="D807" i="1"/>
  <c r="B807" i="1" s="1"/>
  <c r="D806" i="1"/>
  <c r="B806" i="1" s="1"/>
  <c r="D805" i="1"/>
  <c r="B805" i="1" s="1"/>
  <c r="D804" i="1"/>
  <c r="B804" i="1" s="1"/>
  <c r="D803" i="1"/>
  <c r="B803" i="1" s="1"/>
  <c r="D802" i="1"/>
  <c r="B802" i="1" s="1"/>
  <c r="D801" i="1"/>
  <c r="B801" i="1" s="1"/>
  <c r="D800" i="1"/>
  <c r="B800" i="1" s="1"/>
  <c r="D799" i="1"/>
  <c r="B799" i="1" s="1"/>
  <c r="D798" i="1"/>
  <c r="B798" i="1" s="1"/>
  <c r="D797" i="1"/>
  <c r="B797" i="1" s="1"/>
  <c r="D796" i="1"/>
  <c r="B796" i="1" s="1"/>
  <c r="D795" i="1"/>
  <c r="B795" i="1" s="1"/>
  <c r="D794" i="1"/>
  <c r="B794" i="1" s="1"/>
  <c r="D793" i="1"/>
  <c r="B793" i="1" s="1"/>
  <c r="D792" i="1"/>
  <c r="B792" i="1" s="1"/>
  <c r="D791" i="1"/>
  <c r="B791" i="1" s="1"/>
  <c r="D790" i="1"/>
  <c r="B790" i="1" s="1"/>
  <c r="D789" i="1"/>
  <c r="B789" i="1" s="1"/>
  <c r="D788" i="1"/>
  <c r="B788" i="1" s="1"/>
  <c r="D787" i="1"/>
  <c r="B787" i="1" s="1"/>
  <c r="D786" i="1"/>
  <c r="B786" i="1" s="1"/>
  <c r="D785" i="1"/>
  <c r="B785" i="1" s="1"/>
  <c r="D784" i="1"/>
  <c r="B784" i="1" s="1"/>
  <c r="D783" i="1"/>
  <c r="B783" i="1" s="1"/>
  <c r="D782" i="1"/>
  <c r="B782" i="1" s="1"/>
  <c r="D781" i="1"/>
  <c r="B781" i="1" s="1"/>
  <c r="D780" i="1"/>
  <c r="B780" i="1" s="1"/>
  <c r="D779" i="1"/>
  <c r="B779" i="1" s="1"/>
  <c r="D778" i="1"/>
  <c r="B778" i="1" s="1"/>
  <c r="D777" i="1"/>
  <c r="B777" i="1" s="1"/>
  <c r="D776" i="1"/>
  <c r="B776" i="1" s="1"/>
  <c r="D775" i="1"/>
  <c r="B775" i="1" s="1"/>
  <c r="D774" i="1"/>
  <c r="B774" i="1" s="1"/>
  <c r="D773" i="1"/>
  <c r="B773" i="1" s="1"/>
  <c r="D772" i="1"/>
  <c r="B772" i="1" s="1"/>
  <c r="D771" i="1"/>
  <c r="B771" i="1" s="1"/>
  <c r="D770" i="1"/>
  <c r="B770" i="1" s="1"/>
  <c r="D769" i="1"/>
  <c r="B769" i="1" s="1"/>
  <c r="D768" i="1"/>
  <c r="B768" i="1" s="1"/>
  <c r="D767" i="1"/>
  <c r="B767" i="1" s="1"/>
  <c r="D766" i="1"/>
  <c r="B766" i="1" s="1"/>
  <c r="D765" i="1"/>
  <c r="B765" i="1" s="1"/>
  <c r="D764" i="1"/>
  <c r="B764" i="1" s="1"/>
  <c r="D763" i="1"/>
  <c r="B763" i="1" s="1"/>
  <c r="D762" i="1"/>
  <c r="B762" i="1" s="1"/>
  <c r="D761" i="1"/>
  <c r="B761" i="1" s="1"/>
  <c r="D760" i="1"/>
  <c r="B760" i="1" s="1"/>
  <c r="D759" i="1"/>
  <c r="B759" i="1" s="1"/>
  <c r="D758" i="1"/>
  <c r="B758" i="1" s="1"/>
  <c r="D757" i="1"/>
  <c r="B757" i="1" s="1"/>
  <c r="D756" i="1"/>
  <c r="B756" i="1" s="1"/>
  <c r="D755" i="1"/>
  <c r="B755" i="1" s="1"/>
  <c r="D754" i="1"/>
  <c r="B754" i="1" s="1"/>
  <c r="D753" i="1"/>
  <c r="B753" i="1" s="1"/>
  <c r="D752" i="1"/>
  <c r="B752" i="1" s="1"/>
  <c r="D751" i="1"/>
  <c r="B751" i="1" s="1"/>
  <c r="D750" i="1"/>
  <c r="B750" i="1" s="1"/>
  <c r="D749" i="1"/>
  <c r="B749" i="1" s="1"/>
  <c r="D748" i="1"/>
  <c r="B748" i="1" s="1"/>
  <c r="D747" i="1"/>
  <c r="B747" i="1" s="1"/>
  <c r="D746" i="1"/>
  <c r="B746" i="1" s="1"/>
  <c r="D745" i="1"/>
  <c r="B745" i="1" s="1"/>
  <c r="D744" i="1"/>
  <c r="B744" i="1" s="1"/>
  <c r="D743" i="1"/>
  <c r="B743" i="1" s="1"/>
  <c r="D742" i="1"/>
  <c r="B742" i="1" s="1"/>
  <c r="D741" i="1"/>
  <c r="B741" i="1" s="1"/>
  <c r="D740" i="1"/>
  <c r="B740" i="1" s="1"/>
  <c r="D739" i="1"/>
  <c r="B739" i="1" s="1"/>
  <c r="C738" i="1"/>
  <c r="B738" i="1" s="1"/>
  <c r="D737" i="1"/>
  <c r="B737" i="1" s="1"/>
  <c r="D736" i="1"/>
  <c r="B736" i="1" s="1"/>
  <c r="D735" i="1"/>
  <c r="B735" i="1" s="1"/>
  <c r="D734" i="1"/>
  <c r="B734" i="1" s="1"/>
  <c r="D733" i="1"/>
  <c r="B733" i="1" s="1"/>
  <c r="D732" i="1"/>
  <c r="B732" i="1" s="1"/>
  <c r="D731" i="1"/>
  <c r="B731" i="1" s="1"/>
  <c r="D730" i="1"/>
  <c r="B730" i="1" s="1"/>
  <c r="D729" i="1"/>
  <c r="B729" i="1" s="1"/>
  <c r="D728" i="1"/>
  <c r="B728" i="1" s="1"/>
  <c r="D727" i="1"/>
  <c r="B727" i="1" s="1"/>
  <c r="D726" i="1"/>
  <c r="B726" i="1" s="1"/>
  <c r="D725" i="1"/>
  <c r="B725" i="1" s="1"/>
  <c r="D724" i="1"/>
  <c r="B724" i="1" s="1"/>
  <c r="D723" i="1"/>
  <c r="B723" i="1" s="1"/>
  <c r="D722" i="1"/>
  <c r="B722" i="1" s="1"/>
  <c r="D721" i="1"/>
  <c r="B721" i="1" s="1"/>
  <c r="D720" i="1"/>
  <c r="B720" i="1" s="1"/>
  <c r="D719" i="1"/>
  <c r="B719" i="1" s="1"/>
  <c r="D718" i="1"/>
  <c r="B718" i="1" s="1"/>
  <c r="D717" i="1"/>
  <c r="B717" i="1" s="1"/>
  <c r="D716" i="1"/>
  <c r="B716" i="1" s="1"/>
  <c r="D715" i="1"/>
  <c r="B715" i="1" s="1"/>
  <c r="D714" i="1"/>
  <c r="B714" i="1" s="1"/>
  <c r="D713" i="1"/>
  <c r="B713" i="1" s="1"/>
  <c r="D712" i="1"/>
  <c r="B712" i="1" s="1"/>
  <c r="D711" i="1"/>
  <c r="B711" i="1" s="1"/>
  <c r="D710" i="1"/>
  <c r="B710" i="1" s="1"/>
  <c r="D709" i="1"/>
  <c r="B709" i="1" s="1"/>
  <c r="D708" i="1"/>
  <c r="B708" i="1" s="1"/>
  <c r="D707" i="1"/>
  <c r="B707" i="1"/>
  <c r="D706" i="1"/>
  <c r="B706" i="1" s="1"/>
  <c r="D705" i="1"/>
  <c r="B705" i="1" s="1"/>
  <c r="D704" i="1"/>
  <c r="B704" i="1" s="1"/>
  <c r="D703" i="1"/>
  <c r="B703" i="1" s="1"/>
  <c r="D702" i="1"/>
  <c r="B702" i="1" s="1"/>
  <c r="D701" i="1"/>
  <c r="B701" i="1" s="1"/>
  <c r="D700" i="1"/>
  <c r="B700" i="1" s="1"/>
  <c r="D699" i="1"/>
  <c r="B699" i="1" s="1"/>
  <c r="D698" i="1"/>
  <c r="B698" i="1" s="1"/>
  <c r="D697" i="1"/>
  <c r="B697" i="1" s="1"/>
  <c r="D696" i="1"/>
  <c r="B696" i="1" s="1"/>
  <c r="D695" i="1"/>
  <c r="B695" i="1" s="1"/>
  <c r="D694" i="1"/>
  <c r="B694" i="1" s="1"/>
  <c r="D693" i="1"/>
  <c r="B693" i="1" s="1"/>
  <c r="D692" i="1"/>
  <c r="B692" i="1" s="1"/>
  <c r="D691" i="1"/>
  <c r="B691" i="1" s="1"/>
  <c r="D690" i="1"/>
  <c r="B690" i="1" s="1"/>
  <c r="D689" i="1"/>
  <c r="B689" i="1" s="1"/>
  <c r="D688" i="1"/>
  <c r="B688" i="1" s="1"/>
  <c r="D687" i="1"/>
  <c r="B687" i="1" s="1"/>
  <c r="D686" i="1"/>
  <c r="B686" i="1" s="1"/>
  <c r="D685" i="1"/>
  <c r="B685" i="1" s="1"/>
  <c r="D684" i="1"/>
  <c r="B684" i="1" s="1"/>
  <c r="D683" i="1"/>
  <c r="B683" i="1" s="1"/>
  <c r="D682" i="1"/>
  <c r="B682" i="1" s="1"/>
  <c r="D681" i="1"/>
  <c r="B681" i="1" s="1"/>
  <c r="D680" i="1"/>
  <c r="B680" i="1" s="1"/>
  <c r="D679" i="1"/>
  <c r="B679" i="1" s="1"/>
  <c r="D678" i="1"/>
  <c r="B678" i="1" s="1"/>
  <c r="D677" i="1"/>
  <c r="B677" i="1" s="1"/>
  <c r="D676" i="1"/>
  <c r="B676" i="1" s="1"/>
  <c r="D675" i="1"/>
  <c r="B675" i="1" s="1"/>
  <c r="D674" i="1"/>
  <c r="B674" i="1" s="1"/>
  <c r="D673" i="1"/>
  <c r="B673" i="1" s="1"/>
  <c r="D672" i="1"/>
  <c r="B672" i="1" s="1"/>
  <c r="D671" i="1"/>
  <c r="B671" i="1" s="1"/>
  <c r="D670" i="1"/>
  <c r="B670" i="1" s="1"/>
  <c r="D669" i="1"/>
  <c r="B669" i="1" s="1"/>
  <c r="D668" i="1"/>
  <c r="B668" i="1" s="1"/>
  <c r="D667" i="1"/>
  <c r="B667" i="1" s="1"/>
  <c r="D666" i="1"/>
  <c r="B666" i="1" s="1"/>
  <c r="D665" i="1"/>
  <c r="B665" i="1" s="1"/>
  <c r="D664" i="1"/>
  <c r="B664" i="1" s="1"/>
  <c r="D663" i="1"/>
  <c r="B663" i="1" s="1"/>
  <c r="D662" i="1"/>
  <c r="B662" i="1" s="1"/>
  <c r="D661" i="1"/>
  <c r="B661" i="1" s="1"/>
  <c r="D660" i="1"/>
  <c r="B660" i="1" s="1"/>
  <c r="D659" i="1"/>
  <c r="B659" i="1" s="1"/>
  <c r="D658" i="1"/>
  <c r="B658" i="1" s="1"/>
  <c r="D657" i="1"/>
  <c r="B657" i="1" s="1"/>
  <c r="D656" i="1"/>
  <c r="B656" i="1" s="1"/>
  <c r="D655" i="1"/>
  <c r="B655" i="1" s="1"/>
  <c r="D654" i="1"/>
  <c r="B654" i="1" s="1"/>
  <c r="D653" i="1"/>
  <c r="B653" i="1" s="1"/>
  <c r="D652" i="1"/>
  <c r="B652" i="1" s="1"/>
  <c r="D651" i="1"/>
  <c r="B651" i="1" s="1"/>
  <c r="D650" i="1"/>
  <c r="B650" i="1" s="1"/>
  <c r="D649" i="1"/>
  <c r="B649" i="1" s="1"/>
  <c r="D648" i="1"/>
  <c r="B648" i="1" s="1"/>
  <c r="D647" i="1"/>
  <c r="B647" i="1" s="1"/>
  <c r="D646" i="1"/>
  <c r="B646" i="1" s="1"/>
  <c r="D645" i="1"/>
  <c r="B645" i="1" s="1"/>
  <c r="D644" i="1"/>
  <c r="B644" i="1" s="1"/>
  <c r="D643" i="1"/>
  <c r="B643" i="1" s="1"/>
  <c r="D642" i="1"/>
  <c r="B642" i="1" s="1"/>
  <c r="D641" i="1"/>
  <c r="B641" i="1" s="1"/>
  <c r="D640" i="1"/>
  <c r="B640" i="1" s="1"/>
  <c r="D639" i="1"/>
  <c r="B639" i="1" s="1"/>
  <c r="D638" i="1"/>
  <c r="B638" i="1" s="1"/>
  <c r="D637" i="1"/>
  <c r="B637" i="1" s="1"/>
  <c r="D636" i="1"/>
  <c r="B636" i="1" s="1"/>
  <c r="D635" i="1"/>
  <c r="B635" i="1" s="1"/>
  <c r="D634" i="1"/>
  <c r="B634" i="1" s="1"/>
  <c r="D633" i="1"/>
  <c r="B633" i="1" s="1"/>
  <c r="D632" i="1"/>
  <c r="B632" i="1" s="1"/>
  <c r="D631" i="1"/>
  <c r="B631" i="1" s="1"/>
  <c r="D630" i="1"/>
  <c r="B630" i="1" s="1"/>
  <c r="D629" i="1"/>
  <c r="B629" i="1" s="1"/>
  <c r="D628" i="1"/>
  <c r="B628" i="1" s="1"/>
  <c r="D627" i="1"/>
  <c r="B627" i="1" s="1"/>
  <c r="D626" i="1"/>
  <c r="B626" i="1" s="1"/>
  <c r="D625" i="1"/>
  <c r="B625" i="1" s="1"/>
  <c r="D624" i="1"/>
  <c r="B624" i="1" s="1"/>
  <c r="D623" i="1"/>
  <c r="B623" i="1" s="1"/>
  <c r="D622" i="1"/>
  <c r="B622" i="1" s="1"/>
  <c r="C621" i="1"/>
  <c r="B621" i="1" s="1"/>
  <c r="D620" i="1"/>
  <c r="B620" i="1" s="1"/>
  <c r="D619" i="1"/>
  <c r="B619" i="1" s="1"/>
  <c r="D618" i="1"/>
  <c r="B618" i="1" s="1"/>
  <c r="D617" i="1"/>
  <c r="B617" i="1" s="1"/>
  <c r="D616" i="1"/>
  <c r="B616" i="1" s="1"/>
  <c r="D615" i="1"/>
  <c r="B615" i="1" s="1"/>
  <c r="D614" i="1"/>
  <c r="B614" i="1" s="1"/>
  <c r="D613" i="1"/>
  <c r="B613" i="1" s="1"/>
  <c r="D612" i="1"/>
  <c r="B612" i="1" s="1"/>
  <c r="D611" i="1"/>
  <c r="B611" i="1" s="1"/>
  <c r="D610" i="1"/>
  <c r="B610" i="1" s="1"/>
  <c r="D609" i="1"/>
  <c r="B609" i="1" s="1"/>
  <c r="D608" i="1"/>
  <c r="B608" i="1" s="1"/>
  <c r="D607" i="1"/>
  <c r="B607" i="1" s="1"/>
  <c r="D606" i="1"/>
  <c r="B606" i="1" s="1"/>
  <c r="D605" i="1"/>
  <c r="B605" i="1" s="1"/>
  <c r="D604" i="1"/>
  <c r="B604" i="1" s="1"/>
  <c r="D603" i="1"/>
  <c r="B603" i="1" s="1"/>
  <c r="D602" i="1"/>
  <c r="B602" i="1" s="1"/>
  <c r="D601" i="1"/>
  <c r="B601" i="1" s="1"/>
  <c r="D600" i="1"/>
  <c r="B600" i="1" s="1"/>
  <c r="D599" i="1"/>
  <c r="B599" i="1" s="1"/>
  <c r="D598" i="1"/>
  <c r="B598" i="1" s="1"/>
  <c r="D597" i="1"/>
  <c r="B597" i="1" s="1"/>
  <c r="D596" i="1"/>
  <c r="B596" i="1" s="1"/>
  <c r="D595" i="1"/>
  <c r="B595" i="1" s="1"/>
  <c r="D594" i="1"/>
  <c r="B594" i="1" s="1"/>
  <c r="B593" i="1"/>
  <c r="C592" i="1"/>
  <c r="B592" i="1" s="1"/>
  <c r="C591" i="1"/>
  <c r="B591" i="1" s="1"/>
  <c r="C590" i="1"/>
  <c r="B590" i="1" s="1"/>
  <c r="D589" i="1"/>
  <c r="B589" i="1" s="1"/>
  <c r="D588" i="1"/>
  <c r="B588" i="1" s="1"/>
  <c r="D587" i="1"/>
  <c r="B587" i="1" s="1"/>
  <c r="D586" i="1"/>
  <c r="B586" i="1" s="1"/>
  <c r="D585" i="1"/>
  <c r="B585" i="1" s="1"/>
  <c r="D584" i="1"/>
  <c r="B584" i="1" s="1"/>
  <c r="D583" i="1"/>
  <c r="B583" i="1" s="1"/>
  <c r="D582" i="1"/>
  <c r="B582" i="1" s="1"/>
  <c r="D581" i="1"/>
  <c r="B581" i="1" s="1"/>
  <c r="D580" i="1"/>
  <c r="B580" i="1" s="1"/>
  <c r="D579" i="1"/>
  <c r="B579" i="1" s="1"/>
  <c r="D578" i="1"/>
  <c r="B578" i="1" s="1"/>
  <c r="D577" i="1"/>
  <c r="B577" i="1" s="1"/>
  <c r="D576" i="1"/>
  <c r="B576" i="1" s="1"/>
  <c r="D575" i="1"/>
  <c r="B575" i="1" s="1"/>
  <c r="D574" i="1"/>
  <c r="B574" i="1" s="1"/>
  <c r="D573" i="1"/>
  <c r="B573" i="1" s="1"/>
  <c r="D572" i="1"/>
  <c r="B572" i="1" s="1"/>
  <c r="D571" i="1"/>
  <c r="B571" i="1" s="1"/>
  <c r="D570" i="1"/>
  <c r="B570" i="1" s="1"/>
  <c r="D569" i="1"/>
  <c r="B569" i="1" s="1"/>
  <c r="D568" i="1"/>
  <c r="B568" i="1"/>
  <c r="D567" i="1"/>
  <c r="B567" i="1" s="1"/>
  <c r="D566" i="1"/>
  <c r="B566" i="1" s="1"/>
  <c r="D565" i="1"/>
  <c r="B565" i="1" s="1"/>
  <c r="D564" i="1"/>
  <c r="B564" i="1" s="1"/>
  <c r="D563" i="1"/>
  <c r="B563" i="1" s="1"/>
  <c r="D562" i="1"/>
  <c r="B562" i="1" s="1"/>
  <c r="D561" i="1"/>
  <c r="B561" i="1" s="1"/>
  <c r="D560" i="1"/>
  <c r="B560" i="1" s="1"/>
  <c r="D559" i="1"/>
  <c r="B559" i="1" s="1"/>
  <c r="D558" i="1"/>
  <c r="B558" i="1" s="1"/>
  <c r="D557" i="1"/>
  <c r="B557" i="1" s="1"/>
  <c r="D556" i="1"/>
  <c r="B556" i="1" s="1"/>
  <c r="D555" i="1"/>
  <c r="B555" i="1" s="1"/>
  <c r="D554" i="1"/>
  <c r="B554" i="1" s="1"/>
  <c r="D553" i="1"/>
  <c r="B553" i="1"/>
  <c r="D552" i="1"/>
  <c r="B552" i="1" s="1"/>
  <c r="D551" i="1"/>
  <c r="B551" i="1" s="1"/>
  <c r="D550" i="1"/>
  <c r="B550" i="1" s="1"/>
  <c r="D549" i="1"/>
  <c r="B549" i="1" s="1"/>
  <c r="D548" i="1"/>
  <c r="B548" i="1" s="1"/>
  <c r="D547" i="1"/>
  <c r="B547" i="1" s="1"/>
  <c r="D546" i="1"/>
  <c r="B546" i="1" s="1"/>
  <c r="D545" i="1"/>
  <c r="B545" i="1" s="1"/>
  <c r="D544" i="1"/>
  <c r="B544" i="1" s="1"/>
  <c r="D543" i="1"/>
  <c r="B543" i="1" s="1"/>
  <c r="D542" i="1"/>
  <c r="B542" i="1" s="1"/>
  <c r="D541" i="1"/>
  <c r="B541" i="1" s="1"/>
  <c r="D540" i="1"/>
  <c r="B540" i="1" s="1"/>
  <c r="D539" i="1"/>
  <c r="B539" i="1" s="1"/>
  <c r="D538" i="1"/>
  <c r="B538" i="1" s="1"/>
  <c r="D537" i="1"/>
  <c r="B537" i="1" s="1"/>
  <c r="D536" i="1"/>
  <c r="B536" i="1" s="1"/>
  <c r="D535" i="1"/>
  <c r="B535" i="1" s="1"/>
  <c r="D534" i="1"/>
  <c r="B534" i="1" s="1"/>
  <c r="D533" i="1"/>
  <c r="B533" i="1" s="1"/>
  <c r="D532" i="1"/>
  <c r="B532" i="1" s="1"/>
  <c r="D531" i="1"/>
  <c r="B531" i="1" s="1"/>
  <c r="D530" i="1"/>
  <c r="B530" i="1" s="1"/>
  <c r="D529" i="1"/>
  <c r="B529" i="1" s="1"/>
  <c r="D528" i="1"/>
  <c r="B528" i="1" s="1"/>
  <c r="D527" i="1"/>
  <c r="B527" i="1" s="1"/>
  <c r="D526" i="1"/>
  <c r="B526" i="1" s="1"/>
  <c r="D525" i="1"/>
  <c r="B525" i="1" s="1"/>
  <c r="D524" i="1"/>
  <c r="B524" i="1" s="1"/>
  <c r="D523" i="1"/>
  <c r="B523" i="1" s="1"/>
  <c r="B522" i="1"/>
  <c r="B521" i="1"/>
  <c r="B520" i="1"/>
  <c r="B519" i="1"/>
  <c r="D518" i="1"/>
  <c r="B518" i="1" s="1"/>
  <c r="B517" i="1"/>
  <c r="B516" i="1"/>
  <c r="C515" i="1"/>
  <c r="B515" i="1" s="1"/>
  <c r="B514" i="1"/>
  <c r="B513" i="1"/>
  <c r="B512" i="1"/>
  <c r="B511" i="1"/>
  <c r="B510" i="1"/>
  <c r="C509" i="1"/>
  <c r="B508" i="1"/>
  <c r="B507" i="1"/>
  <c r="D506" i="1"/>
  <c r="B506" i="1" s="1"/>
  <c r="D505" i="1"/>
  <c r="B505" i="1" s="1"/>
  <c r="C504" i="1"/>
  <c r="C503" i="1"/>
  <c r="D502" i="1"/>
  <c r="B502" i="1" s="1"/>
  <c r="D501" i="1"/>
  <c r="B501" i="1" s="1"/>
  <c r="D500" i="1"/>
  <c r="B500" i="1" s="1"/>
  <c r="D499" i="1"/>
  <c r="B499" i="1" s="1"/>
  <c r="D498" i="1"/>
  <c r="B498" i="1" s="1"/>
  <c r="D497" i="1"/>
  <c r="B497" i="1" s="1"/>
  <c r="D496" i="1"/>
  <c r="B496" i="1" s="1"/>
  <c r="D495" i="1"/>
  <c r="B495" i="1" s="1"/>
  <c r="D494" i="1"/>
  <c r="B494" i="1" s="1"/>
  <c r="D493" i="1"/>
  <c r="B493" i="1" s="1"/>
  <c r="D492" i="1"/>
  <c r="B492" i="1" s="1"/>
  <c r="B491" i="1"/>
  <c r="D490" i="1"/>
  <c r="B490" i="1" s="1"/>
  <c r="D489" i="1"/>
  <c r="B489" i="1" s="1"/>
  <c r="B488" i="1"/>
  <c r="B487" i="1"/>
  <c r="B486" i="1"/>
  <c r="B485" i="1"/>
  <c r="B484" i="1"/>
  <c r="B483" i="1"/>
  <c r="B482" i="1"/>
  <c r="B481" i="1"/>
  <c r="D480" i="1"/>
  <c r="B480" i="1" s="1"/>
  <c r="D479" i="1"/>
  <c r="B479" i="1" s="1"/>
  <c r="D478" i="1"/>
  <c r="B478" i="1" s="1"/>
  <c r="D477" i="1"/>
  <c r="B477" i="1" s="1"/>
  <c r="D476" i="1"/>
  <c r="B476" i="1" s="1"/>
  <c r="D475" i="1"/>
  <c r="B475" i="1" s="1"/>
  <c r="D474" i="1"/>
  <c r="B474" i="1" s="1"/>
  <c r="D473" i="1"/>
  <c r="B473" i="1" s="1"/>
  <c r="D472" i="1"/>
  <c r="B472" i="1" s="1"/>
  <c r="D471" i="1"/>
  <c r="B471" i="1" s="1"/>
  <c r="D470" i="1"/>
  <c r="B470" i="1" s="1"/>
  <c r="B469" i="1"/>
  <c r="D468" i="1"/>
  <c r="B468" i="1" s="1"/>
  <c r="D467" i="1"/>
  <c r="B467" i="1" s="1"/>
  <c r="B466" i="1"/>
  <c r="D465" i="1"/>
  <c r="B465" i="1" s="1"/>
  <c r="D464" i="1"/>
  <c r="B464" i="1" s="1"/>
  <c r="D463" i="1"/>
  <c r="B463" i="1" s="1"/>
  <c r="D462" i="1"/>
  <c r="B462" i="1" s="1"/>
  <c r="B461" i="1"/>
  <c r="B460" i="1"/>
  <c r="D459" i="1"/>
  <c r="B459" i="1" s="1"/>
  <c r="D458" i="1"/>
  <c r="B458" i="1" s="1"/>
  <c r="D457" i="1"/>
  <c r="B457" i="1" s="1"/>
  <c r="D456" i="1"/>
  <c r="B456" i="1" s="1"/>
  <c r="D455" i="1"/>
  <c r="B455" i="1" s="1"/>
  <c r="D454" i="1"/>
  <c r="B454" i="1" s="1"/>
  <c r="D453" i="1"/>
  <c r="B453" i="1" s="1"/>
  <c r="D452" i="1"/>
  <c r="B452" i="1" s="1"/>
  <c r="D451" i="1"/>
  <c r="B451" i="1" s="1"/>
  <c r="D450" i="1"/>
  <c r="B450" i="1" s="1"/>
  <c r="D449" i="1"/>
  <c r="B449" i="1" s="1"/>
  <c r="D448" i="1"/>
  <c r="B448" i="1" s="1"/>
  <c r="C447" i="1"/>
  <c r="B447" i="1" s="1"/>
  <c r="D446" i="1"/>
  <c r="B446" i="1" s="1"/>
  <c r="D445" i="1"/>
  <c r="B445" i="1" s="1"/>
  <c r="D444" i="1"/>
  <c r="B444" i="1" s="1"/>
  <c r="D443" i="1"/>
  <c r="B443" i="1" s="1"/>
  <c r="D442" i="1"/>
  <c r="B442" i="1" s="1"/>
  <c r="D441" i="1"/>
  <c r="B441" i="1" s="1"/>
  <c r="D440" i="1"/>
  <c r="B440" i="1" s="1"/>
  <c r="D439" i="1"/>
  <c r="B439" i="1" s="1"/>
  <c r="D438" i="1"/>
  <c r="B438" i="1" s="1"/>
  <c r="D437" i="1"/>
  <c r="B437" i="1" s="1"/>
  <c r="D436" i="1"/>
  <c r="B436" i="1" s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D398" i="1"/>
  <c r="D397" i="1"/>
  <c r="C396" i="1"/>
  <c r="B396" i="1" s="1"/>
  <c r="C395" i="1"/>
  <c r="B395" i="1" s="1"/>
  <c r="D394" i="1"/>
  <c r="D393" i="1"/>
  <c r="D392" i="1"/>
  <c r="D391" i="1"/>
  <c r="D390" i="1"/>
  <c r="D389" i="1"/>
  <c r="D388" i="1"/>
  <c r="B388" i="1" s="1"/>
  <c r="B387" i="1"/>
  <c r="B386" i="1"/>
  <c r="D385" i="1"/>
  <c r="B385" i="1" s="1"/>
  <c r="D384" i="1"/>
  <c r="B384" i="1" s="1"/>
  <c r="D383" i="1"/>
  <c r="B383" i="1" s="1"/>
  <c r="D382" i="1"/>
  <c r="B382" i="1" s="1"/>
  <c r="D381" i="1"/>
  <c r="B381" i="1" s="1"/>
  <c r="D380" i="1"/>
  <c r="B380" i="1" s="1"/>
  <c r="D379" i="1"/>
  <c r="B379" i="1" s="1"/>
  <c r="D378" i="1"/>
  <c r="B378" i="1" s="1"/>
  <c r="D377" i="1"/>
  <c r="B377" i="1" s="1"/>
  <c r="D376" i="1"/>
  <c r="B376" i="1" s="1"/>
  <c r="D375" i="1"/>
  <c r="B375" i="1" s="1"/>
  <c r="D374" i="1"/>
  <c r="B374" i="1" s="1"/>
  <c r="D373" i="1"/>
  <c r="B373" i="1" s="1"/>
  <c r="D372" i="1"/>
  <c r="B372" i="1" s="1"/>
  <c r="B371" i="1"/>
  <c r="B370" i="1"/>
  <c r="B369" i="1"/>
  <c r="B368" i="1"/>
  <c r="D367" i="1"/>
  <c r="B367" i="1" s="1"/>
  <c r="D366" i="1"/>
  <c r="B366" i="1" s="1"/>
  <c r="D365" i="1"/>
  <c r="B365" i="1" s="1"/>
  <c r="D364" i="1"/>
  <c r="B364" i="1" s="1"/>
  <c r="D363" i="1"/>
  <c r="D362" i="1"/>
  <c r="D361" i="1"/>
  <c r="D360" i="1"/>
  <c r="B360" i="1" s="1"/>
  <c r="D359" i="1"/>
  <c r="B359" i="1" s="1"/>
  <c r="D358" i="1"/>
  <c r="B358" i="1" s="1"/>
  <c r="D357" i="1"/>
  <c r="B357" i="1" s="1"/>
  <c r="D356" i="1"/>
  <c r="B356" i="1" s="1"/>
  <c r="D355" i="1"/>
  <c r="B355" i="1" s="1"/>
  <c r="D354" i="1"/>
  <c r="B354" i="1" s="1"/>
  <c r="D353" i="1"/>
  <c r="B353" i="1" s="1"/>
  <c r="D352" i="1"/>
  <c r="B352" i="1" s="1"/>
  <c r="D351" i="1"/>
  <c r="B351" i="1" s="1"/>
  <c r="D350" i="1"/>
  <c r="D349" i="1"/>
  <c r="B349" i="1" s="1"/>
  <c r="D348" i="1"/>
  <c r="D347" i="1"/>
  <c r="D346" i="1"/>
  <c r="D345" i="1"/>
  <c r="D344" i="1"/>
  <c r="D343" i="1"/>
  <c r="D342" i="1"/>
  <c r="B342" i="1" s="1"/>
  <c r="C341" i="1"/>
  <c r="B341" i="1" s="1"/>
  <c r="D340" i="1"/>
  <c r="D339" i="1"/>
  <c r="D338" i="1"/>
  <c r="D337" i="1"/>
  <c r="B337" i="1" s="1"/>
  <c r="D336" i="1"/>
  <c r="D335" i="1"/>
  <c r="B335" i="1" s="1"/>
  <c r="D334" i="1"/>
  <c r="B334" i="1"/>
  <c r="D333" i="1"/>
  <c r="B333" i="1" s="1"/>
  <c r="D332" i="1"/>
  <c r="B332" i="1" s="1"/>
  <c r="D331" i="1"/>
  <c r="B331" i="1" s="1"/>
  <c r="D330" i="1"/>
  <c r="B330" i="1" s="1"/>
  <c r="D329" i="1"/>
  <c r="B329" i="1" s="1"/>
  <c r="D328" i="1"/>
  <c r="B328" i="1" s="1"/>
  <c r="D327" i="1"/>
  <c r="B327" i="1" s="1"/>
  <c r="D326" i="1"/>
  <c r="B326" i="1" s="1"/>
  <c r="D325" i="1"/>
  <c r="B325" i="1" s="1"/>
  <c r="D324" i="1"/>
  <c r="B324" i="1" s="1"/>
  <c r="D323" i="1"/>
  <c r="B323" i="1" s="1"/>
  <c r="D322" i="1"/>
  <c r="B322" i="1" s="1"/>
  <c r="D321" i="1"/>
  <c r="B321" i="1" s="1"/>
  <c r="D320" i="1"/>
  <c r="B320" i="1" s="1"/>
  <c r="D319" i="1"/>
  <c r="B319" i="1" s="1"/>
  <c r="D318" i="1"/>
  <c r="B318" i="1" s="1"/>
  <c r="D317" i="1"/>
  <c r="B317" i="1" s="1"/>
  <c r="D316" i="1"/>
  <c r="B316" i="1" s="1"/>
  <c r="D315" i="1"/>
  <c r="B315" i="1" s="1"/>
  <c r="D314" i="1"/>
  <c r="B314" i="1" s="1"/>
  <c r="D313" i="1"/>
  <c r="B313" i="1" s="1"/>
  <c r="D312" i="1"/>
  <c r="B312" i="1" s="1"/>
  <c r="D311" i="1"/>
  <c r="B311" i="1" s="1"/>
  <c r="D310" i="1"/>
  <c r="B310" i="1" s="1"/>
  <c r="D309" i="1"/>
  <c r="B309" i="1" s="1"/>
  <c r="D308" i="1"/>
  <c r="B308" i="1" s="1"/>
  <c r="D307" i="1"/>
  <c r="B307" i="1" s="1"/>
  <c r="D306" i="1"/>
  <c r="B306" i="1" s="1"/>
  <c r="D305" i="1"/>
  <c r="B305" i="1" s="1"/>
  <c r="D304" i="1"/>
  <c r="B304" i="1" s="1"/>
  <c r="D303" i="1"/>
  <c r="B303" i="1" s="1"/>
  <c r="D302" i="1"/>
  <c r="B302" i="1" s="1"/>
  <c r="D301" i="1"/>
  <c r="B301" i="1" s="1"/>
  <c r="D300" i="1"/>
  <c r="B300" i="1" s="1"/>
  <c r="D299" i="1"/>
  <c r="B299" i="1" s="1"/>
  <c r="D298" i="1"/>
  <c r="B298" i="1" s="1"/>
  <c r="D297" i="1"/>
  <c r="B297" i="1" s="1"/>
  <c r="D296" i="1"/>
  <c r="B296" i="1" s="1"/>
  <c r="D295" i="1"/>
  <c r="B295" i="1" s="1"/>
  <c r="D294" i="1"/>
  <c r="B294" i="1" s="1"/>
  <c r="D293" i="1"/>
  <c r="D292" i="1"/>
  <c r="D291" i="1"/>
  <c r="B291" i="1" s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B270" i="1" s="1"/>
  <c r="D269" i="1"/>
  <c r="D268" i="1"/>
  <c r="D267" i="1"/>
  <c r="D266" i="1"/>
  <c r="B266" i="1" s="1"/>
  <c r="D265" i="1"/>
  <c r="B265" i="1" s="1"/>
  <c r="D264" i="1"/>
  <c r="B264" i="1" s="1"/>
  <c r="D263" i="1"/>
  <c r="D262" i="1"/>
  <c r="B262" i="1" s="1"/>
  <c r="D261" i="1"/>
  <c r="D260" i="1"/>
  <c r="D259" i="1"/>
  <c r="B259" i="1" s="1"/>
  <c r="D258" i="1"/>
  <c r="B258" i="1" s="1"/>
  <c r="D257" i="1"/>
  <c r="B257" i="1" s="1"/>
  <c r="D256" i="1"/>
  <c r="B256" i="1" s="1"/>
  <c r="D255" i="1"/>
  <c r="B255" i="1" s="1"/>
  <c r="D254" i="1"/>
  <c r="B254" i="1"/>
  <c r="D253" i="1"/>
  <c r="B253" i="1" s="1"/>
  <c r="D252" i="1"/>
  <c r="B252" i="1" s="1"/>
  <c r="D251" i="1"/>
  <c r="B251" i="1" s="1"/>
  <c r="D250" i="1"/>
  <c r="B250" i="1" s="1"/>
  <c r="D249" i="1"/>
  <c r="B249" i="1" s="1"/>
  <c r="D248" i="1"/>
  <c r="B248" i="1" s="1"/>
  <c r="D247" i="1"/>
  <c r="B247" i="1" s="1"/>
  <c r="D246" i="1"/>
  <c r="B246" i="1" s="1"/>
  <c r="D245" i="1"/>
  <c r="B245" i="1" s="1"/>
  <c r="D244" i="1"/>
  <c r="B244" i="1" s="1"/>
  <c r="D243" i="1"/>
  <c r="B243" i="1" s="1"/>
  <c r="D242" i="1"/>
  <c r="B242" i="1" s="1"/>
  <c r="D241" i="1"/>
  <c r="B241" i="1" s="1"/>
  <c r="D240" i="1"/>
  <c r="B240" i="1" s="1"/>
  <c r="D239" i="1"/>
  <c r="B239" i="1" s="1"/>
  <c r="D238" i="1"/>
  <c r="B238" i="1" s="1"/>
  <c r="D237" i="1"/>
  <c r="B237" i="1" s="1"/>
  <c r="D236" i="1"/>
  <c r="B236" i="1" s="1"/>
  <c r="D235" i="1"/>
  <c r="B235" i="1" s="1"/>
  <c r="D234" i="1"/>
  <c r="B234" i="1" s="1"/>
  <c r="D233" i="1"/>
  <c r="B233" i="1" s="1"/>
  <c r="D232" i="1"/>
  <c r="B232" i="1" s="1"/>
  <c r="D231" i="1"/>
  <c r="B231" i="1" s="1"/>
  <c r="D230" i="1"/>
  <c r="B230" i="1" s="1"/>
  <c r="D229" i="1"/>
  <c r="B229" i="1" s="1"/>
  <c r="D228" i="1"/>
  <c r="B228" i="1" s="1"/>
  <c r="D227" i="1"/>
  <c r="B227" i="1" s="1"/>
  <c r="D226" i="1"/>
  <c r="B226" i="1" s="1"/>
  <c r="D225" i="1"/>
  <c r="B225" i="1" s="1"/>
  <c r="D224" i="1"/>
  <c r="B224" i="1" s="1"/>
  <c r="D223" i="1"/>
  <c r="B223" i="1" s="1"/>
  <c r="D222" i="1"/>
  <c r="B222" i="1" s="1"/>
  <c r="D221" i="1"/>
  <c r="B221" i="1" s="1"/>
  <c r="D220" i="1"/>
  <c r="B220" i="1" s="1"/>
  <c r="D219" i="1"/>
  <c r="B219" i="1" s="1"/>
  <c r="D218" i="1"/>
  <c r="B218" i="1" s="1"/>
  <c r="D217" i="1"/>
  <c r="B217" i="1" s="1"/>
  <c r="D216" i="1"/>
  <c r="B216" i="1" s="1"/>
  <c r="D215" i="1"/>
  <c r="B215" i="1" s="1"/>
  <c r="D214" i="1"/>
  <c r="B214" i="1" s="1"/>
  <c r="D213" i="1"/>
  <c r="B213" i="1" s="1"/>
  <c r="D212" i="1"/>
  <c r="B212" i="1" s="1"/>
  <c r="D211" i="1"/>
  <c r="B211" i="1" s="1"/>
  <c r="D210" i="1"/>
  <c r="B210" i="1" s="1"/>
  <c r="D209" i="1"/>
  <c r="B209" i="1" s="1"/>
  <c r="D208" i="1"/>
  <c r="B208" i="1" s="1"/>
  <c r="D207" i="1"/>
  <c r="D206" i="1"/>
  <c r="D205" i="1"/>
  <c r="B205" i="1" s="1"/>
  <c r="D204" i="1"/>
  <c r="B204" i="1" s="1"/>
  <c r="D203" i="1"/>
  <c r="B203" i="1" s="1"/>
  <c r="D202" i="1"/>
  <c r="B202" i="1" s="1"/>
  <c r="D201" i="1"/>
  <c r="B201" i="1" s="1"/>
  <c r="D200" i="1"/>
  <c r="B200" i="1" s="1"/>
  <c r="D199" i="1"/>
  <c r="B199" i="1" s="1"/>
  <c r="D198" i="1"/>
  <c r="B198" i="1" s="1"/>
  <c r="D197" i="1"/>
  <c r="B197" i="1" s="1"/>
  <c r="D196" i="1"/>
  <c r="B196" i="1" s="1"/>
  <c r="D195" i="1"/>
  <c r="B195" i="1" s="1"/>
  <c r="D194" i="1"/>
  <c r="B194" i="1" s="1"/>
  <c r="D193" i="1"/>
  <c r="B193" i="1"/>
  <c r="D192" i="1"/>
  <c r="B192" i="1" s="1"/>
  <c r="D191" i="1"/>
  <c r="B191" i="1" s="1"/>
  <c r="D190" i="1"/>
  <c r="B190" i="1" s="1"/>
  <c r="D189" i="1"/>
  <c r="B189" i="1" s="1"/>
  <c r="D188" i="1"/>
  <c r="B188" i="1" s="1"/>
  <c r="D187" i="1"/>
  <c r="B187" i="1" s="1"/>
  <c r="D186" i="1"/>
  <c r="B186" i="1" s="1"/>
  <c r="D185" i="1"/>
  <c r="B185" i="1" s="1"/>
  <c r="D184" i="1"/>
  <c r="B184" i="1" s="1"/>
  <c r="D183" i="1"/>
  <c r="B183" i="1" s="1"/>
  <c r="D182" i="1"/>
  <c r="B182" i="1" s="1"/>
  <c r="D181" i="1"/>
  <c r="B181" i="1" s="1"/>
  <c r="D180" i="1"/>
  <c r="B180" i="1" s="1"/>
  <c r="D179" i="1"/>
  <c r="B179" i="1" s="1"/>
  <c r="D178" i="1"/>
  <c r="B178" i="1" s="1"/>
  <c r="D177" i="1"/>
  <c r="B177" i="1" s="1"/>
  <c r="D176" i="1"/>
  <c r="B176" i="1" s="1"/>
  <c r="D175" i="1"/>
  <c r="B175" i="1" s="1"/>
  <c r="D174" i="1"/>
  <c r="B174" i="1" s="1"/>
  <c r="D173" i="1"/>
  <c r="B173" i="1" s="1"/>
  <c r="D172" i="1"/>
  <c r="B172" i="1" s="1"/>
  <c r="D171" i="1"/>
  <c r="B171" i="1" s="1"/>
  <c r="D170" i="1"/>
  <c r="B170" i="1" s="1"/>
  <c r="D169" i="1"/>
  <c r="B169" i="1" s="1"/>
  <c r="D168" i="1"/>
  <c r="B168" i="1" s="1"/>
  <c r="D167" i="1"/>
  <c r="B167" i="1" s="1"/>
  <c r="D166" i="1"/>
  <c r="B166" i="1" s="1"/>
  <c r="D165" i="1"/>
  <c r="B165" i="1" s="1"/>
  <c r="D164" i="1"/>
  <c r="B164" i="1" s="1"/>
  <c r="D163" i="1"/>
  <c r="B163" i="1" s="1"/>
  <c r="D162" i="1"/>
  <c r="B162" i="1" s="1"/>
  <c r="D161" i="1"/>
  <c r="B161" i="1" s="1"/>
  <c r="D160" i="1"/>
  <c r="B160" i="1" s="1"/>
  <c r="D159" i="1"/>
  <c r="B159" i="1" s="1"/>
  <c r="D158" i="1"/>
  <c r="B158" i="1" s="1"/>
  <c r="D157" i="1"/>
  <c r="B157" i="1" s="1"/>
  <c r="D156" i="1"/>
  <c r="B156" i="1" s="1"/>
  <c r="D155" i="1"/>
  <c r="B155" i="1" s="1"/>
  <c r="D154" i="1"/>
  <c r="B154" i="1" s="1"/>
  <c r="D153" i="1"/>
  <c r="B153" i="1" s="1"/>
  <c r="D152" i="1"/>
  <c r="B152" i="1" s="1"/>
  <c r="D151" i="1"/>
  <c r="B151" i="1" s="1"/>
  <c r="D150" i="1"/>
  <c r="B150" i="1" s="1"/>
  <c r="D149" i="1"/>
  <c r="B149" i="1" s="1"/>
  <c r="D148" i="1"/>
  <c r="B148" i="1" s="1"/>
  <c r="D147" i="1"/>
  <c r="B147" i="1" s="1"/>
  <c r="D146" i="1"/>
  <c r="B146" i="1" s="1"/>
  <c r="D145" i="1"/>
  <c r="D144" i="1"/>
  <c r="D143" i="1"/>
  <c r="D142" i="1"/>
  <c r="B142" i="1" s="1"/>
  <c r="D141" i="1"/>
  <c r="B141" i="1" s="1"/>
  <c r="D140" i="1"/>
  <c r="B140" i="1" s="1"/>
  <c r="D139" i="1"/>
  <c r="B139" i="1" s="1"/>
  <c r="D138" i="1"/>
  <c r="B138" i="1" s="1"/>
  <c r="D137" i="1"/>
  <c r="B137" i="1" s="1"/>
  <c r="D136" i="1"/>
  <c r="B136" i="1" s="1"/>
  <c r="D135" i="1"/>
  <c r="B135" i="1" s="1"/>
  <c r="D134" i="1"/>
  <c r="B134" i="1" s="1"/>
  <c r="D133" i="1"/>
  <c r="B133" i="1" s="1"/>
  <c r="D132" i="1"/>
  <c r="B132" i="1" s="1"/>
  <c r="D131" i="1"/>
  <c r="D130" i="1"/>
  <c r="D129" i="1"/>
  <c r="B129" i="1" s="1"/>
  <c r="D128" i="1"/>
  <c r="D127" i="1"/>
  <c r="B127" i="1" s="1"/>
  <c r="D126" i="1"/>
  <c r="D125" i="1"/>
  <c r="D124" i="1"/>
  <c r="D123" i="1"/>
  <c r="D122" i="1"/>
  <c r="D121" i="1"/>
  <c r="D120" i="1"/>
  <c r="D119" i="1"/>
  <c r="D118" i="1"/>
  <c r="B118" i="1" s="1"/>
  <c r="B117" i="1"/>
  <c r="D116" i="1"/>
  <c r="B116" i="1" s="1"/>
  <c r="D115" i="1"/>
  <c r="B115" i="1" s="1"/>
  <c r="D114" i="1"/>
  <c r="B114" i="1" s="1"/>
  <c r="D113" i="1"/>
  <c r="B113" i="1" s="1"/>
  <c r="D112" i="1"/>
  <c r="B112" i="1" s="1"/>
  <c r="B111" i="1"/>
  <c r="B110" i="1"/>
  <c r="B109" i="1"/>
  <c r="B108" i="1"/>
  <c r="B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B91" i="1" s="1"/>
  <c r="D90" i="1"/>
  <c r="B90" i="1" s="1"/>
  <c r="D89" i="1"/>
  <c r="B89" i="1"/>
  <c r="D88" i="1"/>
  <c r="B88" i="1" s="1"/>
  <c r="D87" i="1"/>
  <c r="B87" i="1" s="1"/>
  <c r="D86" i="1"/>
  <c r="B86" i="1" s="1"/>
  <c r="D85" i="1"/>
  <c r="B85" i="1" s="1"/>
  <c r="D84" i="1"/>
  <c r="D83" i="1"/>
  <c r="B83" i="1" s="1"/>
  <c r="D82" i="1"/>
  <c r="D81" i="1"/>
  <c r="D80" i="1"/>
  <c r="D79" i="1"/>
  <c r="D78" i="1"/>
  <c r="B78" i="1" s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B62" i="1" s="1"/>
  <c r="D61" i="1"/>
  <c r="D60" i="1"/>
  <c r="B60" i="1" s="1"/>
  <c r="D59" i="1"/>
  <c r="B59" i="1" s="1"/>
  <c r="D58" i="1"/>
  <c r="B58" i="1" s="1"/>
  <c r="D57" i="1"/>
  <c r="B57" i="1" s="1"/>
  <c r="D56" i="1"/>
  <c r="B56" i="1" s="1"/>
  <c r="D55" i="1"/>
  <c r="B55" i="1" s="1"/>
  <c r="D54" i="1"/>
  <c r="B54" i="1" s="1"/>
  <c r="D53" i="1"/>
  <c r="D52" i="1"/>
  <c r="D51" i="1"/>
  <c r="B51" i="1" s="1"/>
  <c r="D50" i="1"/>
  <c r="B50" i="1" s="1"/>
  <c r="D49" i="1"/>
  <c r="B49" i="1" s="1"/>
  <c r="D48" i="1"/>
  <c r="B48" i="1" s="1"/>
  <c r="D47" i="1"/>
  <c r="B47" i="1" s="1"/>
  <c r="D46" i="1"/>
  <c r="B46" i="1" s="1"/>
  <c r="D45" i="1"/>
  <c r="B45" i="1" s="1"/>
  <c r="D44" i="1"/>
  <c r="B44" i="1" s="1"/>
  <c r="D43" i="1"/>
  <c r="B43" i="1" s="1"/>
  <c r="D42" i="1"/>
  <c r="B42" i="1"/>
  <c r="D41" i="1"/>
  <c r="B41" i="1" s="1"/>
  <c r="D40" i="1"/>
  <c r="B40" i="1" s="1"/>
  <c r="D39" i="1"/>
  <c r="B39" i="1" s="1"/>
  <c r="D38" i="1"/>
  <c r="B38" i="1" s="1"/>
  <c r="D37" i="1"/>
  <c r="B37" i="1" s="1"/>
  <c r="D36" i="1"/>
  <c r="B36" i="1" s="1"/>
  <c r="D35" i="1"/>
  <c r="B35" i="1" s="1"/>
  <c r="D34" i="1"/>
  <c r="B34" i="1" s="1"/>
  <c r="D33" i="1"/>
  <c r="B33" i="1" s="1"/>
  <c r="D32" i="1"/>
  <c r="B32" i="1" s="1"/>
  <c r="D31" i="1"/>
  <c r="B31" i="1" s="1"/>
  <c r="D30" i="1"/>
  <c r="B30" i="1" s="1"/>
  <c r="D29" i="1"/>
  <c r="B29" i="1" s="1"/>
  <c r="D28" i="1"/>
  <c r="B28" i="1" s="1"/>
  <c r="D27" i="1"/>
  <c r="B27" i="1" s="1"/>
  <c r="D26" i="1"/>
  <c r="B26" i="1" s="1"/>
  <c r="D25" i="1"/>
  <c r="B25" i="1" s="1"/>
  <c r="D24" i="1"/>
  <c r="B24" i="1" s="1"/>
  <c r="D23" i="1"/>
  <c r="B23" i="1" s="1"/>
  <c r="D22" i="1"/>
  <c r="B22" i="1" s="1"/>
  <c r="D21" i="1"/>
  <c r="B21" i="1" s="1"/>
  <c r="D20" i="1"/>
  <c r="B20" i="1" s="1"/>
  <c r="D19" i="1"/>
  <c r="B19" i="1" s="1"/>
  <c r="D18" i="1"/>
  <c r="B18" i="1" s="1"/>
  <c r="D17" i="1"/>
  <c r="B17" i="1" s="1"/>
  <c r="D15" i="1"/>
  <c r="B15" i="1" s="1"/>
  <c r="D14" i="1"/>
  <c r="B14" i="1" s="1"/>
  <c r="D13" i="1"/>
  <c r="B13" i="1" s="1"/>
  <c r="D12" i="1"/>
  <c r="B12" i="1"/>
  <c r="D11" i="1"/>
  <c r="B11" i="1" s="1"/>
  <c r="D10" i="1"/>
  <c r="B10" i="1" s="1"/>
  <c r="D9" i="1"/>
  <c r="B9" i="1" s="1"/>
  <c r="O5" i="1"/>
  <c r="N5" i="1"/>
  <c r="M5" i="1"/>
  <c r="L5" i="1"/>
  <c r="K5" i="1"/>
  <c r="J5" i="1"/>
  <c r="I5" i="1"/>
  <c r="H5" i="1"/>
  <c r="F5" i="1"/>
  <c r="E5" i="1"/>
  <c r="B5" i="1"/>
</calcChain>
</file>

<file path=xl/sharedStrings.xml><?xml version="1.0" encoding="utf-8"?>
<sst xmlns="http://schemas.openxmlformats.org/spreadsheetml/2006/main" count="28053" uniqueCount="9081">
  <si>
    <t>ZOELLER PUMP COMPANY</t>
  </si>
  <si>
    <t>January 2021 List Prices</t>
  </si>
  <si>
    <t>SEARCH</t>
  </si>
  <si>
    <t>Description</t>
  </si>
  <si>
    <t>UM</t>
  </si>
  <si>
    <t>List Price</t>
  </si>
  <si>
    <t>IMAP MIN</t>
  </si>
  <si>
    <t>UPC Code</t>
  </si>
  <si>
    <t>Weight</t>
  </si>
  <si>
    <t>Height</t>
  </si>
  <si>
    <t>Width</t>
  </si>
  <si>
    <t>Length</t>
  </si>
  <si>
    <t>Warranty</t>
  </si>
  <si>
    <t>Field Destroy</t>
  </si>
  <si>
    <t>161-0004</t>
  </si>
  <si>
    <t>5008-00</t>
  </si>
  <si>
    <t>Item Number</t>
  </si>
  <si>
    <t xml:space="preserve">Warranty </t>
  </si>
  <si>
    <t xml:space="preserve">Field Destroy </t>
  </si>
  <si>
    <t>10-0001</t>
  </si>
  <si>
    <t>Kit,Long Cycle</t>
  </si>
  <si>
    <t>EA</t>
  </si>
  <si>
    <t>LB</t>
  </si>
  <si>
    <t>18 Months</t>
  </si>
  <si>
    <t>NO</t>
  </si>
  <si>
    <t>10-0015</t>
  </si>
  <si>
    <t>A-Pak 115V/1Ph/Bell &amp; Transformer/Indoor</t>
  </si>
  <si>
    <t>24 Months</t>
  </si>
  <si>
    <t>10-0016</t>
  </si>
  <si>
    <t>A-Pak 230V/1Ph/Bell &amp; Transformer/Indoor</t>
  </si>
  <si>
    <t>10-0028</t>
  </si>
  <si>
    <t>A-Pak 115V/1Ph/15'Mfs/Bell&amp;Transformer/Indoor</t>
  </si>
  <si>
    <t>10-0032</t>
  </si>
  <si>
    <t>Switch,Mech Flt/SPB/115V/15'Cd/15Amp/.75Hp</t>
  </si>
  <si>
    <t>10-0033</t>
  </si>
  <si>
    <t>Switch,Mech Flt/SPB/230V/15'Cd/15Amp/2Hp</t>
  </si>
  <si>
    <t>10-0034</t>
  </si>
  <si>
    <t>Switch,Mech Flt/SPB/115V/15'Cd/13Amp/.5Hp/N.O.</t>
  </si>
  <si>
    <t>10-0035</t>
  </si>
  <si>
    <t>Switch,Mech Flt/SPB/230V/15'Cd/13Amp/1Hp</t>
  </si>
  <si>
    <t>10-0036</t>
  </si>
  <si>
    <t>Rod,Xtr Lgth-2.5'Lg Per Pc</t>
  </si>
  <si>
    <t>10-0037</t>
  </si>
  <si>
    <t>Switch,Mech Flt/SPB/115V/15'Cd/13Amp/.5Hp/N.C.</t>
  </si>
  <si>
    <t>10-0055</t>
  </si>
  <si>
    <t>Switch,Mech Flt/SPB/115V/10'Cd/13Amp/.5Hp/N.O.</t>
  </si>
  <si>
    <t>10-0062</t>
  </si>
  <si>
    <t>Switch,Mech Flt/SPB/230V/15'Cd/13Amp/1Hp/N.C.</t>
  </si>
  <si>
    <t>10-0063</t>
  </si>
  <si>
    <t>Switch,Mech Flt/SPB/115V/20'Cd/13Amp/.5Hp</t>
  </si>
  <si>
    <t>10-0064</t>
  </si>
  <si>
    <t>Switch,Mech Flt/SPB/115V/15'Cd/15Amp/.75Hp/N.C.</t>
  </si>
  <si>
    <t>10-0065</t>
  </si>
  <si>
    <t>Switch,Mech Flt/SPB/115V/10'Cd/13Amp/.5Hp/N.C.</t>
  </si>
  <si>
    <t>10-0082</t>
  </si>
  <si>
    <t>Switch,Mech Flt/SPB/230V/50'Cd/15Amp/2Hp</t>
  </si>
  <si>
    <t>10-0092</t>
  </si>
  <si>
    <t>Control,Dup/115/200/230V1Ph/Nm1/0-20A/Ext Opt</t>
  </si>
  <si>
    <t>24 months</t>
  </si>
  <si>
    <t>10-0093</t>
  </si>
  <si>
    <t>Control,Dup/115/200/230V/1Ph/4X/0-20A/Ext Opt</t>
  </si>
  <si>
    <t>10-0125</t>
  </si>
  <si>
    <t>Control,Sim/115/200/230V/1Ph/4X/0-20A/Ext Opt</t>
  </si>
  <si>
    <t>10-0126</t>
  </si>
  <si>
    <t>A-Pak 115V/1Ph/15' Mfs/Horn &amp; Light/Nema 4X/UL/Cul</t>
  </si>
  <si>
    <t>10-0253</t>
  </si>
  <si>
    <t>Bracket,Fs Asm (4 Flt)</t>
  </si>
  <si>
    <t>10-0311</t>
  </si>
  <si>
    <t>Switch,Mech Flt/SPB/230V/25'Cd/13Amp/1Hp</t>
  </si>
  <si>
    <t>10-0329</t>
  </si>
  <si>
    <t>Switch Asm,Mechanical Float-(3)Floats &amp; Brackets</t>
  </si>
  <si>
    <t>10-0330</t>
  </si>
  <si>
    <t>Switch Asm,Mechanical Float-(4)Floats&amp;Brackets</t>
  </si>
  <si>
    <t>10-0331</t>
  </si>
  <si>
    <t>J-Box Sim/3 Flt/Nema 4X/"Grinder"</t>
  </si>
  <si>
    <t>10-0332</t>
  </si>
  <si>
    <t>J-Box Dup/3 Flt/Nema 4X/"Grinder"</t>
  </si>
  <si>
    <t>10-0347</t>
  </si>
  <si>
    <t>Switch Asm,Mechanical Float-(3) Flt W/O Brackets</t>
  </si>
  <si>
    <t>10-0348</t>
  </si>
  <si>
    <t>Switch Asm,Mechanical Float-(4)Flt W/O Brackets</t>
  </si>
  <si>
    <t>10-0352</t>
  </si>
  <si>
    <t>Control,Sim/Auto Rev/200-230V/1Ph/4X/"Grnd"</t>
  </si>
  <si>
    <t>10-0353</t>
  </si>
  <si>
    <t>Control,Sim/Auto Rev/200/230/480V/3P/4X/20A/Grnd</t>
  </si>
  <si>
    <t>10-0360</t>
  </si>
  <si>
    <t>Control,Sim/Man Rev/200-230V/1Ph/4X/"Grnd"</t>
  </si>
  <si>
    <t>10-0361</t>
  </si>
  <si>
    <t>Control,Sim/Man Rev/200-230V/3Ph/4X/9-14A/"Grnd"</t>
  </si>
  <si>
    <t>10-0380</t>
  </si>
  <si>
    <t>Kit,Starter 200/230V/1Ph"Grinder"(Relay &amp; Caps.)</t>
  </si>
  <si>
    <t>10-0381</t>
  </si>
  <si>
    <t>Kit,Suspending-Pump "Grinder"(Myers)</t>
  </si>
  <si>
    <t>10-0393</t>
  </si>
  <si>
    <t>Control,Sim/Auto Rev/200/230/1P/4X/15-20A/Ext Op</t>
  </si>
  <si>
    <t>10-0394</t>
  </si>
  <si>
    <t>Control,Sim/Auto Rev/200-230/3P/4X/9-14.0/Ext Op</t>
  </si>
  <si>
    <t>10-0395</t>
  </si>
  <si>
    <t>Control,Sim/Auto Rev/200/230/460V/3Ph/4X/Ext Opt</t>
  </si>
  <si>
    <t>10-0396</t>
  </si>
  <si>
    <t>Control,Sim/Auto Rev/575V/3Ph/4X/4-6.3A/Ext Opt</t>
  </si>
  <si>
    <t>10-0397</t>
  </si>
  <si>
    <t>Control,Dup/Auto Rev/200-230/1P/4X/15-20A/Ext Op</t>
  </si>
  <si>
    <t>10-0398</t>
  </si>
  <si>
    <t>Control,Dup/Auto Rev/200/230/460/3P/9-14.0A/Ext. Opt</t>
  </si>
  <si>
    <t>10-0399</t>
  </si>
  <si>
    <t>Control,Dup/Auto Rev/200/230/460/3P/4.0-6.3A/Ext. Opt</t>
  </si>
  <si>
    <t>10-0400</t>
  </si>
  <si>
    <t>Control,Dup/Auto Rev/575V/3Ph/4X/4.0-6.3A/Ext Opt</t>
  </si>
  <si>
    <t>10-0420</t>
  </si>
  <si>
    <t>Control,Sim/Auto Rev/200-230/1P/4X/15-20A/Ext Op</t>
  </si>
  <si>
    <t>10-0421</t>
  </si>
  <si>
    <t>J-Box Dup/4 Flt/Nema 4X/"840/7011"</t>
  </si>
  <si>
    <t>10-0436</t>
  </si>
  <si>
    <t>Bracket,Fs Asm (2Flt) SS</t>
  </si>
  <si>
    <t>10-0438</t>
  </si>
  <si>
    <t>Bracket,Fs/Cable Asm  SS(6 Hk)</t>
  </si>
  <si>
    <t>10-0458</t>
  </si>
  <si>
    <t>Kit,Starter Model 6220</t>
  </si>
  <si>
    <t>10-0459</t>
  </si>
  <si>
    <t>Kit,Starter Model 6221</t>
  </si>
  <si>
    <t>10-0494</t>
  </si>
  <si>
    <t>Control,Sim/230V/1Ph/4X/23-32A/E650/6650/Ext Opt</t>
  </si>
  <si>
    <t>10-0495</t>
  </si>
  <si>
    <t>Control,Sim/230V/1Ph/4X/28-40A/E660/6660/Ext Opt</t>
  </si>
  <si>
    <t>10-0497</t>
  </si>
  <si>
    <t>Control,Dup/230V/1Ph/4X/23-32A/E650/E6650/Ext Op</t>
  </si>
  <si>
    <t>10-0498</t>
  </si>
  <si>
    <t>Control,Dup/230V/1Ph/4X/37-50A/E660/E6660/Ext Op</t>
  </si>
  <si>
    <t>10-0512</t>
  </si>
  <si>
    <t>Control,Dup/Auto Rev/200/230/1P/4X/15-20A/Ext Opt</t>
  </si>
  <si>
    <t>10-0522</t>
  </si>
  <si>
    <t>J-Box WM51/WM142 (170System)</t>
  </si>
  <si>
    <t>10-0559</t>
  </si>
  <si>
    <t>Switch,Mech Flt/SPB/230V/20'Cd/15Amp/2Hp</t>
  </si>
  <si>
    <t>10-0567</t>
  </si>
  <si>
    <t>Qwik Box,Outdoor/230V/Piggyback Float</t>
  </si>
  <si>
    <t>10-0568</t>
  </si>
  <si>
    <t>Qwik Box,Outdoor/115V/Alarm/Piggyback Float</t>
  </si>
  <si>
    <t>10-0569</t>
  </si>
  <si>
    <t>Qwik Box,Outdoor/230V/Alarm/Piggyback Float</t>
  </si>
  <si>
    <t>10-0579</t>
  </si>
  <si>
    <t>Qwik Box,Outdoor/115V/Sealing Acces.</t>
  </si>
  <si>
    <t>10-0580</t>
  </si>
  <si>
    <t>Qwik Box,Outdoor/230V/Sealing Acces.</t>
  </si>
  <si>
    <t>10-0592</t>
  </si>
  <si>
    <t>Qwik Box,Outdoor/115V/Alarm</t>
  </si>
  <si>
    <t>10-0593</t>
  </si>
  <si>
    <t>Qwik Box,Outdoor/230V/Alarm</t>
  </si>
  <si>
    <t>10-0623</t>
  </si>
  <si>
    <t>A-Pak 115V/1Ph/15' Mfs/Nema 3R/UL/CSA</t>
  </si>
  <si>
    <t>10-0624</t>
  </si>
  <si>
    <t>Pontoon,Asm/Ag. Pump/2" Discharge</t>
  </si>
  <si>
    <t>10-0625</t>
  </si>
  <si>
    <t>Pontoon,Asm/Ag. Pump/3" Discharge</t>
  </si>
  <si>
    <t>10-0631</t>
  </si>
  <si>
    <t>Float,Hose Agric. 4290/4291</t>
  </si>
  <si>
    <t>10-0647</t>
  </si>
  <si>
    <t>J-Box Sim/3 Flt/Nema 4X/"820"</t>
  </si>
  <si>
    <t>10-0648</t>
  </si>
  <si>
    <t>J-Box Dup/3 Flt/Nema 4X/2(.31-.75)3(.236-.472)Sl</t>
  </si>
  <si>
    <t>10-0649</t>
  </si>
  <si>
    <t>J-Box Dup/4 Flt/Nema 4X/2(.31-.75)4(.236-.472)Sl</t>
  </si>
  <si>
    <t>10-0656</t>
  </si>
  <si>
    <t>Kit,Float Rod Extension-1'/Hi-Temp</t>
  </si>
  <si>
    <t>10-0661</t>
  </si>
  <si>
    <t>Weight Asm,Float/(1) Weight &amp; Bracket</t>
  </si>
  <si>
    <t>10-0666</t>
  </si>
  <si>
    <t>J-Box Sim/Indoor Sys/"820"</t>
  </si>
  <si>
    <t>10-0677</t>
  </si>
  <si>
    <t>J-Box,Sim/Outdoor/"820"</t>
  </si>
  <si>
    <t>10-0682</t>
  </si>
  <si>
    <t>A-Pak 115V/1Ph/20'Mfs/6' Power Cd/Nema 3R/UL/CSA</t>
  </si>
  <si>
    <t>10-0684</t>
  </si>
  <si>
    <t>Control,Sim/Td/115V/1Ph/4X/Ec/ETM/0-20A/Floats/Clarus</t>
  </si>
  <si>
    <t>10-0689</t>
  </si>
  <si>
    <t>Weight Asm,(1) Weight Only/(Flt Switch)</t>
  </si>
  <si>
    <t>10-0697</t>
  </si>
  <si>
    <t>Control,Sim/Td/115/200/230V/1Ph/4X/ETM/0-20A/Flt/Clarus</t>
  </si>
  <si>
    <t>10-0699</t>
  </si>
  <si>
    <t>Control,Dual/Td/115V/1Ph/4X/ETM/0-20FLA/Floats</t>
  </si>
  <si>
    <t>10-0701</t>
  </si>
  <si>
    <t>Control,Dual/Td/115/200/230V/1P/4X/ETM/0-20A/Flt</t>
  </si>
  <si>
    <t>10-0705</t>
  </si>
  <si>
    <t>Switch,Mech Flt/SPB/115V/20'Cd/15Amp/.75Hp</t>
  </si>
  <si>
    <t>10-0706</t>
  </si>
  <si>
    <t>Switch,Mech Flt/SPB/230V/20'Cd/13Amp/1Hp</t>
  </si>
  <si>
    <t>10-0743</t>
  </si>
  <si>
    <t>Switch,Mech Flt/125/250V/5A/15'Cd/Wo Plug</t>
  </si>
  <si>
    <t>10-0744</t>
  </si>
  <si>
    <t>Switch,Mech Flt/125/250V/20'Cd/Wo Plug</t>
  </si>
  <si>
    <t>10-0748</t>
  </si>
  <si>
    <t>Switch,Mech Flt-25'Lg Cd/Cut&amp; Strip/20A/115-230V</t>
  </si>
  <si>
    <t>10-0761</t>
  </si>
  <si>
    <t>Battery,Wet 12Vdc "Aquanot"</t>
  </si>
  <si>
    <t>36 Months</t>
  </si>
  <si>
    <t>YES</t>
  </si>
  <si>
    <t>10-0763</t>
  </si>
  <si>
    <t>Alarm,Flood Alert 4.5Vdc"Aquanot"/Zco</t>
  </si>
  <si>
    <t>10-0764</t>
  </si>
  <si>
    <t>Box,Battery Asm (Group 27 Battery)</t>
  </si>
  <si>
    <t>10-0770</t>
  </si>
  <si>
    <t>J-Box W-O Holes/W-2 Uf Cord Seals &amp; 3 Klein Cord Seals</t>
  </si>
  <si>
    <t>10-0772</t>
  </si>
  <si>
    <t>Charger,28A Model 585 "Aquanot II"</t>
  </si>
  <si>
    <t>10-0776</t>
  </si>
  <si>
    <t>J-Box,W-O Hls/.75"Cond/2 Flt &amp; 1 Pump CdSeals</t>
  </si>
  <si>
    <t>10-0777</t>
  </si>
  <si>
    <t>J-Box,W-O Hls/.75"Cond/3 Flt &amp; 1 Pump CdSeal</t>
  </si>
  <si>
    <t>10-0778</t>
  </si>
  <si>
    <t>J-Box,W-O Hls/.75"Cond/4 Flt &amp; 1 Pump CdSeals</t>
  </si>
  <si>
    <t>10-0786</t>
  </si>
  <si>
    <t>Kit,Extension Crawl Space "Zco"</t>
  </si>
  <si>
    <t>10-0787</t>
  </si>
  <si>
    <t>Fitting,Galv Anti-Siphon Device 1.25"NPT</t>
  </si>
  <si>
    <t>10-0789</t>
  </si>
  <si>
    <t>Bracket,Lifting S/S (Bigsewage)</t>
  </si>
  <si>
    <t>10-0804</t>
  </si>
  <si>
    <t>Alternator,Residential/115V/12A</t>
  </si>
  <si>
    <t>10-0915</t>
  </si>
  <si>
    <t>Kit,Starter Models 631/641</t>
  </si>
  <si>
    <t>10-0917</t>
  </si>
  <si>
    <t>Kit,Starter Models 6122/6123</t>
  </si>
  <si>
    <t>10-0918</t>
  </si>
  <si>
    <t>Kit,Starter Models 6111</t>
  </si>
  <si>
    <t>10-0920</t>
  </si>
  <si>
    <t>Control,Sim/230V/1Ph/4X/5.5-8.0FLA/6120/Ext Opt</t>
  </si>
  <si>
    <t>https://www.zoellerpumps.com/en-us/products/alarms/controls/simplex-panels</t>
  </si>
  <si>
    <t>10-0921</t>
  </si>
  <si>
    <t>Control,Sim/230V/1Ph/4X/7-10FLA/6121-Sim/Ext Opt</t>
  </si>
  <si>
    <t>10-0922</t>
  </si>
  <si>
    <t>Control,Sim/230V/1Ph/4X/12-18.0A/6122/Ext Opt</t>
  </si>
  <si>
    <t>10-0923</t>
  </si>
  <si>
    <t>Control,Sim/230V/1Ph/4X/16-24FLA/6123/Ext Opt</t>
  </si>
  <si>
    <t>10-0924</t>
  </si>
  <si>
    <t>Control,Sim/230V/1Ph/4X/23-32A/6124-Sim/Ext Opt</t>
  </si>
  <si>
    <t>10-0925</t>
  </si>
  <si>
    <t>Control,Dup/230V/1Ph/4X/5.5-8.0FLA/6120/Ext Opt</t>
  </si>
  <si>
    <t>10-0926</t>
  </si>
  <si>
    <t>Control,Dup/230V/1Ph/4X/7-10A/6121-Dup/Ext Opt</t>
  </si>
  <si>
    <t>10-0927</t>
  </si>
  <si>
    <t>Control,Dup/230V/1Ph/4X/12-18A/6122/Ext Opt</t>
  </si>
  <si>
    <t>10-0928</t>
  </si>
  <si>
    <t>Control,Dup/230V/1Ph/4X/16-24FLA/6123/Ext Opt</t>
  </si>
  <si>
    <t>10-0929</t>
  </si>
  <si>
    <t>Control,Dup/230V/1Ph/4X/23-32A/6124/Ext Opt</t>
  </si>
  <si>
    <t>10-0963</t>
  </si>
  <si>
    <t>Control,Sim/230V/1Ph/4X/23-32FLA/7111/Ext Opt</t>
  </si>
  <si>
    <t>10-0968</t>
  </si>
  <si>
    <t>Control,Dup/230V/1Ph/4X/23-32FLA/7111/Ext Opt</t>
  </si>
  <si>
    <t>10-0985</t>
  </si>
  <si>
    <t>J-Box Sim/3-Flt/4X/61Hd &amp; 71 Series Grinder/12Ga Cd</t>
  </si>
  <si>
    <t>10-0986</t>
  </si>
  <si>
    <t>J-Box Dup/3-4 Flt/4X/W-Sen/61Hd-71Sers Grinder 12Ga</t>
  </si>
  <si>
    <t>10-0987</t>
  </si>
  <si>
    <t>J-Box Sim/3 Flt/4X/61Hd &amp; 71 Series/Grinder/8Ga Cd</t>
  </si>
  <si>
    <t>10-0988</t>
  </si>
  <si>
    <t>J-Box Dup/3-4 Flt/4X/W-Sen/61Hd-71 Sers Grinder/8Ga</t>
  </si>
  <si>
    <t>1010-0117</t>
  </si>
  <si>
    <t>Hose,Discharge Kit 1.25D X24'L</t>
  </si>
  <si>
    <t>10-1011</t>
  </si>
  <si>
    <t>Kit,Starter Model 7111</t>
  </si>
  <si>
    <t>10-1015</t>
  </si>
  <si>
    <t>J-Box,Dup/4X/3-4 Flt W-Osen/61Hd/12Ga Cd</t>
  </si>
  <si>
    <t>10-1016</t>
  </si>
  <si>
    <t>J-Box Dup/3-4 Flt/W-O Sen/61Hd/Grnd/8Ga</t>
  </si>
  <si>
    <t>10-1019</t>
  </si>
  <si>
    <t>Control,Sim/115V/1Ph/4X/0-15FLA/Plugger/Alm Flt</t>
  </si>
  <si>
    <t>10-1021</t>
  </si>
  <si>
    <t>Control,Panel/Td Sim/115V/1Ph/4X/0-20A/Floats</t>
  </si>
  <si>
    <t>10-1023</t>
  </si>
  <si>
    <t>Control,Sim/200/230V/1P/4X/0-15A/Plugger/Alm Flt</t>
  </si>
  <si>
    <t>10-1030</t>
  </si>
  <si>
    <t>J-Box W-O Holes/WM51/WM142(170 System)</t>
  </si>
  <si>
    <t>10-1031</t>
  </si>
  <si>
    <t>Control,MS Panel/Ex Pr/Single Seal</t>
  </si>
  <si>
    <t>10-1036</t>
  </si>
  <si>
    <t>Control,Sim/115/200/230V/1Ph/4X/0-7A/Alm/Ext Opt</t>
  </si>
  <si>
    <t>10-1037</t>
  </si>
  <si>
    <t>Control,Sim/115/200/230V/1P/4X/7-15A/Alm/Ext Opt</t>
  </si>
  <si>
    <t>10-1038</t>
  </si>
  <si>
    <t>Control,Sim/115/200/230V1P/4X/15-20A/Alm/Ext Opt</t>
  </si>
  <si>
    <t>10-1039</t>
  </si>
  <si>
    <t>Control,Dup/115V/1Ph/Nm1/7-15FLA/Alarm/Ext Opt</t>
  </si>
  <si>
    <t>10-1040</t>
  </si>
  <si>
    <t>Control,Dup/115V/1Ph/Nm1/15-20FLA/Alarm/Ext Opt</t>
  </si>
  <si>
    <t>10-1041</t>
  </si>
  <si>
    <t>Control,Dup/115V/1Ph/4X/7-15FLA/Alarm/Ext Opt</t>
  </si>
  <si>
    <t>10-1042</t>
  </si>
  <si>
    <t>Control,Dup/115V/1Ph/4X/15-20FLA/Alarm/Ext Opt</t>
  </si>
  <si>
    <t>10-1043</t>
  </si>
  <si>
    <t>Control,Dup/115/200/230V/1P/4X/0-7A/Alm/Ext Opt</t>
  </si>
  <si>
    <t>10-1044</t>
  </si>
  <si>
    <t>Control,Dup/115/200/230V/1P/4X/7-15A/Alm/Ext Opt</t>
  </si>
  <si>
    <t>10-1045</t>
  </si>
  <si>
    <t>Control,Dup/115/200/230V/1P/4X/15-20A/Alm/Ext Opt</t>
  </si>
  <si>
    <t>10-1046</t>
  </si>
  <si>
    <t>Control,Dup/115/200/230V/1P/4X/20-30A/Alm/Ext Opt</t>
  </si>
  <si>
    <t>10-1050</t>
  </si>
  <si>
    <t>Float Tree,Asm-2 Float Application</t>
  </si>
  <si>
    <t>10-1051</t>
  </si>
  <si>
    <t>Float Tree,Asm-3 Float Application</t>
  </si>
  <si>
    <t>10-1052</t>
  </si>
  <si>
    <t>Float Tree,Asm-4 Float Application</t>
  </si>
  <si>
    <t>10-1074</t>
  </si>
  <si>
    <t>Control,Sim/200/230/460V/3Ph/4X/1.1-1.6A/Ext Opt</t>
  </si>
  <si>
    <t>10-1076</t>
  </si>
  <si>
    <t>Control,Sim/200/230/460V/3Ph/4X/1.6-2.5A/Ext Opt</t>
  </si>
  <si>
    <t>10-1078</t>
  </si>
  <si>
    <t>Control,Sim/200/230/460V/3Ph/4X/2.5-4.0A/Ext Opt</t>
  </si>
  <si>
    <t>10-1080</t>
  </si>
  <si>
    <t>Control,Sim/200/230/460V/3Ph/4X/4.0-6.3A/Ext Opt</t>
  </si>
  <si>
    <t>10-1082</t>
  </si>
  <si>
    <t>Control,Sim/200/230/460V/3P/4X/6.0-10.0A/Ext Opt</t>
  </si>
  <si>
    <t>10-1083</t>
  </si>
  <si>
    <t>Control,Sim/200/230/460V/3P/4X/9.0-14.0A/Ext Opt</t>
  </si>
  <si>
    <t>10-1084</t>
  </si>
  <si>
    <t>Control,Sim/200/230/460V/3Ph/4X/13.0-18A/Ext Opt</t>
  </si>
  <si>
    <t>10-1086</t>
  </si>
  <si>
    <t>Control,Sim/200/230/460V/3Ph/4X/17-23A/Ext Opt</t>
  </si>
  <si>
    <t>10-1087</t>
  </si>
  <si>
    <t>Control,Sim/200/230/460V/3Ph/4X/20-25A/Ext Opt</t>
  </si>
  <si>
    <t>10-1094</t>
  </si>
  <si>
    <t>10-1096</t>
  </si>
  <si>
    <t>10-1097</t>
  </si>
  <si>
    <t>Control,Sim/200/230/460V/3Ph/4X/9-14.0A/Ext Opt</t>
  </si>
  <si>
    <t>10-1098</t>
  </si>
  <si>
    <t>Control,Sim/200/230/460V/3Ph/4X/13-18A/Ext Opt</t>
  </si>
  <si>
    <t>10-1100</t>
  </si>
  <si>
    <t>10-1101</t>
  </si>
  <si>
    <t>10-1102</t>
  </si>
  <si>
    <t>Control,Dup/200/230/460V/3Ph/4X/1.1-1.6A/Ext Opt</t>
  </si>
  <si>
    <t>10-1104</t>
  </si>
  <si>
    <t>Control,Dup/200/230/460V/3Ph/4X/1.6-2.5A/Ext Opt</t>
  </si>
  <si>
    <t>10-1106</t>
  </si>
  <si>
    <t>Control,Dup/200/230/460V/3Ph/4X/2.5-4.0A/Ext Opt</t>
  </si>
  <si>
    <t>10-1108</t>
  </si>
  <si>
    <t>Control,Dup/200/230/460V/3Ph/4X/4.0-6.3A/Ext Opt</t>
  </si>
  <si>
    <t>10-1110</t>
  </si>
  <si>
    <t>Control,Dup/200/230/460V/3Ph/4X/6-10A/Ext Opt</t>
  </si>
  <si>
    <t>10-1111</t>
  </si>
  <si>
    <t>Control,Dup/200/230/460V/3P/4X/9.0-14.0A/Ext Opt</t>
  </si>
  <si>
    <t>10-1112</t>
  </si>
  <si>
    <t>Control,Dup/200/230/460V/3Ph/4X/13-18FlaExt Opt</t>
  </si>
  <si>
    <t>10-1114</t>
  </si>
  <si>
    <t>Control,Dup/200/230/460V/3Ph/4X/17-23A/Ext Opt</t>
  </si>
  <si>
    <t>10-1115</t>
  </si>
  <si>
    <t>Control,Dup/200/230/460V/3Ph/4X/20-25A/Ext Opt</t>
  </si>
  <si>
    <t>10-1122</t>
  </si>
  <si>
    <t>10-1124</t>
  </si>
  <si>
    <t>10-1125</t>
  </si>
  <si>
    <t>Control,Dup/200/230/460V/3Ph/4X/9-14.0Fla/Ext Opt</t>
  </si>
  <si>
    <t>10-1126</t>
  </si>
  <si>
    <t>Control,Dup/200/230/460V/3Ph/4X/13-18A/Ext Opt</t>
  </si>
  <si>
    <t>10-1128</t>
  </si>
  <si>
    <t>Control,Dup/200/230/460V/3Ph/4X/17-22A/Ext Opt</t>
  </si>
  <si>
    <t>10-1129</t>
  </si>
  <si>
    <t>10-1130</t>
  </si>
  <si>
    <t>Control,Sim/575V/3Ph/4X/1.0-1.6FLA/Ext Opt</t>
  </si>
  <si>
    <t>10-1132</t>
  </si>
  <si>
    <t>Control,Sim/575V/3Ph/4X/1.6-2.5FLA/Ext Opt</t>
  </si>
  <si>
    <t>10-1134</t>
  </si>
  <si>
    <t>Control,Sim/575V/3Ph/4X/2.5-4.0FLA/Ext Opt</t>
  </si>
  <si>
    <t>10-1136</t>
  </si>
  <si>
    <t>Control,Sim/575V/3Ph/4X/4.0-6.3A/Ext Opt</t>
  </si>
  <si>
    <t>10-1138</t>
  </si>
  <si>
    <t>Control,Sim/575V/3Ph/4X/6.0-10.0FLA/Ext Opt</t>
  </si>
  <si>
    <t>10-1139</t>
  </si>
  <si>
    <t>Control,Sim/575V/3Ph/4X/9.0-14.0FLA/Ext Opt</t>
  </si>
  <si>
    <t>10-1146</t>
  </si>
  <si>
    <t>Control,Sim/575V/3Ph/4X/4.0-6.3FLA/Ext Opt</t>
  </si>
  <si>
    <t>10-1148</t>
  </si>
  <si>
    <t>10-1149</t>
  </si>
  <si>
    <t>10-1150</t>
  </si>
  <si>
    <t>Control,Sim/575V/3Ph/4X/13.0-18.0FLA/Ext Opt</t>
  </si>
  <si>
    <t>10-1152</t>
  </si>
  <si>
    <t>Control,Dup/575V/3Ph/4X/1.0-1.6FLA/Ext Opt</t>
  </si>
  <si>
    <t>10-1154</t>
  </si>
  <si>
    <t>Control,Dup/575V/3Ph/4X/1.6-2.5FLA/Ext Opt</t>
  </si>
  <si>
    <t>10-1156</t>
  </si>
  <si>
    <t>Control,Dup/575V/3Ph/4X/2.5-4.0FLA/Ext Opt</t>
  </si>
  <si>
    <t>10-1158</t>
  </si>
  <si>
    <t>Control,Dup/575V/3Ph/4X/4.0-6.3FLA/Ext Opt</t>
  </si>
  <si>
    <t>10-1160</t>
  </si>
  <si>
    <t>Control,Dup/575V/3Ph/4X/6.0-10.0FLA/Ext Opt</t>
  </si>
  <si>
    <t>10-1161</t>
  </si>
  <si>
    <t>Control,Dup/575V/3Ph/4X/9.0-14.0FLA/Ext Opt</t>
  </si>
  <si>
    <t>10-1168</t>
  </si>
  <si>
    <t>10-1170</t>
  </si>
  <si>
    <t>10-1171</t>
  </si>
  <si>
    <t>10-1172</t>
  </si>
  <si>
    <t>Control,Dup/575V/3Ph/4X/13.0-18.0FLA/Ext Opt</t>
  </si>
  <si>
    <t>10-1174</t>
  </si>
  <si>
    <t>Control,Sim/208-240-480V/3Ph/4X/24-32A/Ext Opt</t>
  </si>
  <si>
    <t>10-1175</t>
  </si>
  <si>
    <t>Control,Sim/208-240-480V/3Ph/4X/30-40A/Ext Opt</t>
  </si>
  <si>
    <t>10-1177</t>
  </si>
  <si>
    <t>Control,Sim/208-240-480V/3Ph/4X/24-32A/SL &amp; TCO</t>
  </si>
  <si>
    <t>10-1178</t>
  </si>
  <si>
    <t>Control,Sim/208-240-480V/3Ph/4X/30-40A/SL &amp; TCO</t>
  </si>
  <si>
    <t>10-1180</t>
  </si>
  <si>
    <t>Control,Sim/208/240/480V/3Ph/4X/48.0-65.0FLA/Ext Op</t>
  </si>
  <si>
    <t>10-1183</t>
  </si>
  <si>
    <t>Control,Dup/208-240-480V/3Ph/4X/24-32A/Ext Opt</t>
  </si>
  <si>
    <t>10-1184</t>
  </si>
  <si>
    <t>Control,Dup/208-240-480V/3Ph/4X/30-40A/Ext Opt</t>
  </si>
  <si>
    <t>10-1186</t>
  </si>
  <si>
    <t>Control,Dup/208-240-480V/3Ph/4X/24-32A/SL &amp; TCO</t>
  </si>
  <si>
    <t>10-1187</t>
  </si>
  <si>
    <t>Control,Dup/208-240-480V/3Ph/4X/30-40A/SL &amp; TCO</t>
  </si>
  <si>
    <t>10-1189</t>
  </si>
  <si>
    <t>Control,Dup/208/240/480V/3Ph/4X/48.0-65.0FLA/Ext Opt</t>
  </si>
  <si>
    <t>10-1195</t>
  </si>
  <si>
    <t>Kit,J-Box Asm/E-One Grinder</t>
  </si>
  <si>
    <t>10-1196</t>
  </si>
  <si>
    <t>Kit,Discharge Asm/E-One Grinder</t>
  </si>
  <si>
    <t>10-1201</t>
  </si>
  <si>
    <t>Control,Sim/115/200/230V/1P/4X/20-30Fla/Ext Opt</t>
  </si>
  <si>
    <t>10-1212</t>
  </si>
  <si>
    <t>Control,Sim/115/208/230V/1Ph/4X/7-15Fla/815/Ext Opt</t>
  </si>
  <si>
    <t>10-1218</t>
  </si>
  <si>
    <t>Control,Sim/200/230/460V/3Ph/4X/Is/4.0-6.3F/Ext. Opt</t>
  </si>
  <si>
    <t>10-1219</t>
  </si>
  <si>
    <t>Control,Sim/200/230/460V/3Ph/Is/4X/2.5-4.0A/Ext. Opt</t>
  </si>
  <si>
    <t>10-1222</t>
  </si>
  <si>
    <t>Control,Sim/200/230/460V/3Ph/4X/Is/6-10A/Ext Opt</t>
  </si>
  <si>
    <t>10-1224</t>
  </si>
  <si>
    <t>Control,Dup/200/230/460V/3Ph/4X/Is/4.0-6.3A/Ext. Opt</t>
  </si>
  <si>
    <t>10-1225</t>
  </si>
  <si>
    <t>Control,Dup/200/230/460V/3Ph/4X/Is/2.5-4.0A/Ext. Opt</t>
  </si>
  <si>
    <t>10-1228</t>
  </si>
  <si>
    <t>Control,Dup/200/230/460V/3Ph/4X/Is/6-10A/Ext Opt</t>
  </si>
  <si>
    <t>10-1229</t>
  </si>
  <si>
    <t>Control,Sim/200/230/460V/3Ph/4X/Is/9-14.0A/Ext. Opt</t>
  </si>
  <si>
    <t>10-1231</t>
  </si>
  <si>
    <t>Control,Dup/200/230/460V/3Ph/4X/Is/9-14.0A/Ext. Opt</t>
  </si>
  <si>
    <t>10-1232</t>
  </si>
  <si>
    <t>Control,Dup/200/230/460V/3Ph/4X/Is/13-18FLA/Ext. Opt</t>
  </si>
  <si>
    <t>10-1233</t>
  </si>
  <si>
    <t>Control,Dup/115/200/230V/1P/4X/Is/15-20A/Ext Opt</t>
  </si>
  <si>
    <t>10-1235</t>
  </si>
  <si>
    <t>Control,Dup/115/200/230V1Ph/4X/Is/20-30FLA/Ext. Opt</t>
  </si>
  <si>
    <t>10-1239</t>
  </si>
  <si>
    <t>Control,Dup/200/230/460V/3P/4X/Is/17-23A/Ext Opt</t>
  </si>
  <si>
    <t>10-1241</t>
  </si>
  <si>
    <t>Control,Sim/120/208/240V1Ph/4X/Is/0-7.0A/Ext Opt</t>
  </si>
  <si>
    <t>10-1242</t>
  </si>
  <si>
    <t>Control,Sim/120/208/240V1Ph/4X/Is/7-15A/Ext Opt</t>
  </si>
  <si>
    <t>10-1244</t>
  </si>
  <si>
    <t>Control,Sim/200/230/460V/3Ph/4X/IS/1.6-2.5A/Ext. Opt</t>
  </si>
  <si>
    <t>10-1247</t>
  </si>
  <si>
    <t>Control,Sim/575V/3Ph/4X/Is/1.0-1.6FLA/Ext Opt</t>
  </si>
  <si>
    <t>10-1248</t>
  </si>
  <si>
    <t>Control,Sim/575V/3Ph/4X/Is/1.6-2.5FLA/Ext Opt</t>
  </si>
  <si>
    <t>10-1250</t>
  </si>
  <si>
    <t>Control,Sim/575V/3Ph/4X/Is/2.5-4.0FLA/Ext Opt</t>
  </si>
  <si>
    <t>10-1252</t>
  </si>
  <si>
    <t>Control,Sim/575V/3Ph/4X/Is/4.0-6.3FLA/Ext Opt</t>
  </si>
  <si>
    <t>10-1253</t>
  </si>
  <si>
    <t>Control,Dup/575V/3Ph/4X/Is/1.0-1.6FLA/Ext Opt</t>
  </si>
  <si>
    <t>10-1256</t>
  </si>
  <si>
    <t>Control,Dup/575V/3Ph/4X/Is/2.5-4.0FLA/Ext Opt</t>
  </si>
  <si>
    <t>10-1258</t>
  </si>
  <si>
    <t>Control,Dup/575V/3Ph/4X/Is/4.0-6.3FLA/Ext Opt</t>
  </si>
  <si>
    <t>10-1260</t>
  </si>
  <si>
    <t>Control,Sim/200/230/460/3P/4X/Is/4.0-6.3A/Ext Opt</t>
  </si>
  <si>
    <t>10-1262</t>
  </si>
  <si>
    <t>Control,Sim/200/230/460/3Ph/4X/Is/2.5-4A/Ext Opt</t>
  </si>
  <si>
    <t>10-1264</t>
  </si>
  <si>
    <t>Control,Sim/200/230/460V/3P/4X/Is/6-10A/Ext Opt</t>
  </si>
  <si>
    <t>10-1266</t>
  </si>
  <si>
    <t>Control,Dup/200/230/460/3P/4X/Is/4.0-6.3A/Ext Opt</t>
  </si>
  <si>
    <t>10-1268</t>
  </si>
  <si>
    <t>Control,Dup/200/230/460/3P/4X/Is/2.5-4A/Ext Opt</t>
  </si>
  <si>
    <t>10-1270</t>
  </si>
  <si>
    <t>Control,Dup/200/230/460/3P/4X/Is/6-10FLA/Ext Opt</t>
  </si>
  <si>
    <t>10-1271</t>
  </si>
  <si>
    <t>Control,Sim/200/230/460/3P/4X/Is/9-14.0A/Ext Opt</t>
  </si>
  <si>
    <t>10-1272</t>
  </si>
  <si>
    <t>Control,Sim/200/230/460V/3P/4X/Is/13-18A/Ext Opt</t>
  </si>
  <si>
    <t>10-1273</t>
  </si>
  <si>
    <t>Control,Dup/200/230/460/3P/4X/Is/9-14.0A/Ext Opt</t>
  </si>
  <si>
    <t>10-1274</t>
  </si>
  <si>
    <t>Control,Dup/200/230/460/3P/4X/Is/13-18A/Ext Opt</t>
  </si>
  <si>
    <t>10-1277</t>
  </si>
  <si>
    <t>Control,Sim/120/208/240V1Ph/4X/Is/0-7FLA/Ext Opt</t>
  </si>
  <si>
    <t>10-1278</t>
  </si>
  <si>
    <t>10-1279</t>
  </si>
  <si>
    <t>Control,Dup/120/208/240V1Ph/4X/Is/0-7FLA/Ext Opt</t>
  </si>
  <si>
    <t>FL</t>
  </si>
  <si>
    <t>10-1280</t>
  </si>
  <si>
    <t>Control,Dup/120/208/240V/1Ph/4X/Is/7-15A/Ext Opt</t>
  </si>
  <si>
    <t>10-1282</t>
  </si>
  <si>
    <t>Control,Sim/200/230/460/3P/4X/Is/1.6-2.5A/Ext Opt</t>
  </si>
  <si>
    <t>10-1284</t>
  </si>
  <si>
    <t>Control,Dup/200/230/460/3P/4X/Is/1.6-2.5A/Ext Opt</t>
  </si>
  <si>
    <t>10-1286</t>
  </si>
  <si>
    <t>10-1288</t>
  </si>
  <si>
    <t>10-1290</t>
  </si>
  <si>
    <t>10-1292</t>
  </si>
  <si>
    <t>10-1294</t>
  </si>
  <si>
    <t>Control,Sim/120/208/240V/1Ph/4X/Is/15-20FLA/Ext. Opt</t>
  </si>
  <si>
    <t>10-1295</t>
  </si>
  <si>
    <t>Control,Sim/120/208/240V/1Ph/4X/Is/20-30FLA/Ext. Opt</t>
  </si>
  <si>
    <t>10-1296</t>
  </si>
  <si>
    <t>Control,Dup/120/208/230V1Ph/4X/Is/0-7.0FLA/Ext Opt</t>
  </si>
  <si>
    <t>10-1297</t>
  </si>
  <si>
    <t>Control,Dup/120/208/230V/1Ph/4X/Is/7-15FLA/Ext. Opt</t>
  </si>
  <si>
    <t>10-1300</t>
  </si>
  <si>
    <t>Control,Sim/120/208/240V/1Ph/4X/Is/15-20A/Ext Opt</t>
  </si>
  <si>
    <t>10-1301</t>
  </si>
  <si>
    <t>Control,Sim/120/208/230V/1Ph/4X/Is/20-30A/Ext Opt</t>
  </si>
  <si>
    <t>10-1302</t>
  </si>
  <si>
    <t>Control,Dup/120/208/230V/1P/4X/Is/15-20A/Ext Opt</t>
  </si>
  <si>
    <t>10-1303</t>
  </si>
  <si>
    <t>Control,Dup/102/208/230V/1P/4X/Is/20-30A/Ext Opt</t>
  </si>
  <si>
    <t>10-1305</t>
  </si>
  <si>
    <t>Flange Pkg Asm 2"NPT</t>
  </si>
  <si>
    <t>10-1306</t>
  </si>
  <si>
    <t>Flange Pkg Asm 3"NPT</t>
  </si>
  <si>
    <t>10-1307</t>
  </si>
  <si>
    <t>Control,Sim/230V/1Ph/4X/23-32A/6111/Ext Opt</t>
  </si>
  <si>
    <t>10-1308</t>
  </si>
  <si>
    <t>Control,Dup/230V/1Ph/4X/23-32A/6111/Ext Opt</t>
  </si>
  <si>
    <t>10-1309</t>
  </si>
  <si>
    <t>Control,Sim/230V/1Ph/4X/23-32FLA/7110/Ext Opt</t>
  </si>
  <si>
    <t>10-1310</t>
  </si>
  <si>
    <t>Control,Dup/230V/1Ph/4X/23-32FLA/7110/Ext Opt</t>
  </si>
  <si>
    <t>10-1355</t>
  </si>
  <si>
    <t>Control,Sim/115/200/230V/1Ph/4X/0-20FLA/Ext Opt</t>
  </si>
  <si>
    <t>10-1359</t>
  </si>
  <si>
    <t>Qwik Box W-Alarm/120/Indoor/Filter Sys/W/10-0623</t>
  </si>
  <si>
    <t>10-1366</t>
  </si>
  <si>
    <t>Weight Asm,Float/(3) Weights &amp; Brackets</t>
  </si>
  <si>
    <t>10-1367</t>
  </si>
  <si>
    <t>Weight Asm,Float/(4) Weights &amp; Brackets</t>
  </si>
  <si>
    <t>10-1383</t>
  </si>
  <si>
    <t>Control,Sim/115V/HH Filter System/No Floats</t>
  </si>
  <si>
    <t>10-1389</t>
  </si>
  <si>
    <t>10-1398</t>
  </si>
  <si>
    <t>J-Box,4X4X4/.75"Hub/(4) Sm Cd Seals/(1)Plug</t>
  </si>
  <si>
    <t>10-1399</t>
  </si>
  <si>
    <t>J-Box,4X4X4/1.5"H/(4)Sm Cd Seals/(1) Sm Plug/Pvc</t>
  </si>
  <si>
    <t>10-1401</t>
  </si>
  <si>
    <t>J-Box,6X6X4/1"Hub/(5)Sm Cd Seals/(1)Plug</t>
  </si>
  <si>
    <t>10-1402</t>
  </si>
  <si>
    <t>J-Box,6X6X4/1.5"H/(4) Sm Cd Seals/(1) Plug/Pvc</t>
  </si>
  <si>
    <t>10-1403</t>
  </si>
  <si>
    <t>J-Box,6X6X4/2"Hub/(5)Sm Cd Seals(1)Plug</t>
  </si>
  <si>
    <t>10-1404</t>
  </si>
  <si>
    <t>J-Box,6X6X4/1.5"H/(3)Sm&amp;(1)Lrg Cd Sl/Sm Plug/Pvc</t>
  </si>
  <si>
    <t>10-1405</t>
  </si>
  <si>
    <t>J-Box,6X6X4/2"Hub/(4)Sm&amp;(2)Lrg Cd Sls/SmPlug/Pvc</t>
  </si>
  <si>
    <t>10-1430</t>
  </si>
  <si>
    <t>Control,Dup/Td/115/200/230V/1P/4X/0-20A/Floats/Clarus</t>
  </si>
  <si>
    <t>10-1433</t>
  </si>
  <si>
    <t>Kit,Starter Model/E6124</t>
  </si>
  <si>
    <t>10-1434</t>
  </si>
  <si>
    <t>Kit,Starter Model/E651</t>
  </si>
  <si>
    <t>10-1450</t>
  </si>
  <si>
    <t>Battery,AGM 12Vdc</t>
  </si>
  <si>
    <t>10-1456</t>
  </si>
  <si>
    <t>Float Tree,Asm</t>
  </si>
  <si>
    <t>10-1457</t>
  </si>
  <si>
    <t>Float Tree,Asm/W-3 Floats</t>
  </si>
  <si>
    <t>10-1458</t>
  </si>
  <si>
    <t>Float Tree,Asm/W-4 Floats</t>
  </si>
  <si>
    <t>10-1461</t>
  </si>
  <si>
    <t>Vent,Tank 2"/Steel</t>
  </si>
  <si>
    <t>10-1462</t>
  </si>
  <si>
    <t>Vent,Tank 3"/Steel</t>
  </si>
  <si>
    <t>10-1463</t>
  </si>
  <si>
    <t>Vent,Tank 4"/Steel</t>
  </si>
  <si>
    <t>10-1464</t>
  </si>
  <si>
    <t>Vent,Tank 6"/Steel</t>
  </si>
  <si>
    <t>10-1470</t>
  </si>
  <si>
    <t>Control Dup/Td/115/230/1Ph/0-20A/Auto Flush/Flts</t>
  </si>
  <si>
    <t>10-1523</t>
  </si>
  <si>
    <t>Control,Sim/Td/115/240V/1P/0-20A/Auto Flush/Flts</t>
  </si>
  <si>
    <t>10-1526</t>
  </si>
  <si>
    <t>Alarm System,Oil Smart W/Lights &amp; Dry Contacts/20'Cd</t>
  </si>
  <si>
    <t>10-1528</t>
  </si>
  <si>
    <t>Switch,Oil Smart Pump/20 Ft Cord</t>
  </si>
  <si>
    <t>10-1551</t>
  </si>
  <si>
    <t>Control,Sim/Auto Rev/200/230/1P/4X/16-20A/Ext Opt</t>
  </si>
  <si>
    <t>10-1552</t>
  </si>
  <si>
    <t>Control,Dup/Auto Rev/200/230/1P/4X/16-20A/Ext Opt</t>
  </si>
  <si>
    <t>10-1559</t>
  </si>
  <si>
    <t>Control,Sim/230V/1Ph/4X/Is/5.5-8.0FLA/Ex120/Ext. Opt</t>
  </si>
  <si>
    <t>10-1560</t>
  </si>
  <si>
    <t>Control,Sim/200/230/460V/3Ph/4X/Is/4.0-6.3A/Ext. Opt</t>
  </si>
  <si>
    <t>10-1561</t>
  </si>
  <si>
    <t>Control,Sim/200/230/460V/3Ph/4X/Is/2.5-4.0A/Ext. Opt</t>
  </si>
  <si>
    <t>10-1562</t>
  </si>
  <si>
    <t>Control,Sim/200/230/460V/3Ph/4X/Is/1.6-2.5A/Ext. Opt</t>
  </si>
  <si>
    <t>10-1563</t>
  </si>
  <si>
    <t>Control,Sim/575V/3Ph/4X/Is/1.6-2.5A/Ext Opt</t>
  </si>
  <si>
    <t>10-1564</t>
  </si>
  <si>
    <t>Control,Sim/230V/1Ph/4X/Is/7.0-10.0A/Ex6121/Ext. Opt</t>
  </si>
  <si>
    <t>10-1565</t>
  </si>
  <si>
    <t>Control,Sim/200/230/460V/3Ph/4X/Is/6.0-10.0A/Ext. Opt</t>
  </si>
  <si>
    <t>10-1566</t>
  </si>
  <si>
    <t>Control,Sim/575V/3Ph/4X/Is/2.5-4.0A/Ext Opt</t>
  </si>
  <si>
    <t>10-1567</t>
  </si>
  <si>
    <t>Control,Sim/230V/1Ph/4X/16-24A/Is/Ex6123/Ext Opt</t>
  </si>
  <si>
    <t>10-1568</t>
  </si>
  <si>
    <t>Control,Sim/200/230/460V/Is/9.0-14.0A/Ext Opt</t>
  </si>
  <si>
    <t>10-1569</t>
  </si>
  <si>
    <t>Control,Sim/230V/1Ph/4X/Is/23.0-32.0A/Ex6124/Ext. Opt</t>
  </si>
  <si>
    <t>10-1570</t>
  </si>
  <si>
    <t>Control,Sim/200/230/460V/3Ph/4X/Is/17.0-23.0A/Ext. Opt</t>
  </si>
  <si>
    <t>10-1571</t>
  </si>
  <si>
    <t>Control,Sim/200/230/460V/3Ph/4X/Is/13.0-18.0A/Ext. Opt</t>
  </si>
  <si>
    <t>10-1572</t>
  </si>
  <si>
    <t>Control,Sim/575V/3Ph/4X/Is/6.0-10.0A/Ext Opt</t>
  </si>
  <si>
    <t>10-1573</t>
  </si>
  <si>
    <t>Control,Sim/230V/1Ph/4X/Is/12.0-18.0A/EX6122/Ext. Opt</t>
  </si>
  <si>
    <t>10-1574</t>
  </si>
  <si>
    <t>Control,Sim/230V/1Ph/4X/Is/23.0-32.0A/EX6111/Ext. Opt</t>
  </si>
  <si>
    <t>10-1575</t>
  </si>
  <si>
    <t>Control,Sim/200/230/460V/3Ph/4X/Is/20.0-25.0A/Ext. Opt</t>
  </si>
  <si>
    <t>10-1576</t>
  </si>
  <si>
    <t>Control,Sim/575V/3Ph/4X/Is/9.0-14.0A/Ext Opt</t>
  </si>
  <si>
    <t>10-1577</t>
  </si>
  <si>
    <t>Control,Sim/208-240-480V/3Ph/4X/Is/24-32A/Intrinsicaly Safe/SL &amp; TCO</t>
  </si>
  <si>
    <t>10-1578</t>
  </si>
  <si>
    <t>Control,Sim/208-240-480V/3Ph/4X/Is/30-40A/Intrinsicaly Safe/SL &amp; TCO</t>
  </si>
  <si>
    <t>10-1587</t>
  </si>
  <si>
    <t>Control,Dup/230V/1Ph/4X/Is/5.5-8.0A/EX6120/Ext. Opt</t>
  </si>
  <si>
    <t>10-1588</t>
  </si>
  <si>
    <t>10-1589</t>
  </si>
  <si>
    <t>10-1590</t>
  </si>
  <si>
    <t>Control,Dup/200/230/460V/3Ph/4X/Is/1.6-2.5A/Ext. Opt</t>
  </si>
  <si>
    <t>10-1591</t>
  </si>
  <si>
    <t>Control,Dup/575V/3Ph/4X/Is/1.6-2.5A/Ext Opt</t>
  </si>
  <si>
    <t>10-1592</t>
  </si>
  <si>
    <t>Control,Dup/230V/1Ph/4X/Is/7.0-10.0A/Ex6121/Ext. Opt</t>
  </si>
  <si>
    <t>10-1593</t>
  </si>
  <si>
    <t>Control,Dup/200/230/460V/3Ph/4X/Is/6.0-10.0A/Ext. Opt</t>
  </si>
  <si>
    <t>10-1594</t>
  </si>
  <si>
    <t>Control,Dup/575V/3Ph/4X/Is/2.5-4.0A/Ext Opt</t>
  </si>
  <si>
    <t>10-1595</t>
  </si>
  <si>
    <t>Control,Dup/230V/1Ph/4X/Is/16.0-24.0/Ex6123/Ext. Opt</t>
  </si>
  <si>
    <t>10-1596</t>
  </si>
  <si>
    <t>Control,Dup/200/230/460V/3Ph/4X/Is/9.0-14.0A/Ext. Opt</t>
  </si>
  <si>
    <t>10-1597</t>
  </si>
  <si>
    <t>Control,Dup/230V/1Ph/4X/Is/23.0-32.0A/EX6124/Ext. Opt</t>
  </si>
  <si>
    <t>10-1598</t>
  </si>
  <si>
    <t>Control,Dup/200/230/460V/3Ph/4X/Is/17.0-23.0A/Ext. Opt</t>
  </si>
  <si>
    <t>10-1599</t>
  </si>
  <si>
    <t>Control,Dup/200/230/460V/3Ph/4X/Is/13.0-18.0A/Ext. Opt</t>
  </si>
  <si>
    <t>10-1600</t>
  </si>
  <si>
    <t>Control,Dup/575V/3Ph/4X/Is/6.0-10.0A/Ext Opt</t>
  </si>
  <si>
    <t>10-1601</t>
  </si>
  <si>
    <t>Control,Dup/230V/1Ph/4X/Is/12.0-18.0A/EX6122/Ext. Opt</t>
  </si>
  <si>
    <t>10-1602</t>
  </si>
  <si>
    <t>Control,Dup/230V/1Ph/4X/Is/23.0-32.0/EX6111/Ext. Opt</t>
  </si>
  <si>
    <t>10-1603</t>
  </si>
  <si>
    <t>Control,Dup/200/230/460V/3Ph/4X/Is/20.0-25.0A/Ext. Opt</t>
  </si>
  <si>
    <t>10-1604</t>
  </si>
  <si>
    <t>Control,Dup/575V/3Ph/4X/Is/9.0-14.0A/Ext Opt</t>
  </si>
  <si>
    <t>10-1605</t>
  </si>
  <si>
    <t>Control,Dup/208-240-480V/3Ph/4X/Is/24-32A/Intrinsicaly Safe/SL &amp; TCO</t>
  </si>
  <si>
    <t>10-1606</t>
  </si>
  <si>
    <t>Control,Dup/208-240-480V/3Ph/4X/Is/30-40A/Intrinsicaly Safe/SL &amp; TCO</t>
  </si>
  <si>
    <t>10-1650</t>
  </si>
  <si>
    <t>Control,Sim/200-230V/1P/4X/15-20FLA/841/Ext Opt</t>
  </si>
  <si>
    <t>10-1652</t>
  </si>
  <si>
    <t>Control,Dup/200-230V/1P/4X/15-20A/841/Ext Opt</t>
  </si>
  <si>
    <t>10-1672</t>
  </si>
  <si>
    <t>Rod,Float-Asm/2 Flt Highhead Step System</t>
  </si>
  <si>
    <t>10-1673</t>
  </si>
  <si>
    <t>Rod,Float-Asm/3 Flt Highhead Step System</t>
  </si>
  <si>
    <t>10-1674</t>
  </si>
  <si>
    <t>Rod,Float-Asm/4 Flt Highhead Step System</t>
  </si>
  <si>
    <t>10-1675</t>
  </si>
  <si>
    <t>https://www.zoellerpumps.com/en-us/products/alarms#standard</t>
  </si>
  <si>
    <t>10-1700</t>
  </si>
  <si>
    <t>Control,Dup/Auto Rev/200/230/460V/3P/9-14A/Ext. Opt</t>
  </si>
  <si>
    <t>10-1701</t>
  </si>
  <si>
    <t>Control,Sim/Auto Rev/200/230/460V/3P/4X/9-14A/Ext. Opt</t>
  </si>
  <si>
    <t>10-1710</t>
  </si>
  <si>
    <t>J-Box,6X6X4/2"Hub/(6)Sm Cd Sls/Sm Plug</t>
  </si>
  <si>
    <t>10-1726</t>
  </si>
  <si>
    <t>Rod,Float-Asm/5 Flt Highhead Step System</t>
  </si>
  <si>
    <t>10-1727</t>
  </si>
  <si>
    <t>Switch,Oil Smart/20'Cd/16FLA/W-O Plugs</t>
  </si>
  <si>
    <t>10-1741</t>
  </si>
  <si>
    <t>Rod,Float-Asm/3 Flt 84" High Head Step System</t>
  </si>
  <si>
    <t>10-1746</t>
  </si>
  <si>
    <t>Rod,Float-Asm/3 Flt/96" Hi Hd Step System</t>
  </si>
  <si>
    <t>10-1755</t>
  </si>
  <si>
    <t>Control,Dup/200/230V/1Ph/4X/16-20A/Ext Opt</t>
  </si>
  <si>
    <t>10-1793</t>
  </si>
  <si>
    <t>Rod,Float-Asm/4 Flt 96" Hi Hd Step System</t>
  </si>
  <si>
    <t>10-1863</t>
  </si>
  <si>
    <t>Control,Dup/Td/115/200/230/4X/0-20A/Logo</t>
  </si>
  <si>
    <t>10-1877</t>
  </si>
  <si>
    <t>Switch,Mech Flt/125/250V/5A/25'Cd/Wo Plug</t>
  </si>
  <si>
    <t>10-1878</t>
  </si>
  <si>
    <t>Switch,Mech Flt/125/250V/5A/35'Cd/Wo Plug</t>
  </si>
  <si>
    <t>10-1879</t>
  </si>
  <si>
    <t>Switch,Mech Flt/125/250V/5A/50'Cd/Wo Plug</t>
  </si>
  <si>
    <t>10-1880</t>
  </si>
  <si>
    <t>Switch,Mech Flt/125/250V/5A/15'Cd/Wo Plg/Extl Wt</t>
  </si>
  <si>
    <t>10-1881</t>
  </si>
  <si>
    <t>Switch,Mech Flt/125/250V/5A/25'Cd/Wo Plg/Extl Wt</t>
  </si>
  <si>
    <t>10-1882</t>
  </si>
  <si>
    <t>Switch,Mech Flt/125/250V/5A/35'Cd/Wo Plg/Extl Wt</t>
  </si>
  <si>
    <t>10-1883</t>
  </si>
  <si>
    <t>Switch,Mech Flt/125/250V/5A/50'Cd/Wo Plg/Extl Wt</t>
  </si>
  <si>
    <t>10-1886</t>
  </si>
  <si>
    <t>Float Tree,Asm W-3 Mech Floats</t>
  </si>
  <si>
    <t>10-1887</t>
  </si>
  <si>
    <t>Float Tree,Asm W-4 Mech Floats</t>
  </si>
  <si>
    <t>10-1932</t>
  </si>
  <si>
    <t>Rod,Float-Asm/2 Flt/72" HH Step System</t>
  </si>
  <si>
    <t>10-1933</t>
  </si>
  <si>
    <t>Rod,Float-Asm/2 Flt/96"/HH Step System</t>
  </si>
  <si>
    <t>10-1952</t>
  </si>
  <si>
    <t>Control,Sim/575V/3Ph/4X/20-25FLA/Ext Opt</t>
  </si>
  <si>
    <t>10-1953</t>
  </si>
  <si>
    <t>Control,Dup/575V/3Ph/4X/20-25FLA/Ext Opt</t>
  </si>
  <si>
    <t>10-1956</t>
  </si>
  <si>
    <t>Switch,Mech Flt/SPB/230V/35'Cd/13Amp/1Hp</t>
  </si>
  <si>
    <t>10-1964</t>
  </si>
  <si>
    <t>Switch,Mech/DPB/115V/15'Cd/15A/N.O.</t>
  </si>
  <si>
    <t>10-1965</t>
  </si>
  <si>
    <t>Switch,Mech/DPB/230V/15'Cd/15A/N.O.</t>
  </si>
  <si>
    <t>10-2006</t>
  </si>
  <si>
    <t>Control,Sim/230V/1Ph/4X/0-15Fla/Plugger/810/815</t>
  </si>
  <si>
    <t>https://www.zoellerpumps.com/en-us/products/alarms/switches</t>
  </si>
  <si>
    <t>10-2008</t>
  </si>
  <si>
    <t>Control,Sim/115/200/230V/1Ph/4X/0-7Fla/810</t>
  </si>
  <si>
    <t>https://www.zoellerpumps.com/en-us/products/grinder-pumps#progressing-cavity</t>
  </si>
  <si>
    <t>10-2014</t>
  </si>
  <si>
    <t>Fitting,PVC 1.25" Anti-Siphon Device/Sch 80</t>
  </si>
  <si>
    <t>10-2038</t>
  </si>
  <si>
    <t>Kit,Discharge Asm/PC Grinder/30"Lg Flex Hose</t>
  </si>
  <si>
    <t>10-2041</t>
  </si>
  <si>
    <t>Switch,Asm Mech-Vert Master/SPB/115V/NO/10'Cd</t>
  </si>
  <si>
    <t>10-2042</t>
  </si>
  <si>
    <t>Switch,Asm Mech-Vert Master/SPB/115V/NO/15'Cd</t>
  </si>
  <si>
    <t>10-2043</t>
  </si>
  <si>
    <t>Switch,Asm Mech-Vert Master/SPB/115V/NO/20'Cd</t>
  </si>
  <si>
    <t>10-2060</t>
  </si>
  <si>
    <t>Switch,Mech Flt/30Vdc/.1A/15'Cd/Narrow W-Clamp</t>
  </si>
  <si>
    <t>10-2061</t>
  </si>
  <si>
    <t>Switch,Mech Flt/30Vdc/.1A/20'Cd/Narrow W-Clamp</t>
  </si>
  <si>
    <t>10-2062</t>
  </si>
  <si>
    <t>Switch,Mech Flt/30Vdc/.1A/25'Cd/Narrow W-Clamp</t>
  </si>
  <si>
    <t>10-2063</t>
  </si>
  <si>
    <t>Switch,Mech Flt/30Vdc/.1A/35'Cd/Narrow W-Clamp</t>
  </si>
  <si>
    <t>10-2064</t>
  </si>
  <si>
    <t>Switch,Mech Flt/30Vdc/.1A/50'Cd/Narrow W-Clamp</t>
  </si>
  <si>
    <t>10-2065</t>
  </si>
  <si>
    <t>Switch,Mech Flt/30Vdc/.1A/15'Cd/Narrow/Extl Wt</t>
  </si>
  <si>
    <t>10-2066</t>
  </si>
  <si>
    <t>Switch,Mech Flt/30Vdc/.1A/25'Cd/Narrow Extl Wt</t>
  </si>
  <si>
    <t>10-2067</t>
  </si>
  <si>
    <t>Switch,Mech Flt/30Vdc/.1A/35'Cd/Narrow Extl Wt</t>
  </si>
  <si>
    <t>10-2068</t>
  </si>
  <si>
    <t>Switch,Mech Flt/30Vdc/.1A/50'Cd/Narrow/Extl Wt</t>
  </si>
  <si>
    <t>10-2069</t>
  </si>
  <si>
    <t>Float Tree,Asm/W-3 Milliampmaster Floats</t>
  </si>
  <si>
    <t>10-2070</t>
  </si>
  <si>
    <t>Float Tree,Asm/W-4 Milliampmaster Floats</t>
  </si>
  <si>
    <t>10-2145</t>
  </si>
  <si>
    <t>J-Box Sim/2 Flt/Nema 4X/810/815</t>
  </si>
  <si>
    <t>10-2149</t>
  </si>
  <si>
    <t>Control,Sim/Oil Smart/115V/1Ph/Alarm &amp; Pump Switch</t>
  </si>
  <si>
    <t xml:space="preserve"> </t>
  </si>
  <si>
    <t>10-2150</t>
  </si>
  <si>
    <t>Control,Dup/Oil Smart/115V/1Ph/Alarm &amp; Pump Switch</t>
  </si>
  <si>
    <t>10-2152</t>
  </si>
  <si>
    <t>Rod,Float-Asm/4 Flt 120"Hi Hd Step System</t>
  </si>
  <si>
    <t>10-2162</t>
  </si>
  <si>
    <t>Bracket,Fs Asm (6 Flt)</t>
  </si>
  <si>
    <t>10-2196</t>
  </si>
  <si>
    <t>Rod,Float-Asm/4Flt/72"/HH Step System</t>
  </si>
  <si>
    <t>10-2209</t>
  </si>
  <si>
    <t>Rod,Float-Asm/4 Flt 84" High Head Step System</t>
  </si>
  <si>
    <t>10-2220</t>
  </si>
  <si>
    <t>Kit,Starter Models 6120/6121/GE Relay</t>
  </si>
  <si>
    <t>10-2221</t>
  </si>
  <si>
    <t>Kit,Starter Models 611/621/GE Relay</t>
  </si>
  <si>
    <t>10-2284</t>
  </si>
  <si>
    <t>https://www.zoellerpumps.com/en-us/products/elevator-systems/oil-guard</t>
  </si>
  <si>
    <t>10-2285</t>
  </si>
  <si>
    <t>10-2316</t>
  </si>
  <si>
    <t>Bracket,Lifting SS/EZ Out/130,140,260,270 Series</t>
  </si>
  <si>
    <t>10-2327</t>
  </si>
  <si>
    <t>Float Tree,Asm/W-1 Float For Use WithEffluent Filter</t>
  </si>
  <si>
    <t>10-2336</t>
  </si>
  <si>
    <t>Control,Box 230V/3 Wire/.5Hp/Potable-Water Turbine Pump</t>
  </si>
  <si>
    <t>https://www.zoellerpumps.com/en-us/products/potable-water</t>
  </si>
  <si>
    <t>10-2337</t>
  </si>
  <si>
    <t>Control,Box 230V/3 Wire/.75Hp/Potable-Water Turbine Pump</t>
  </si>
  <si>
    <t>10-2338</t>
  </si>
  <si>
    <t>Control,Box 230V/3 Wire/1Hp/Potable-Water Turbine Pump</t>
  </si>
  <si>
    <t>10-2339</t>
  </si>
  <si>
    <t>Control,Pumptec/IR/.5-1.5Hp/115/230V/2 or 3 Wire</t>
  </si>
  <si>
    <t>10-2340</t>
  </si>
  <si>
    <t>Control,Pumptec/.5-5Hp/230V/2 or 3 Wire</t>
  </si>
  <si>
    <t>10-2341</t>
  </si>
  <si>
    <t>Control, QD Pumptec/.5-1Hp/230V/Mounts in QD Relay Control Box</t>
  </si>
  <si>
    <t>10-2342</t>
  </si>
  <si>
    <t>Fitting,Package Complete Submersible-Potable Water Pump</t>
  </si>
  <si>
    <t>10-2343</t>
  </si>
  <si>
    <t>Protector,Cable</t>
  </si>
  <si>
    <t>10-2344</t>
  </si>
  <si>
    <t>Kit,Heat Shrink Splice</t>
  </si>
  <si>
    <t>10-2345</t>
  </si>
  <si>
    <t>Fitting,Adjustable 4"-8" Torque Arrestor</t>
  </si>
  <si>
    <t>10-2346</t>
  </si>
  <si>
    <t>Fitting,Bronze Pitless Adapter</t>
  </si>
  <si>
    <t>10-2347</t>
  </si>
  <si>
    <t>Valve,Pressure Relief/75 Psi MaxFor 1/2"NPT</t>
  </si>
  <si>
    <t>10-2353</t>
  </si>
  <si>
    <t>Ejector,Shallow Well (for 460)</t>
  </si>
  <si>
    <t>10-2354</t>
  </si>
  <si>
    <t>Ejector,Shallow Well (for 463)</t>
  </si>
  <si>
    <t>10-2355</t>
  </si>
  <si>
    <t>Ejector,Deep Well (for 460,462&amp;463)</t>
  </si>
  <si>
    <t>10-2356</t>
  </si>
  <si>
    <t>Ejector,Deep Well (for 460&amp;462)</t>
  </si>
  <si>
    <t>10-2357</t>
  </si>
  <si>
    <t>Ejector,Deep Well (for 463)</t>
  </si>
  <si>
    <t>10-2358</t>
  </si>
  <si>
    <t>10-2359</t>
  </si>
  <si>
    <t>Kit,Flow control (for 460,462&amp;463)</t>
  </si>
  <si>
    <t>10-2360</t>
  </si>
  <si>
    <t>Kit,Switch &amp; Governor Replacement</t>
  </si>
  <si>
    <t>10-2361</t>
  </si>
  <si>
    <t>Valve,Foot-1" X 1-1/4"/Dual Purpose/Bronze</t>
  </si>
  <si>
    <t>10-2367</t>
  </si>
  <si>
    <t>Tank,Diaphragm/4.5 Gallon</t>
  </si>
  <si>
    <t>10-2368</t>
  </si>
  <si>
    <t>Tank,Vertical Diaphragm/Air-E-Tainer/14 Gallon/Steel</t>
  </si>
  <si>
    <t>10-2369</t>
  </si>
  <si>
    <t>Tank,Vertical Diaphragm/Air-E-Tainer/20 Gallon/Steel</t>
  </si>
  <si>
    <t>10-2370</t>
  </si>
  <si>
    <t>Tank,Vertical Diaphragm/Air-E-Tainer/32 Gallon/Steel</t>
  </si>
  <si>
    <t>10-2371</t>
  </si>
  <si>
    <t>Tank,Vertical Diaphragm/Air-E-Tainer/44 Gallon/Steel</t>
  </si>
  <si>
    <t>10-2372</t>
  </si>
  <si>
    <t>Stand, Air-E-Tainer/Jet Pump</t>
  </si>
  <si>
    <t>10-2373</t>
  </si>
  <si>
    <t>Kit, Hook Up(for10-2368&amp;10-2369) w/Stand</t>
  </si>
  <si>
    <t>10-2374</t>
  </si>
  <si>
    <t>Tank, Expansion/Water Heater(2.1 Gal)</t>
  </si>
  <si>
    <t>10-2375</t>
  </si>
  <si>
    <t>Tank, Expansion/Water Heater(4.5 Gal)</t>
  </si>
  <si>
    <t>10-2376</t>
  </si>
  <si>
    <t>Switch, Pressure/20-40 PSI</t>
  </si>
  <si>
    <t>10-2377</t>
  </si>
  <si>
    <t>Switch, Pressure/30-50 PSI</t>
  </si>
  <si>
    <t>10-2378</t>
  </si>
  <si>
    <t>Switch, Low Pressure Cut Off/20-40 PSI</t>
  </si>
  <si>
    <t>10-2379</t>
  </si>
  <si>
    <t>Gauge, Pressure/100 PSI</t>
  </si>
  <si>
    <t>10-2380</t>
  </si>
  <si>
    <t>Gauge, Pressure/200 PSI</t>
  </si>
  <si>
    <t>10-2381</t>
  </si>
  <si>
    <t>Kit,Hook Up (for 10-2367)</t>
  </si>
  <si>
    <t>10-2421</t>
  </si>
  <si>
    <t>Stand,Pump Kit</t>
  </si>
  <si>
    <t>https://www.zoellerpumps.com/en-us/products/accessories/pump-stand</t>
  </si>
  <si>
    <t>10-2487</t>
  </si>
  <si>
    <t>Control,Sim/230V/1Ph/4X/Is/21.0-30.0A/EX6220/Ext. Opt</t>
  </si>
  <si>
    <t>10-2488</t>
  </si>
  <si>
    <t>Control,Sim/230V/1Ph/4X/Is/31-40A/EX6221/Ext Opt</t>
  </si>
  <si>
    <t>10-2489</t>
  </si>
  <si>
    <t>Control,Sim/208/240/480V/3Ph/4X/Is/48.0-65.0FLA/Ext Opt</t>
  </si>
  <si>
    <t>10-2491</t>
  </si>
  <si>
    <t>Control,Sim/575V/3Ph/4X/Is/13.0-18.0FLA/Ext Opt</t>
  </si>
  <si>
    <t>10-2492</t>
  </si>
  <si>
    <t>Control,Sim/575V/3Ph/4X/Is/20-25FLA/Ext Opt</t>
  </si>
  <si>
    <t>10-2493</t>
  </si>
  <si>
    <t>Control,Dup/230V/1Ph/4X/Is/21.0-30.0A/EX6220/Ext. Opt</t>
  </si>
  <si>
    <t>10-2494</t>
  </si>
  <si>
    <t>Control,Dup/230V/1Ph/4X/IS/31-40A/EX6221/Ext Opt</t>
  </si>
  <si>
    <t>10-2495</t>
  </si>
  <si>
    <t>Control,Dup/208/240/480V/3Ph/4X/IS/48.0-65.0FLA/Ext Opt</t>
  </si>
  <si>
    <t>10-2497</t>
  </si>
  <si>
    <t>Control,Dup/575V/3Ph/4X/IS/13.0-18.0FLA/Ext Opt</t>
  </si>
  <si>
    <t>10-2498</t>
  </si>
  <si>
    <t>Control,Dup/575V/3Ph/4X/IS/20-25FLA/Ext Opt</t>
  </si>
  <si>
    <t>10-2516</t>
  </si>
  <si>
    <t>Control,Sim/115V/1Ph/0-1Hp/Oil Smart/VLFS</t>
  </si>
  <si>
    <t>10-2614</t>
  </si>
  <si>
    <t>10-2709</t>
  </si>
  <si>
    <t>Control,Sim/Auto Rev/200-230V/1P/4X/15-20.0FLA/IS/Ext Opt</t>
  </si>
  <si>
    <t>10-2710</t>
  </si>
  <si>
    <t>Control,Sim/Auto Rev/200-230-460V/3P/4X/9-14A/IS/Ext Opt</t>
  </si>
  <si>
    <t>10-2711</t>
  </si>
  <si>
    <t>Control,Sim/Auto Rev/200-230-460V/3P/4X/4-6.3A/IS/Ext Opt</t>
  </si>
  <si>
    <t>10-2712</t>
  </si>
  <si>
    <t>Control,Sim/Auto Rev/575V/3P/4X/4-6.3A/IS/Ext Opt</t>
  </si>
  <si>
    <t>10-2713</t>
  </si>
  <si>
    <t>Control,Dup/Auto Rev/200-230V/1P/4X/15-20A/IS/Ext Opt</t>
  </si>
  <si>
    <t>10-2714</t>
  </si>
  <si>
    <t>Control,Dup/Auto Rev/200-230-460V/3P/4X/9-14A/IS/Ext Opt</t>
  </si>
  <si>
    <t>10-2715</t>
  </si>
  <si>
    <t>Control,Dup/Auto Rev/200-230-460V/3P/4X/4-6.3A/IS/Ext Opt</t>
  </si>
  <si>
    <t>10-2716</t>
  </si>
  <si>
    <t>Control,Dup/Auto Rev/575V/3P/4X/4-6.3A/IS/Ext Opt</t>
  </si>
  <si>
    <t>10-2717</t>
  </si>
  <si>
    <t>Control,Sim/200-230V/1Ph/4X/15-20A/IS/X841/X842/Ext Opt</t>
  </si>
  <si>
    <t>10-2720</t>
  </si>
  <si>
    <t>Control,Sim/575V/3Ph/4X/4-6.3A/IS/X841/X842/Ext Opt</t>
  </si>
  <si>
    <t>10-2721</t>
  </si>
  <si>
    <t>Control,Dup/200-230V/1Ph/4X/15-20A/IS/X841/X842/Ext. Opt</t>
  </si>
  <si>
    <t>10-2724</t>
  </si>
  <si>
    <t>Control,Dup/575V/3Ph/4X/4-6.3A/IS/X841/X842/Ext. Opt</t>
  </si>
  <si>
    <t>10-3050</t>
  </si>
  <si>
    <t>Kit,Extension/QJ Ultima "202"/White</t>
  </si>
  <si>
    <t>https://www.zoellerpumps.com/en-us/products/toilet-grinder/qwik-jon-ultima</t>
  </si>
  <si>
    <t>10-3067</t>
  </si>
  <si>
    <t>Control, C-Pak Alarm</t>
  </si>
  <si>
    <t>https://www.zoellerpumps.com/en-us/products/alarms</t>
  </si>
  <si>
    <t>10-3074</t>
  </si>
  <si>
    <t>Control,Sim/208-240-480V/3Ph/4X/37-50A/SL &amp; TCO</t>
  </si>
  <si>
    <t>10-3075</t>
  </si>
  <si>
    <t>Control,Dup/208-240-480V/3Ph/4X/37-50A/SL &amp; TCO</t>
  </si>
  <si>
    <t>10-3092</t>
  </si>
  <si>
    <t>Control,Sim/208-240-480V/3Ph/4X/37-50A/IIntrinsicaly Safe/SL &amp; TCO</t>
  </si>
  <si>
    <t>10-3093</t>
  </si>
  <si>
    <t>Control,Dup/208-240-480V/3Ph/4X/37-50A/Intrinsicaly Safe/SL &amp; TCO</t>
  </si>
  <si>
    <t>10-3207</t>
  </si>
  <si>
    <t>Control,Sim/115/200/230V/1Ph/4X/0-12Fla/Pump W-Wired In Float &amp; Man Run/810/815</t>
  </si>
  <si>
    <t>10-3237</t>
  </si>
  <si>
    <t>Switch Asm, IS Mechanical Float-(3) Floats &amp; Brackets</t>
  </si>
  <si>
    <t>10-3238</t>
  </si>
  <si>
    <t>Switch Asm, IS Mechanical Float-(4) Floats &amp; Brackets</t>
  </si>
  <si>
    <t>10-3299</t>
  </si>
  <si>
    <t>Control,Dup/200/230/460V/3P/4X/4.0-6.3A/Auto Reversing/Ext Opt</t>
  </si>
  <si>
    <t>https://www.zoellerpumps.com/en-us/products/alarms/controls/duplex-alternator</t>
  </si>
  <si>
    <t>10-3304</t>
  </si>
  <si>
    <t>Control,Dup/115/200/230V/1Ph/4X/15-20Fla/Ext Opt</t>
  </si>
  <si>
    <t>10-3309</t>
  </si>
  <si>
    <t>10-3311</t>
  </si>
  <si>
    <t>Control,Sim/200/230/460V/3Ph/4X/2.5-4.0Fla/Ext Opt</t>
  </si>
  <si>
    <t>10-3322</t>
  </si>
  <si>
    <t>10-3325</t>
  </si>
  <si>
    <t>10-3329</t>
  </si>
  <si>
    <t>Control,Sim/120/208/240V/1Ph/4X/0-7A/Alarm/SF/Ext Opt</t>
  </si>
  <si>
    <t>10-3332</t>
  </si>
  <si>
    <t>Control,Dup/200/230/460V/3Ph/4X/9.0-14.0Fla/IS/Ext. Opt</t>
  </si>
  <si>
    <t>10-3335</t>
  </si>
  <si>
    <t>Control,Dup/200/230/460V/3Ph/4X/9-14.0A/Ext Opt</t>
  </si>
  <si>
    <t>10-3350</t>
  </si>
  <si>
    <t>Control,Dup/200/230/460V/3Ph/4X/2.5-4.0Fla/Ext Opt</t>
  </si>
  <si>
    <t>10-3360</t>
  </si>
  <si>
    <t>Control,Dup/200/230/460V/3P/4X/4.0-6.3A/Ext Opt</t>
  </si>
  <si>
    <t>10-3361</t>
  </si>
  <si>
    <t>Control,Dup/200/230/460V/3Ph/4X/17-23FLA/Ext Opt</t>
  </si>
  <si>
    <t>10-3560</t>
  </si>
  <si>
    <t>Bracket, Lifting SS/Z-Rail/50,90,150 Series</t>
  </si>
  <si>
    <t>https://www.zoellerpumps.com/en-us/products/accessories/rail-systems</t>
  </si>
  <si>
    <t>10-3561</t>
  </si>
  <si>
    <t>Bracket, Lifting SS/Z-Rail/140 Series</t>
  </si>
  <si>
    <t>10-3592</t>
  </si>
  <si>
    <t>Adapter-Cord Asm/Rectangular EQD to Round EQD/E-ONE</t>
  </si>
  <si>
    <t>10-3672</t>
  </si>
  <si>
    <t>10-3791</t>
  </si>
  <si>
    <t>Switch,Mech Flt/30Vdc/.1A/75'Cd/Narrow/Extl Wt</t>
  </si>
  <si>
    <t>10-3829</t>
  </si>
  <si>
    <t>Lifting Bracket SS/Z-railL/803,805,807 Series</t>
  </si>
  <si>
    <t>10-3847</t>
  </si>
  <si>
    <t>Control,Sim/230V/1Ph/4X/Is/20-30FLA/EX7110/Ext. Opt</t>
  </si>
  <si>
    <t>10-3848</t>
  </si>
  <si>
    <t>Control,Dup/230V/1Ph/4X/Is/20-30FLA/EX7110/Ext. Opt</t>
  </si>
  <si>
    <t>10-3850</t>
  </si>
  <si>
    <t>Control,Sim/Auto Rev/200/230/460/3P/4X/4.0-6.3Fla/Ext Opt</t>
  </si>
  <si>
    <t>10-3851</t>
  </si>
  <si>
    <t>10-3852</t>
  </si>
  <si>
    <t>Control,Dup/Auto Rev/575V/3Ph/4X/4-6.3A/Ext Opt</t>
  </si>
  <si>
    <t>104-0005</t>
  </si>
  <si>
    <t>Mini Drain 104(72)</t>
  </si>
  <si>
    <t>10-4011</t>
  </si>
  <si>
    <t>A-Pak Proprietary/120V/1Ph/50-60Hz/15'VRS/Nema 1/cCSAus</t>
  </si>
  <si>
    <t>10-4012</t>
  </si>
  <si>
    <t>A-Pak Proprietary/120V/1Ph/50-60Hz/15'MFS/Nema 1/cCSAus</t>
  </si>
  <si>
    <t>10-4013</t>
  </si>
  <si>
    <t>A-Pak Connected/120V/1Ph/50-60Hz/15'VRS/Nema 1/CSA</t>
  </si>
  <si>
    <t>60 Months</t>
  </si>
  <si>
    <t>10-4014</t>
  </si>
  <si>
    <t>A-Pak Connected/120V/1Ph/50-60Hz/15'MFS/Nema 1/CSA</t>
  </si>
  <si>
    <t>10-4144</t>
  </si>
  <si>
    <t>Gateway,Z Control/(Power Adapter Included)</t>
  </si>
  <si>
    <t>10-4166</t>
  </si>
  <si>
    <t>Control,Sim/200-230V/1P/4X/15-20FLA/Ext Opt</t>
  </si>
  <si>
    <t>10-4462</t>
  </si>
  <si>
    <t>Control,Dup/110/200/230V/1Ph/4X/0-7Fla/Ext Opt No Floats</t>
  </si>
  <si>
    <t>10-4463</t>
  </si>
  <si>
    <t>Control,Sim/110/200/230/1Ph/4X/0-7FLA/Ext Opt No Floats</t>
  </si>
  <si>
    <t>10-4464</t>
  </si>
  <si>
    <t>Control,Dup/115/200/230V/1P/4X/7-15Fla/Ext Opt No Floats</t>
  </si>
  <si>
    <t>10-4465</t>
  </si>
  <si>
    <t>Control,Sim/115/200/230V/1P/4X/7-15Fla/Ext Opt No Floats</t>
  </si>
  <si>
    <t>10-4506</t>
  </si>
  <si>
    <t>J-Box,Sim/ W-O Holes/(Field Installed)</t>
  </si>
  <si>
    <t>10-4507</t>
  </si>
  <si>
    <t>J-Box,Dup/ W-O Holes/(Field Installed)</t>
  </si>
  <si>
    <t>10-4536</t>
  </si>
  <si>
    <t>Control,Sim/115/200/230/1P/4X/15-20A/Alm/Ext Opt</t>
  </si>
  <si>
    <t>10-4537</t>
  </si>
  <si>
    <t>10-4539</t>
  </si>
  <si>
    <t>Control,Dup/115/200/230V/1P/4X/20-30Fla/Ext Opt</t>
  </si>
  <si>
    <t>10-4540</t>
  </si>
  <si>
    <t>10-4751</t>
  </si>
  <si>
    <t>Hose,Flexible 1.25" X 18"/304 SS Braided (MNPT X FNPT Union))</t>
  </si>
  <si>
    <t>10-4824</t>
  </si>
  <si>
    <t>Adapter-Cord Asm/Male Rectangular EQD To Female Round EQD/E-ONE</t>
  </si>
  <si>
    <t>https://www.zoellerpumps.com/en-us/products/grinder-pumps/progressing-cavity/932-replacement</t>
  </si>
  <si>
    <t>10-4867</t>
  </si>
  <si>
    <t>Buffalo,Curb Box/Sewer Marking Cover/42-60" Depth/General Foundries PN 37094E</t>
  </si>
  <si>
    <t>10-4875</t>
  </si>
  <si>
    <t>Buffalo,Curb Box/Sewer Marking Cover/30-42" Depth/General Foundries PN 37092D</t>
  </si>
  <si>
    <t>105-0001</t>
  </si>
  <si>
    <t>Drain Pump 105/M53 115V/1Ph/cUPC</t>
  </si>
  <si>
    <t>https://www.zoellerpumps.com/en-us/products/package-systems/drain-pump</t>
  </si>
  <si>
    <t>PUMP ONLY</t>
  </si>
  <si>
    <t>105-0010</t>
  </si>
  <si>
    <t>Drain Pump 105 M53 115V/1Ph/2"Inlet</t>
  </si>
  <si>
    <t>105-0017</t>
  </si>
  <si>
    <t>108-0001</t>
  </si>
  <si>
    <t>Crawl Space Sump W/M53 Pump/25'Cd</t>
  </si>
  <si>
    <t>https://www.zoellerpumps.com/en-us/products/package-systems/crawl-space</t>
  </si>
  <si>
    <t>108-0009</t>
  </si>
  <si>
    <t>Crawl Space Sump w-WM49 Pump/20'Cd</t>
  </si>
  <si>
    <t>109-0005</t>
  </si>
  <si>
    <t>Scale Removal System W-N42</t>
  </si>
  <si>
    <t>115-0001</t>
  </si>
  <si>
    <t>Drain Pump 115 M57/1Ph/cUPC</t>
  </si>
  <si>
    <t>120-0001</t>
  </si>
  <si>
    <t>Drain Pump 120 M59/115V/1Ph/cUPC</t>
  </si>
  <si>
    <t>131-0001</t>
  </si>
  <si>
    <t>Drain Pump 131 M98/115V/1Ph/cUPC</t>
  </si>
  <si>
    <t>132-0001</t>
  </si>
  <si>
    <t>Drain Pump 132 M72/115V/1Ph/Preassembled</t>
  </si>
  <si>
    <t>135-0005</t>
  </si>
  <si>
    <t>Drain Pump 135 WM152/115V/1Ph/Vfs</t>
  </si>
  <si>
    <t>137-0001</t>
  </si>
  <si>
    <t>M137 115V/1Ph/cCSAus/UL</t>
  </si>
  <si>
    <t>137-0002</t>
  </si>
  <si>
    <t>N137 115V/1Ph/cCSAus/UL</t>
  </si>
  <si>
    <t>137-0003</t>
  </si>
  <si>
    <t>D137 230V/1Ph/cCSAus/UL</t>
  </si>
  <si>
    <t>137-0004</t>
  </si>
  <si>
    <t>E137 230V/1Ph/UL/cCSAus</t>
  </si>
  <si>
    <t>137-0005</t>
  </si>
  <si>
    <t>M137 15'Cd/115V/1Ph/cCSAus/UL</t>
  </si>
  <si>
    <t>137-0007</t>
  </si>
  <si>
    <t>M137 25'Cd/115V/1Ph/cCSAus/UL</t>
  </si>
  <si>
    <t>137-0008</t>
  </si>
  <si>
    <t>M137 35'Cd/115V/1Ph/cCSAus/UL</t>
  </si>
  <si>
    <t>137-0010</t>
  </si>
  <si>
    <t>M137 50'Cd/115V/1Ph/cCSAus/UL</t>
  </si>
  <si>
    <t>137-0011</t>
  </si>
  <si>
    <t>M137 115V/1Ph/Extra Duty</t>
  </si>
  <si>
    <t>137-0012</t>
  </si>
  <si>
    <t>N137 115V/1Ph/Extra Duty</t>
  </si>
  <si>
    <t>137-0017</t>
  </si>
  <si>
    <t>H137 200-208V/1Ph/cCSAus</t>
  </si>
  <si>
    <t>137-0019</t>
  </si>
  <si>
    <t>N137 50'Cd/115V/1Ph/cCSAus/UL</t>
  </si>
  <si>
    <t>137-0027</t>
  </si>
  <si>
    <t>J137 200-208V/3Ph/cCSAus/UL</t>
  </si>
  <si>
    <t>137-0029</t>
  </si>
  <si>
    <t>I137 200-208V/1Ph/cCSAus</t>
  </si>
  <si>
    <t>137-0032</t>
  </si>
  <si>
    <t>N137 115V/1Ph/BI/ED</t>
  </si>
  <si>
    <t>137-0036</t>
  </si>
  <si>
    <t>F137 230V/3Ph/cCSAus/UL</t>
  </si>
  <si>
    <t>137-0037</t>
  </si>
  <si>
    <t>M137 115V/1Ph/BI/cCSAus/UL</t>
  </si>
  <si>
    <t>137-0039</t>
  </si>
  <si>
    <t>N137 25'Cd/115V/1Ph/cCSAus/UL</t>
  </si>
  <si>
    <t>137-0040</t>
  </si>
  <si>
    <t>M137 25'Cd/115V/1Ph/BI/cCSAus/UL</t>
  </si>
  <si>
    <t>137-0041</t>
  </si>
  <si>
    <t>E137 35'Cd/230V/1Ph/UL/cCSAus</t>
  </si>
  <si>
    <t>137-0042</t>
  </si>
  <si>
    <t>N137 115V/1Ph/BI/cCSAus/UL</t>
  </si>
  <si>
    <t>137-0044</t>
  </si>
  <si>
    <t>N137 25'Cd/115V/1Ph/ED</t>
  </si>
  <si>
    <t>137-0045</t>
  </si>
  <si>
    <t>BN137 115V/1Ph/Pb15'/UL cCSAus Pump</t>
  </si>
  <si>
    <t>137-0047</t>
  </si>
  <si>
    <t>H137 25'Cd/200-208V/1Ph/cCSAus</t>
  </si>
  <si>
    <t>137-0048</t>
  </si>
  <si>
    <t>J137 200-208V/3Ph/ED</t>
  </si>
  <si>
    <t>137-0049</t>
  </si>
  <si>
    <t>I137 200-208V/1Ph/Br-Imp/cCSAus</t>
  </si>
  <si>
    <t>137-0050</t>
  </si>
  <si>
    <t>G137 460V/3Ph/cCSAus</t>
  </si>
  <si>
    <t>137-0052</t>
  </si>
  <si>
    <t>D137 25'Cd/230V/1Ph/cCSAus/UL</t>
  </si>
  <si>
    <t>137-0053</t>
  </si>
  <si>
    <t>D137 230V/1Ph/BI/cCSAus/UL</t>
  </si>
  <si>
    <t>137-0054</t>
  </si>
  <si>
    <t>E137 230V/1Ph/Extra Duty</t>
  </si>
  <si>
    <t>137-0055</t>
  </si>
  <si>
    <t>D137 50'Cd/230V/1Ph/BI/cCSAus/UL</t>
  </si>
  <si>
    <t>137-0056</t>
  </si>
  <si>
    <t>J137 25'Cd/200-208V/3Ph/cCSAus/UL</t>
  </si>
  <si>
    <t>137-0057</t>
  </si>
  <si>
    <t>M137 50'Cd/115V/1Ph/BI/cCSAus/UL</t>
  </si>
  <si>
    <t>137-0058</t>
  </si>
  <si>
    <t>D137 50'Cd/230V/1Ph/cCSAus/UL</t>
  </si>
  <si>
    <t>137-0060</t>
  </si>
  <si>
    <t>E137 50'Cd/230V/1Ph/UL/cCSAus</t>
  </si>
  <si>
    <t>137-0065</t>
  </si>
  <si>
    <t>F137 25'Cd/230V/3Ph/cCSAus/UL</t>
  </si>
  <si>
    <t>137-0068</t>
  </si>
  <si>
    <t>BE137 230V/1Ph/15'Pb/UL/cCSAus</t>
  </si>
  <si>
    <t>137-0069</t>
  </si>
  <si>
    <t>G137 460V/3Ph/Extra Duty</t>
  </si>
  <si>
    <t>137-0070</t>
  </si>
  <si>
    <t>F137 230V/3Ph/Brass Imp/cCSAus/UL</t>
  </si>
  <si>
    <t>137-0071</t>
  </si>
  <si>
    <t>D137 35'Cd/230V/1Ph/cCSAus/UL</t>
  </si>
  <si>
    <t>137-0073</t>
  </si>
  <si>
    <t>N137 35'Cd/115V/1Ph/cCSAus/UL</t>
  </si>
  <si>
    <t>137-0077</t>
  </si>
  <si>
    <t>H137 200-208V/1Ph/Br Imp/cCSAus</t>
  </si>
  <si>
    <t>137-0078</t>
  </si>
  <si>
    <t>D137 15'Cd/230V/1Ph/cCSAus/UL</t>
  </si>
  <si>
    <t>137-0079</t>
  </si>
  <si>
    <t>BN137 115V/1Ph/BI/Pb15'/cCSAus/UL</t>
  </si>
  <si>
    <t>137-0082</t>
  </si>
  <si>
    <t>J137 200-208V/3Ph/Br Imp/cCSAus/UL</t>
  </si>
  <si>
    <t>137-0083</t>
  </si>
  <si>
    <t>H137 50'Cd/200-208V/1Ph/cCSAus</t>
  </si>
  <si>
    <t>137-0086</t>
  </si>
  <si>
    <t>BN137 35'Cd/115V/1Ph/Pb35'/UL/cCSAus</t>
  </si>
  <si>
    <t>137-0088</t>
  </si>
  <si>
    <t>J137 50'Cd/200-208V/3Ph/cCSAus/UL</t>
  </si>
  <si>
    <t>137-0089</t>
  </si>
  <si>
    <t>G137 25'Cd/460V/3Ph/cCSAus</t>
  </si>
  <si>
    <t>137-0090</t>
  </si>
  <si>
    <t>M137 15'Cd'115V/1Ph/BI/Extra Duty</t>
  </si>
  <si>
    <t>137-0091</t>
  </si>
  <si>
    <t>H137 25'Cd/200-208V/1Ph/ED</t>
  </si>
  <si>
    <t>137-0094</t>
  </si>
  <si>
    <t>I137 25'Cd/200-208V/1Ph/cCSAus</t>
  </si>
  <si>
    <t>137-0096</t>
  </si>
  <si>
    <t>G137 35'Cd/460V/3Ph/cCSAus</t>
  </si>
  <si>
    <t>137-0097</t>
  </si>
  <si>
    <t>G137 50'Cd/460V/3Ph/cCSAus</t>
  </si>
  <si>
    <t>137-0099</t>
  </si>
  <si>
    <t>E137 25'Cd/230V/1Ph/UL/cCSAus</t>
  </si>
  <si>
    <t>137-0100</t>
  </si>
  <si>
    <t>M137 15'Cd/115V/1Ph/BI/cCSAus/UL</t>
  </si>
  <si>
    <t>137-0101</t>
  </si>
  <si>
    <t>N137 50'Cd/115V/1Ph/BI/cCSAus/UL</t>
  </si>
  <si>
    <t>137-0103</t>
  </si>
  <si>
    <t>BN137 115V/1Ph/Pb15'/ED</t>
  </si>
  <si>
    <t>137-0104</t>
  </si>
  <si>
    <t>BN137 25'Cd/115V/1Ph/Pb25'/UL/cCSAus</t>
  </si>
  <si>
    <t>137-0106</t>
  </si>
  <si>
    <t>BN137 25'Cd/115V/1Ph/Pb 25'/BI/UL/cCSAus</t>
  </si>
  <si>
    <t>137-0107</t>
  </si>
  <si>
    <t>I137 35'Cd/200-208V/1Ph/cCSAus</t>
  </si>
  <si>
    <t>137-0108</t>
  </si>
  <si>
    <t>BN137 50'Cd/115V/1Ph/Pb 50'/UL/cCSAus</t>
  </si>
  <si>
    <t>137-0109</t>
  </si>
  <si>
    <t>J137 35'Cd/200-208V/3Ph/cCSAus/UL</t>
  </si>
  <si>
    <t>137-0111</t>
  </si>
  <si>
    <t>N137 25'Cd/115V/1Ph/Br-Imp/cCSAus/UL</t>
  </si>
  <si>
    <t>137-0117</t>
  </si>
  <si>
    <t>H137 35'Cd/200-208V/1Ph/cCSAus</t>
  </si>
  <si>
    <t>137-0121</t>
  </si>
  <si>
    <t>I137 50'Cd/200-208V/1Ph/cCSAus</t>
  </si>
  <si>
    <t>137-0122</t>
  </si>
  <si>
    <t>https://www.zoellerpumps.com/en-us/products/sump-effluent-pumps/effluent/130-series</t>
  </si>
  <si>
    <t>137-0123</t>
  </si>
  <si>
    <t>137-0124</t>
  </si>
  <si>
    <t>138-0001</t>
  </si>
  <si>
    <t>Crawl Space Sump W/M98 Pump/25'Cd</t>
  </si>
  <si>
    <t>139-0001</t>
  </si>
  <si>
    <t>M139 115V/1Ph/cCSAus/UL</t>
  </si>
  <si>
    <t>139-0002</t>
  </si>
  <si>
    <t>N139 115V/1Ph/cCSAus/UL</t>
  </si>
  <si>
    <t>139-0003</t>
  </si>
  <si>
    <t>D139 230V/1Ph/cCSAus/UL</t>
  </si>
  <si>
    <t>139-0004</t>
  </si>
  <si>
    <t>E139 230V/1Ph/UL/cCSAus</t>
  </si>
  <si>
    <t>139-0005</t>
  </si>
  <si>
    <t>M139 25'Cd/115V/1Ph/cCSAus/UL</t>
  </si>
  <si>
    <t>139-0010</t>
  </si>
  <si>
    <t>F139 230V/3Ph/cCSAus/UL</t>
  </si>
  <si>
    <t>139-0011</t>
  </si>
  <si>
    <t>H139 200-208V/1Ph/cCSAus</t>
  </si>
  <si>
    <t>139-0012</t>
  </si>
  <si>
    <t>M139 115V/1Ph/Extra Duty</t>
  </si>
  <si>
    <t>139-0013</t>
  </si>
  <si>
    <t>M139 15'Cd/115V/1Ph/cCSAus/UL</t>
  </si>
  <si>
    <t>139-0016</t>
  </si>
  <si>
    <t>N139 35'Cd/115V/1Ph/cCSAus/UL</t>
  </si>
  <si>
    <t>139-0017</t>
  </si>
  <si>
    <t>M139 35'Cd/115V/1Ph/cCSAus/UL</t>
  </si>
  <si>
    <t>139-0018</t>
  </si>
  <si>
    <t>I139 200-208V/1Ph/cCSAus</t>
  </si>
  <si>
    <t>139-0019</t>
  </si>
  <si>
    <t>J139 200-208V/3Ph/cCSAus/UL</t>
  </si>
  <si>
    <t>139-0020</t>
  </si>
  <si>
    <t>G139 460V/3Ph/cCSAus</t>
  </si>
  <si>
    <t>139-0021</t>
  </si>
  <si>
    <t>N139 50'Cd/115V/1Ph/cCSAus/UL</t>
  </si>
  <si>
    <t>139-0022</t>
  </si>
  <si>
    <t>M139 15'Cd/115V/1Ph/ED</t>
  </si>
  <si>
    <t>139-0023</t>
  </si>
  <si>
    <t>N139 25'Cd/115V/1Ph/ED</t>
  </si>
  <si>
    <t>139-0025</t>
  </si>
  <si>
    <t>N139 25'Cd/115V/1Ph/cCSAus/UL</t>
  </si>
  <si>
    <t>139-0026</t>
  </si>
  <si>
    <t>G139 25'Cd/460V/3Ph/cCSAus</t>
  </si>
  <si>
    <t>139-0027</t>
  </si>
  <si>
    <t>J139 25'Cd 200-208V/3Ph/cCSAus/UL</t>
  </si>
  <si>
    <t>139-0029</t>
  </si>
  <si>
    <t>D139 25'Cd/230V/1Ph/cCSAus/UL</t>
  </si>
  <si>
    <t>139-0030</t>
  </si>
  <si>
    <t>D139 50'Cd/230V/1Ph/cCSAus/UL</t>
  </si>
  <si>
    <t>139-0031</t>
  </si>
  <si>
    <t>F139 25'Cd/230V/3Ph/cCSAus/UL</t>
  </si>
  <si>
    <t>139-0034</t>
  </si>
  <si>
    <t>M139 25'Cd/115V/1Ph/ED</t>
  </si>
  <si>
    <t>139-0035</t>
  </si>
  <si>
    <t>J139 35'Cd/200-208V/3Ph/cCSAus/UL</t>
  </si>
  <si>
    <t>139-0038</t>
  </si>
  <si>
    <t>F139 35'Cd/230V/3Ph/cCSAus/UL</t>
  </si>
  <si>
    <t>139-0039</t>
  </si>
  <si>
    <t>E139 25'Cd/230V/1Ph/UL/cCSAus</t>
  </si>
  <si>
    <t>139-0040</t>
  </si>
  <si>
    <t>140-0002</t>
  </si>
  <si>
    <t>N140 115V/1Ph/cCSAus</t>
  </si>
  <si>
    <t>140-0004</t>
  </si>
  <si>
    <t>E140 230V/1Ph/cCSAus</t>
  </si>
  <si>
    <t>140-0005</t>
  </si>
  <si>
    <t>BN140 115V/1Ph/Pb20'/cCSAus</t>
  </si>
  <si>
    <t>140-0006</t>
  </si>
  <si>
    <t>BE140 230V/1Ph/Pb20'/cCSAus</t>
  </si>
  <si>
    <t>140-0007</t>
  </si>
  <si>
    <t>N140 25'Cd/115V/1Ph/cCSAus</t>
  </si>
  <si>
    <t>140-0009</t>
  </si>
  <si>
    <t>E140 25'Cd/230V/1Ph/cCSAus</t>
  </si>
  <si>
    <t>140-0016</t>
  </si>
  <si>
    <t>BN140 25'Cd/115V/1Ph/Pb25'/cCSAus</t>
  </si>
  <si>
    <t>140-0017</t>
  </si>
  <si>
    <t>E140 50'Cd/230V/1Ph/cCSAus</t>
  </si>
  <si>
    <t>140-0019</t>
  </si>
  <si>
    <t>BE140 25'Cd/230V/1Ph/Pb25/cCSAus</t>
  </si>
  <si>
    <t>140-0021</t>
  </si>
  <si>
    <t>N140 35'Cd/115V/1Ph/cCSAus</t>
  </si>
  <si>
    <t>140-0023</t>
  </si>
  <si>
    <t>E140 35'Cd/230V/1Ph/cCSAus</t>
  </si>
  <si>
    <t>140-0024</t>
  </si>
  <si>
    <t>BE140 35'Cd/230V/1Ph/Pb35'/cCSAus</t>
  </si>
  <si>
    <t>140-0028</t>
  </si>
  <si>
    <t>BN140 35'Cd/115V/1Ph/Pb35'/cCSAus</t>
  </si>
  <si>
    <t>145-0002</t>
  </si>
  <si>
    <t>N145 115V/1Ph/60Hz/HH/Centrifugal/cCSAus</t>
  </si>
  <si>
    <t>145-0004</t>
  </si>
  <si>
    <t>E145 230V/1Ph/cCSAus</t>
  </si>
  <si>
    <t>145-0005</t>
  </si>
  <si>
    <t>BN145 115V/1Ph/PB20'/60Hz/HH/Centrifugal/cCSAus</t>
  </si>
  <si>
    <t>145-0011</t>
  </si>
  <si>
    <t>BE145 230V/1Ph/Pb20'/cCSAus</t>
  </si>
  <si>
    <t>145-0012</t>
  </si>
  <si>
    <t>N145 35'Cd/115V/1Ph/60Hz/HH/Centrifugal/cCSAus</t>
  </si>
  <si>
    <t>145-0014</t>
  </si>
  <si>
    <t>N145 25'Cd/115V/1Ph/60Hz/HH/Centrifugal/cCSAus</t>
  </si>
  <si>
    <t>145-0015</t>
  </si>
  <si>
    <t>E145 35'Cd/230V/1Ph/cCSAus</t>
  </si>
  <si>
    <t>151-0002</t>
  </si>
  <si>
    <t>N151 115V/1Ph/ 1/3 Hp cCSAus</t>
  </si>
  <si>
    <t>151-0004</t>
  </si>
  <si>
    <t>E151 230V/1Ph/ 1/3Hp cCSAus</t>
  </si>
  <si>
    <t>151-0005</t>
  </si>
  <si>
    <t>BN151 115V/1Ph/ 1/3Hp/Pb20'/cCSAus</t>
  </si>
  <si>
    <t>151-0006</t>
  </si>
  <si>
    <t>BE151 230V/1Ph/ 1/3Hp/Pb20'/cCSAus</t>
  </si>
  <si>
    <t>151-0010</t>
  </si>
  <si>
    <t>N151 50'Cd/115V/1Ph/ 1/3Hp/cCSAus</t>
  </si>
  <si>
    <t>151-0011</t>
  </si>
  <si>
    <t>N151 35'Cd/115V/1Ph/ 1/3Hp/cCSAus</t>
  </si>
  <si>
    <t>151-0012</t>
  </si>
  <si>
    <t>E151 25'Cd/230V/1Ph/1/3Hp/cCSAus</t>
  </si>
  <si>
    <t>151-0013</t>
  </si>
  <si>
    <t>N151 25'Cd/115V/1Ph/ 1/3 Hp cCSAus</t>
  </si>
  <si>
    <t>151-0015</t>
  </si>
  <si>
    <t>E151 35'Cd/230V/1Ph/1/3Hp/cCSAus</t>
  </si>
  <si>
    <t>151-0016</t>
  </si>
  <si>
    <t>BN151 25'Cd/115V/1Ph/ 1/3Hp/Pb25'/cCSAus</t>
  </si>
  <si>
    <t>152-0002</t>
  </si>
  <si>
    <t>N152 115V/1Ph/.4Hp/cCSAus</t>
  </si>
  <si>
    <t>152-0004</t>
  </si>
  <si>
    <t>E152 230V/1Ph/.4Hp/cCSAus</t>
  </si>
  <si>
    <t>152-0005</t>
  </si>
  <si>
    <t>BN152 115V/1Ph/.4Hp/Pb20'/cCSAus</t>
  </si>
  <si>
    <t>152-0006</t>
  </si>
  <si>
    <t>BE152 230V/1Ph/.4Hp/Pb20'/cCSAus</t>
  </si>
  <si>
    <t>152-0007</t>
  </si>
  <si>
    <t>N152 35'Cd/115V/1Ph/.4Hp/cCSAus</t>
  </si>
  <si>
    <t>152-0008</t>
  </si>
  <si>
    <t>N152 25'Cd/115V/1Ph/.4Hp/cCSAus</t>
  </si>
  <si>
    <t>152-0009</t>
  </si>
  <si>
    <t>E152 50'Cd/230V/1Ph/.4Hp/cCSAus/(3Yr Warranty)</t>
  </si>
  <si>
    <t>152-0010</t>
  </si>
  <si>
    <t>N152 50'Cd/115V/1Ph/.4Hp/cCSAus</t>
  </si>
  <si>
    <t>152-0011</t>
  </si>
  <si>
    <t>E152 25'Cd/230V/1Ph/.4Hp/cCSAus</t>
  </si>
  <si>
    <t>152-0013</t>
  </si>
  <si>
    <t>BN152 35'Cd/115V/1P/.4Hp/Pb35'/cCSAus</t>
  </si>
  <si>
    <t>152-0017</t>
  </si>
  <si>
    <t>BN152 25'Cd/115V/1P/.4Hp/Pb25'/cCSAus</t>
  </si>
  <si>
    <t>152-0023</t>
  </si>
  <si>
    <t>E152 50'Cd/230V/1Ph/.4Hp/cCSAus</t>
  </si>
  <si>
    <t>152-0030</t>
  </si>
  <si>
    <t>E152 35'Cd/230V/1Ph/.4Hp/cCSAus</t>
  </si>
  <si>
    <t>153-0002</t>
  </si>
  <si>
    <t>N153 115V/1Ph/.5Hp/cCSAus</t>
  </si>
  <si>
    <t>153-0004</t>
  </si>
  <si>
    <t>E153 230V/1Ph/.5Hp/cCSAus</t>
  </si>
  <si>
    <t>153-0005</t>
  </si>
  <si>
    <t>BN153 115V/1Ph/.5Hp Pb20'/cCSAus</t>
  </si>
  <si>
    <t>153-0006</t>
  </si>
  <si>
    <t>BE153 230V/1Ph/.5Hp/cCSAus</t>
  </si>
  <si>
    <t>153-0008</t>
  </si>
  <si>
    <t>N153 35'Cd/115V/1Ph/.5Hp/cCSAus</t>
  </si>
  <si>
    <t>153-0011</t>
  </si>
  <si>
    <t>BN153 35'Cd/115V/1Ph/.5Hp/Pb35'/cCSAus</t>
  </si>
  <si>
    <t>153-0017</t>
  </si>
  <si>
    <t>N153 25'Cd/115V/1Ph/.5Hp/cCSAus</t>
  </si>
  <si>
    <t>153-0020</t>
  </si>
  <si>
    <t>BN153 25'Cd/115V/1Ph/.5Hp/Pb25'/cCSAus</t>
  </si>
  <si>
    <t>153-0021</t>
  </si>
  <si>
    <t>E153 50'Cd/230V/1Ph/.5Hp/cCSAus</t>
  </si>
  <si>
    <t>153-0032</t>
  </si>
  <si>
    <t>E153 25'Cd/230V/1Ph/.5Hp/cCSAus</t>
  </si>
  <si>
    <t>153-0033</t>
  </si>
  <si>
    <t>E153 35'Cd/230V/1Ph/.5Hp/cCSAus</t>
  </si>
  <si>
    <t>161-0001</t>
  </si>
  <si>
    <t>M161 115V/1Ph/cCSAus/UL</t>
  </si>
  <si>
    <t>161-0002</t>
  </si>
  <si>
    <t>N161 115V/1Ph/CSA</t>
  </si>
  <si>
    <t>161-0003</t>
  </si>
  <si>
    <t>D161 230V/1Ph/cCSAus/UL</t>
  </si>
  <si>
    <t>E161 230V/1Ph/cCSAus/UL</t>
  </si>
  <si>
    <t>161-0005</t>
  </si>
  <si>
    <t>I161 200-208V/1Ph/cCSAus</t>
  </si>
  <si>
    <t>161-0006</t>
  </si>
  <si>
    <t>M161 25'Cd/115V/1Ph/cCSAus/UL</t>
  </si>
  <si>
    <t>161-0007</t>
  </si>
  <si>
    <t>G161 460V/3Ph/cCSAus/UL</t>
  </si>
  <si>
    <t>161-0008</t>
  </si>
  <si>
    <t>D161 35'Cd/230V/1Ph/cCSAus/UL</t>
  </si>
  <si>
    <t>161-0009</t>
  </si>
  <si>
    <t>M161 50'Cd/115V/1Ph/cCSAus/UL</t>
  </si>
  <si>
    <t>161-0010</t>
  </si>
  <si>
    <t>H161 200-208V/1Ph/cCSAus</t>
  </si>
  <si>
    <t>161-0011</t>
  </si>
  <si>
    <t>F161 230V/3Ph/cCSAus/UL</t>
  </si>
  <si>
    <t>161-0012</t>
  </si>
  <si>
    <t>J161 200-208V/3Ph/cCSAus/UL</t>
  </si>
  <si>
    <t>161-0016</t>
  </si>
  <si>
    <t>N161 35'Cd/115V/1Ph/CSA/UL</t>
  </si>
  <si>
    <t>161-0017</t>
  </si>
  <si>
    <t>M161 35'Cd/115V/1Ph/cCSAus/UL</t>
  </si>
  <si>
    <t>161-0020</t>
  </si>
  <si>
    <t>G161 35'Cd/460V/3Ph/cCSAus/UL</t>
  </si>
  <si>
    <t>161-0021</t>
  </si>
  <si>
    <t>E161 230V/1Ph/Wo Plug/cCSAus</t>
  </si>
  <si>
    <t>161-0022</t>
  </si>
  <si>
    <t>I161 50'Cd/200-208V/1Ph/cCSAus</t>
  </si>
  <si>
    <t>161-0023</t>
  </si>
  <si>
    <t>J161 25'Cd/200-208V/3Ph/cCSAus/UL</t>
  </si>
  <si>
    <t>161-0024</t>
  </si>
  <si>
    <t>N161 50'Cd/115V/1Ph/CSA</t>
  </si>
  <si>
    <t>161-0025</t>
  </si>
  <si>
    <t>E161 230V/1Ph/Extra Duty</t>
  </si>
  <si>
    <t>161-0026</t>
  </si>
  <si>
    <t>BN161 115V/1Ph/Pb20'/List,CSA/(161-0002)</t>
  </si>
  <si>
    <t>161-0027</t>
  </si>
  <si>
    <t>BE161 230V/1Ph/Pb20'/cCSAus/UL/(161-0004)</t>
  </si>
  <si>
    <t>161-0028</t>
  </si>
  <si>
    <t>N161 25'Cd/115V/1Ph/CSA</t>
  </si>
  <si>
    <t>161-0030</t>
  </si>
  <si>
    <t>D161 25'Cd/230V/1Ph/cCSAus/UL</t>
  </si>
  <si>
    <t>161-0031</t>
  </si>
  <si>
    <t>E161 35'Cd/230V/1Ph/cCSAus/UL</t>
  </si>
  <si>
    <t>161-0032</t>
  </si>
  <si>
    <t>G161 460V/3Ph/Extra Duty</t>
  </si>
  <si>
    <t>161-0035</t>
  </si>
  <si>
    <t>I161 25'Cd/200-208V/1Ph/cCSAus</t>
  </si>
  <si>
    <t>161-0036</t>
  </si>
  <si>
    <t>I161 35'Cd/200-208V/1Ph/cCSAus</t>
  </si>
  <si>
    <t>161-0038</t>
  </si>
  <si>
    <t>E161 50'Cd/230V/1Ph/cCSAus/UL</t>
  </si>
  <si>
    <t>161-0042</t>
  </si>
  <si>
    <t>NX161 115V/1Ph/Ex Pr/FM/CSA</t>
  </si>
  <si>
    <t>161-0043</t>
  </si>
  <si>
    <t>IX161 200-208V/1Ph/Ex Pr/FM/CSA</t>
  </si>
  <si>
    <t>161-0044</t>
  </si>
  <si>
    <t>EX161 230V/1Ph/Ex Pr/FM/CSA</t>
  </si>
  <si>
    <t>161-0045</t>
  </si>
  <si>
    <t>JX161 200-208V/3Ph/Ex Pr/FM/CSA</t>
  </si>
  <si>
    <t>161-0046</t>
  </si>
  <si>
    <t>FX161 230V/3Ph/Ex Pr/FM/CSA</t>
  </si>
  <si>
    <t>161-0047</t>
  </si>
  <si>
    <t>GX161 460V/3Ph/Ex Pr/FM/CSA</t>
  </si>
  <si>
    <t>161-0048</t>
  </si>
  <si>
    <t>IX161 35'Cd/200-208V/1Ph/Ex Pr/FM/CSA</t>
  </si>
  <si>
    <t>161-0051</t>
  </si>
  <si>
    <t>NX161 50'Cd/115V/1Ph/XP/FM/CSA</t>
  </si>
  <si>
    <t>161-0052</t>
  </si>
  <si>
    <t>D161 50'Cd/230V/1Ph/cCSAus/UL</t>
  </si>
  <si>
    <t>161-0053</t>
  </si>
  <si>
    <t>NX161 35'Cd/115V/1Ph/XP/FM/CSA</t>
  </si>
  <si>
    <t>161-0054</t>
  </si>
  <si>
    <t>G161 50'Cd/460V/3Ph/cCSAus/UL</t>
  </si>
  <si>
    <t>161-0057</t>
  </si>
  <si>
    <t>J161 50'Cd/200-208V/3Ph/cCSAus/UL</t>
  </si>
  <si>
    <t>161-0059</t>
  </si>
  <si>
    <t>EX161 35'Cd/230V/1Ph/Ex Pr/FM/CSA</t>
  </si>
  <si>
    <t>161-0061</t>
  </si>
  <si>
    <t>EX161 25'Cd/230V/1Ph/Ex Pr/FM/CSA</t>
  </si>
  <si>
    <t>161-0062</t>
  </si>
  <si>
    <t>BN161 25'Cd/115V/1Ph/Pb25'/CSA</t>
  </si>
  <si>
    <t>161-0063</t>
  </si>
  <si>
    <t>GX161 35'Cd/460V/3Ph/Ex Pr/FM/CSA</t>
  </si>
  <si>
    <t>161-0064</t>
  </si>
  <si>
    <t>NX161 25'Cd/115V/1Ph/Ex Pr/FM/CSA</t>
  </si>
  <si>
    <t>161-0065</t>
  </si>
  <si>
    <t>BN161 35'Cd/115V/1Ph/Pb35'/CSA</t>
  </si>
  <si>
    <t>161-0071</t>
  </si>
  <si>
    <t>MX161 115V/1Ph/Ex Pr/FM/CSA</t>
  </si>
  <si>
    <t>161-0072</t>
  </si>
  <si>
    <t>DX161 230V/1Ph/EX Pr/FM/CSA</t>
  </si>
  <si>
    <t>161-0073</t>
  </si>
  <si>
    <t>HX161 200-208V/1Ph/Ex Pr/FM/CSA</t>
  </si>
  <si>
    <t>161-0074</t>
  </si>
  <si>
    <t>JX161 50'Cd/200-208V/3Ph/Ex Pr/FM/CSA</t>
  </si>
  <si>
    <t>161-0075</t>
  </si>
  <si>
    <t>BN161 50'Cd/115V/1Ph/Pb50'/CSA/(161-0024)</t>
  </si>
  <si>
    <t>161-0076</t>
  </si>
  <si>
    <t>J161 35'Cd/200-208V/3Ph/cCSAus/UL</t>
  </si>
  <si>
    <t>161-0077</t>
  </si>
  <si>
    <t>IX161 50'Cd/200-208V/1Ph/Ex Pr/FM/CSA</t>
  </si>
  <si>
    <t>161-0078</t>
  </si>
  <si>
    <t>H161 25'Cd/ 200-208V/1Ph/cCSAus</t>
  </si>
  <si>
    <t>161-0083</t>
  </si>
  <si>
    <t>MX161 50'Cd/115V/1Ph/Ex Pr/FM/CSA</t>
  </si>
  <si>
    <t>161-0085</t>
  </si>
  <si>
    <t>N161 115V/1Ph/ED</t>
  </si>
  <si>
    <t>161-0088</t>
  </si>
  <si>
    <t>IX161 25'Cd/200-208V/1Ph/Ex Pr/FM/CSA</t>
  </si>
  <si>
    <t>161-0092</t>
  </si>
  <si>
    <t>G161 25'Cd/460V/3Ph/cCSAus/UL</t>
  </si>
  <si>
    <t>161-0098</t>
  </si>
  <si>
    <t>MX161 35'Cd/115V/1Ph/Ex Pr/FM/CSA</t>
  </si>
  <si>
    <t>161-0099</t>
  </si>
  <si>
    <t>JX161 35'Cds/200-208V/3Ph/Ex Pr/FM/CSA</t>
  </si>
  <si>
    <t>161-0100</t>
  </si>
  <si>
    <t>DX161 50'Cd/230V/1Ph/EX Pr/FM/CSA</t>
  </si>
  <si>
    <t>161-0101</t>
  </si>
  <si>
    <t>https://www.zoellerpumps.com/en-us/products/sump-effluent-pumps/commercial/160-series</t>
  </si>
  <si>
    <t>161-0103</t>
  </si>
  <si>
    <t>HX161 50'Cd/200-208V/1Ph/Ex Pr/FM/CSA</t>
  </si>
  <si>
    <t>161-0105</t>
  </si>
  <si>
    <t>GX161 25'Cd/460V/3Ph/Ex Pr/FM/CSA</t>
  </si>
  <si>
    <t>161-0106</t>
  </si>
  <si>
    <t>MX161 25'Cd/115V/1Ph/Ex Pr/FM/CSA</t>
  </si>
  <si>
    <t>161-0107</t>
  </si>
  <si>
    <t>DX161 35'Cd/230V/1Ph/EX Pr/FM/CSA</t>
  </si>
  <si>
    <t>161-0108</t>
  </si>
  <si>
    <t>HX161 35'Cd/200-208V/1Ph/Ex Pr/FM/CSA</t>
  </si>
  <si>
    <t>161-0110</t>
  </si>
  <si>
    <t>FX161 50'CD/230V/3Ph/Ex Pr/FM/CSA</t>
  </si>
  <si>
    <t>163-0001</t>
  </si>
  <si>
    <t>M163 115V/1Ph/cCSAus/UL</t>
  </si>
  <si>
    <t>163-0002</t>
  </si>
  <si>
    <t>N163 115V/1Ph/CSA</t>
  </si>
  <si>
    <t>163-0003</t>
  </si>
  <si>
    <t>D163 230V/1Ph/cCSAus/UL</t>
  </si>
  <si>
    <t>163-0004</t>
  </si>
  <si>
    <t>E163 230V/1Ph/cCSAus/UL</t>
  </si>
  <si>
    <t>163-0007</t>
  </si>
  <si>
    <t>H163 200-208V/1Ph/cCSAus</t>
  </si>
  <si>
    <t>163-0008</t>
  </si>
  <si>
    <t>J163 200-208V/3Ph/cCSAus/UL</t>
  </si>
  <si>
    <t>163-0009</t>
  </si>
  <si>
    <t>F163 230V/3Ph/cCSAus/UL</t>
  </si>
  <si>
    <t>163-0010</t>
  </si>
  <si>
    <t>I163 200-208V/1Ph/cCSAus</t>
  </si>
  <si>
    <t>163-0015</t>
  </si>
  <si>
    <t>N163 50'Cd/115V/1Ph/CSA</t>
  </si>
  <si>
    <t>163-0016</t>
  </si>
  <si>
    <t>M163 35'Cd/115V/1Ph/cCSAus/UL</t>
  </si>
  <si>
    <t>163-0017</t>
  </si>
  <si>
    <t>N163 35'Cd/115V/1Ph/CSA</t>
  </si>
  <si>
    <t>163-0018</t>
  </si>
  <si>
    <t>G163 25'Cd/460V/3Ph/cCSAus/UL</t>
  </si>
  <si>
    <t>163-0021</t>
  </si>
  <si>
    <t>N163 25'Cd/115V/1Ph/CSA</t>
  </si>
  <si>
    <t>163-0025</t>
  </si>
  <si>
    <t>D163 25'Cd/230V/1Ph/cCSAus/UL</t>
  </si>
  <si>
    <t>163-0028</t>
  </si>
  <si>
    <t>D163 230V/1Ph/Extra Duty</t>
  </si>
  <si>
    <t>163-0029</t>
  </si>
  <si>
    <t>M163 50'Cd/115V/1Ph/cCSAus/UL</t>
  </si>
  <si>
    <t>163-0030</t>
  </si>
  <si>
    <t>M163 25'Cd/115V/1Ph/cCSAus/UL</t>
  </si>
  <si>
    <t>163-0031</t>
  </si>
  <si>
    <t>G163 460V/3Ph/cCSAus/UL</t>
  </si>
  <si>
    <t>163-0032</t>
  </si>
  <si>
    <t>G163 50'Cd/460V/3Ph/cCSAus/UL</t>
  </si>
  <si>
    <t>163-0033</t>
  </si>
  <si>
    <t>BE163 230V/1Ph/Pb20'/cCSAus/UL/(163-0004)</t>
  </si>
  <si>
    <t>163-0034</t>
  </si>
  <si>
    <t>BN163 115V/1Ph/Pb20'/CSA/(163-0002)</t>
  </si>
  <si>
    <t>163-0035</t>
  </si>
  <si>
    <t>E163 50'Cd/230V/1Ph/cCSAus/UL</t>
  </si>
  <si>
    <t>163-0037</t>
  </si>
  <si>
    <t>D163 35'Cd/230V/1Ph/cCSAus/UL</t>
  </si>
  <si>
    <t>163-0038</t>
  </si>
  <si>
    <t>H163 35'Cd/200-208V/1Ph/cCSAus</t>
  </si>
  <si>
    <t>163-0039</t>
  </si>
  <si>
    <t>I163 35'Cd/200-208V/1Ph/cCSAus</t>
  </si>
  <si>
    <t>163-0040</t>
  </si>
  <si>
    <t>N163 115V/1Ph/Extra Duty</t>
  </si>
  <si>
    <t>163-0043</t>
  </si>
  <si>
    <t>E163 35'Cd/230V/1Ph/cCSAus/UL</t>
  </si>
  <si>
    <t>163-0044</t>
  </si>
  <si>
    <t>H163 200-208V/1Ph/ED</t>
  </si>
  <si>
    <t>163-0048</t>
  </si>
  <si>
    <t>I163 50'Cd/200-208V/1Ph/cCSAus</t>
  </si>
  <si>
    <t>163-0049</t>
  </si>
  <si>
    <t>NX163 115V/1Ph/Ex Pr/FM/CSA</t>
  </si>
  <si>
    <t>163-0050</t>
  </si>
  <si>
    <t>EX163 230V/1Ph/Ex Pr/FM/CSA</t>
  </si>
  <si>
    <t>163-0051</t>
  </si>
  <si>
    <t>JX163 200-208V/3Ph/Ex Pr/FM/CSA</t>
  </si>
  <si>
    <t>163-0052</t>
  </si>
  <si>
    <t>FX163 230V/3Ph/Ex Pr/FM/CSA</t>
  </si>
  <si>
    <t>163-0053</t>
  </si>
  <si>
    <t>GX163 460V/3Ph/Ex Pr/FM/CSA</t>
  </si>
  <si>
    <t>163-0054</t>
  </si>
  <si>
    <t>IX163 200-208V/1Ph/Ex Pr/FM/CSA</t>
  </si>
  <si>
    <t>163-0055</t>
  </si>
  <si>
    <t>M163 115V/1Ph/ED</t>
  </si>
  <si>
    <t>163-0056</t>
  </si>
  <si>
    <t>NX163 35'Cd/115V/1Ph/Ex Pr/FM/CSA</t>
  </si>
  <si>
    <t>163-0058</t>
  </si>
  <si>
    <t>D163 50'Cd/230V/1Ph/cCSAus/UL</t>
  </si>
  <si>
    <t>163-0059</t>
  </si>
  <si>
    <t>E163 230V/1Ph/Extra Duty</t>
  </si>
  <si>
    <t>163-0061</t>
  </si>
  <si>
    <t>EX163 50'Cd/230V/1Ph/Ex Pr/FM/CSA</t>
  </si>
  <si>
    <t>163-0062</t>
  </si>
  <si>
    <t>NX163 50'Cd/115V/1Ph/Ex Pr/FM/CSA</t>
  </si>
  <si>
    <t>163-0066</t>
  </si>
  <si>
    <t>JX163 50'Cd/200-208V/3Ph/Ex Pr/FM/CSA</t>
  </si>
  <si>
    <t>163-0069</t>
  </si>
  <si>
    <t>J163 50'Cd/200-208V/3Ph/cCSAus/UL</t>
  </si>
  <si>
    <t>163-0072</t>
  </si>
  <si>
    <t>I163 25'Cd/200-208V/1Ph/cCSAus</t>
  </si>
  <si>
    <t>163-0073</t>
  </si>
  <si>
    <t>IX163 50'Cd/200-208V/1Ph/Ex Pr/FM/CSA</t>
  </si>
  <si>
    <t>163-0075</t>
  </si>
  <si>
    <t>MX163 115V/1Ph/Ex Pr/FM/CSA</t>
  </si>
  <si>
    <t>163-0076</t>
  </si>
  <si>
    <t>DX163 230V/1Ph/Ex Pr/FM/CSA</t>
  </si>
  <si>
    <t>163-0077</t>
  </si>
  <si>
    <t>HX163 200-208V/1Ph/Ex Pr/FM/CSA</t>
  </si>
  <si>
    <t>163-0078</t>
  </si>
  <si>
    <t>J163 35'Cd/200-208V/3Ph/cCSAus/UL</t>
  </si>
  <si>
    <t>163-0080</t>
  </si>
  <si>
    <t>JX163 35'Cd/200-208V/3Ph/Ex Pr/FM/CSA</t>
  </si>
  <si>
    <t>163-0085</t>
  </si>
  <si>
    <t>MX163 50'Cd/115V/1Ph/Ex Pr/FM/CSA</t>
  </si>
  <si>
    <t>163-0087</t>
  </si>
  <si>
    <t>BN163 115V/1Ph/Pb20'/Extra Duty</t>
  </si>
  <si>
    <t>163-0088</t>
  </si>
  <si>
    <t>MX163 25'Cd/115V/1Ph/Ex Pr/FM/CSA</t>
  </si>
  <si>
    <t>163-0089</t>
  </si>
  <si>
    <t>E163 25'Cd/230V/1Ph/cCSAus/UL</t>
  </si>
  <si>
    <t>163-0096</t>
  </si>
  <si>
    <t>GX163 50'Cd/460V/3Ph/Ex Pr/FM/CSA</t>
  </si>
  <si>
    <t>163-0097</t>
  </si>
  <si>
    <t>MX163 35'Cd/115V/1Ph/Ex Pr/FM/CSA</t>
  </si>
  <si>
    <t>163-0098</t>
  </si>
  <si>
    <t>IX163 35'Cd/200-208V/1Ph/Ex Pr/FM/CSA</t>
  </si>
  <si>
    <t>163-0099</t>
  </si>
  <si>
    <t>BN163 50'Cd/115V/1Ph/Pb50'/CSA/(163-0015)</t>
  </si>
  <si>
    <t>163-0102</t>
  </si>
  <si>
    <t>BN163 35'Cd/115V/1Ph/Pb35'/CSA/(163-0017)</t>
  </si>
  <si>
    <t>163-0103</t>
  </si>
  <si>
    <t>F163 50'Cd/230V/3Ph/cCSAus/UL</t>
  </si>
  <si>
    <t>163-0104</t>
  </si>
  <si>
    <t>J163 200-208V/3Ph/Extra Duty</t>
  </si>
  <si>
    <t>163-0105</t>
  </si>
  <si>
    <t>FX163 50'Cd/230V/3Ph/Ex Pr</t>
  </si>
  <si>
    <t>163-0106</t>
  </si>
  <si>
    <t>HX163 50'Cd/200-208V/1Ph/Ex Pr</t>
  </si>
  <si>
    <t>165-0003</t>
  </si>
  <si>
    <t>D165 230V/1Ph/cCSAus/UL</t>
  </si>
  <si>
    <t>165-0004</t>
  </si>
  <si>
    <t>E165 230V/1Ph/cCSAus/UL</t>
  </si>
  <si>
    <t>165-0008</t>
  </si>
  <si>
    <t>G165 460V/3Ph/cCSAus/UL</t>
  </si>
  <si>
    <t>165-0009</t>
  </si>
  <si>
    <t>J165 200-208V/3Ph/cCSAus/UL</t>
  </si>
  <si>
    <t>165-0010</t>
  </si>
  <si>
    <t>E165 230V/1P/Wo Plug/cCSAus/UL</t>
  </si>
  <si>
    <t>165-0011</t>
  </si>
  <si>
    <t>F165 50'Cd/230V/3Ph/cCSAus/UL</t>
  </si>
  <si>
    <t>165-0012</t>
  </si>
  <si>
    <t>H165 200-208V/1Ph/cCSAus</t>
  </si>
  <si>
    <t>165-0013</t>
  </si>
  <si>
    <t>E165 35'Cd/230V/1Ph/cCSAus/UL</t>
  </si>
  <si>
    <t>165-0014</t>
  </si>
  <si>
    <t>E165 50'Cd/230V/1Ph/cCSAus/UL</t>
  </si>
  <si>
    <t>165-0015</t>
  </si>
  <si>
    <t>F165 230V/3Ph/cCSAus/UL</t>
  </si>
  <si>
    <t>165-0016</t>
  </si>
  <si>
    <t>J165 200-208V/3Ph/ED</t>
  </si>
  <si>
    <t>165-0018</t>
  </si>
  <si>
    <t>E165 230V/1Ph/Extra Duty</t>
  </si>
  <si>
    <t>165-0019</t>
  </si>
  <si>
    <t>F165 25'Cd//230V/3Ph/cCSAus/UL</t>
  </si>
  <si>
    <t>165-0020</t>
  </si>
  <si>
    <t>I165 200-208V/1Ph/cCSAus</t>
  </si>
  <si>
    <t>165-0021</t>
  </si>
  <si>
    <t>H165 35'Cd/200-208V/1Ph/cCSAus</t>
  </si>
  <si>
    <t>165-0022</t>
  </si>
  <si>
    <t>G165 460V/3Ph/Extra Duty</t>
  </si>
  <si>
    <t>165-0023</t>
  </si>
  <si>
    <t>G165 35'Cd/460V/3Ph/cCSAus/UL</t>
  </si>
  <si>
    <t>165-0025</t>
  </si>
  <si>
    <t>D165 230V/1Ph/Extra Duty</t>
  </si>
  <si>
    <t>165-0026</t>
  </si>
  <si>
    <t>E165 25'Cd/230V/1Ph/cCSAus/UL</t>
  </si>
  <si>
    <t>165-0028</t>
  </si>
  <si>
    <t>J165 35'Cd/200-208V/3Ph/cCSAus/UL</t>
  </si>
  <si>
    <t>165-0029</t>
  </si>
  <si>
    <t>D165 35'Cd/230V/1Ph/cCSAus/UL</t>
  </si>
  <si>
    <t>165-0030</t>
  </si>
  <si>
    <t>BE165 230V/1Ph/Pb20'/cCSAus/UL/(165-0004)</t>
  </si>
  <si>
    <t>165-0031</t>
  </si>
  <si>
    <t>G165 50'Cd/460V/3Ph/cCSAus/UL</t>
  </si>
  <si>
    <t>165-0033</t>
  </si>
  <si>
    <t>F165 35'Cd/230V/3Ph/cCSAus/UL</t>
  </si>
  <si>
    <t>165-0039</t>
  </si>
  <si>
    <t>EX165 230V/1Ph/Ex Pr/FM/CSA</t>
  </si>
  <si>
    <t>165-0040</t>
  </si>
  <si>
    <t>JX165 200-208V/3Ph/Ex Pr/FM/CSA</t>
  </si>
  <si>
    <t>165-0041</t>
  </si>
  <si>
    <t>FX165 230V/3Ph/Ex Pr/FM/CSA</t>
  </si>
  <si>
    <t>165-0042</t>
  </si>
  <si>
    <t>GX165 460V/3Ph/Ex Pr/FM/CSA</t>
  </si>
  <si>
    <t>165-0044</t>
  </si>
  <si>
    <t>IX165 200-208V/1Ph/Ex Pr/FM/CSA</t>
  </si>
  <si>
    <t>165-0046</t>
  </si>
  <si>
    <t>G165 25'Cd/460V/3Ph/cCSAus/UL</t>
  </si>
  <si>
    <t>165-0048</t>
  </si>
  <si>
    <t>EX165 50'Cd/230V/1Ph/Ex Pr/FM/CSA</t>
  </si>
  <si>
    <t>165-0050</t>
  </si>
  <si>
    <t>H165 25'Cd/200-208V/1Ph/cCSAus</t>
  </si>
  <si>
    <t>165-0053</t>
  </si>
  <si>
    <t>GX165 50'Cd/460V/3Ph/Ex Pr/FM/CSA</t>
  </si>
  <si>
    <t>165-0056</t>
  </si>
  <si>
    <t>D165 50'Cd/230V/1Ph/cCSAus/UL</t>
  </si>
  <si>
    <t>165-0057</t>
  </si>
  <si>
    <t>DX165 230V/1Ph/Ex Pr/FM/CSA</t>
  </si>
  <si>
    <t>165-0058</t>
  </si>
  <si>
    <t>HX165 200-208V/1Ph/Ex Pr/FM/CSA</t>
  </si>
  <si>
    <t>165-0061</t>
  </si>
  <si>
    <t>J165 50'Cd/200-208V/3Ph/cCSAus/UL</t>
  </si>
  <si>
    <t>165-0064</t>
  </si>
  <si>
    <t>I165 50' Cord/200-208V/1Ph/cCSAus</t>
  </si>
  <si>
    <t>165-0065</t>
  </si>
  <si>
    <t>DX165 50'Cd/230V/1Ph/Ex Pr/FM/CSA</t>
  </si>
  <si>
    <t>165-0066</t>
  </si>
  <si>
    <t>EX165 35'Cd/230V/1Ph/Ex Pr/FM/CSA</t>
  </si>
  <si>
    <t>165-0072</t>
  </si>
  <si>
    <t>FX165 35'Cd/230V/3Ph/Ex Pr/FM/CSA</t>
  </si>
  <si>
    <t>165-0074</t>
  </si>
  <si>
    <t>IX165 50'Cd/200-208V/1Ph/Ex Pr/FM/CSA</t>
  </si>
  <si>
    <t>165-0075</t>
  </si>
  <si>
    <t>D165 25'Cd/230V/1Ph/cCSAus/UL</t>
  </si>
  <si>
    <t>165-0076</t>
  </si>
  <si>
    <t>GX165 35'Cd/460V/3Ph/Ex Pr/FM/CSA</t>
  </si>
  <si>
    <t>165-0077</t>
  </si>
  <si>
    <t>JX165 50'Cd/200-208V/3Ph/Ex Pr/FM/CSA</t>
  </si>
  <si>
    <t>165-0079</t>
  </si>
  <si>
    <t>I165 35' Cord/200-208V/1Ph/cCSAus</t>
  </si>
  <si>
    <t>17-0005</t>
  </si>
  <si>
    <t>Conversion Kit,2" To 3" V Or D</t>
  </si>
  <si>
    <t>17-0007</t>
  </si>
  <si>
    <t>Conversion Kit,3" To 2" Vent Or Discharge/Flange/Slip/Bolt-On</t>
  </si>
  <si>
    <t>17-0074</t>
  </si>
  <si>
    <t>Cover,D-36"Dia/3V3D/10'T/Insp &amp; Access</t>
  </si>
  <si>
    <t>17-0080</t>
  </si>
  <si>
    <t>Cover,S-18"Dia/2V2D/10'T/For Fg &amp; Poly Basin</t>
  </si>
  <si>
    <t>17-0131</t>
  </si>
  <si>
    <t>Cover,S-18"Dia/3V1.5D/For Radon Basin</t>
  </si>
  <si>
    <t>17-0135</t>
  </si>
  <si>
    <t>Cover,S-P 18"Dia(Economy)(For Pedestal Pump)</t>
  </si>
  <si>
    <t>17-0149</t>
  </si>
  <si>
    <t>Cover,Blank-36"Dia. Fg/W-Hardware Pak</t>
  </si>
  <si>
    <t>17-0181</t>
  </si>
  <si>
    <t>Cover,S-P 18"Dia/0V2D</t>
  </si>
  <si>
    <t>17-0190</t>
  </si>
  <si>
    <t>Cover,Split-S/18"Dia/2V2D</t>
  </si>
  <si>
    <t>17-0275</t>
  </si>
  <si>
    <t>Cover,24"Dia/Septic Tank Riser</t>
  </si>
  <si>
    <t>17-0276</t>
  </si>
  <si>
    <t>Cover,S-18"Dia/2V2D/14Ga</t>
  </si>
  <si>
    <t>17-0294</t>
  </si>
  <si>
    <t>Cover,S-P 18"Dia/0V1.5D</t>
  </si>
  <si>
    <t>17-0337</t>
  </si>
  <si>
    <t>Cover,Blank-24"Dia/Molded Fg/W-Hardware Pak</t>
  </si>
  <si>
    <t>17-0342</t>
  </si>
  <si>
    <t>Cover,30"Dia/Septic Tank Riser</t>
  </si>
  <si>
    <t>17-0411</t>
  </si>
  <si>
    <t>Cover,S-18"Dia/PSF/2&amp;3V-2D/Economy Basin</t>
  </si>
  <si>
    <t>17-0418</t>
  </si>
  <si>
    <t>Cover,S-18"Dia/2V2D/PSF</t>
  </si>
  <si>
    <t>17-0419</t>
  </si>
  <si>
    <t>Cover,Split S-18"Dia/2V2D/PSF</t>
  </si>
  <si>
    <t>17-0441</t>
  </si>
  <si>
    <t>Cover,Blank-18"Dia/PSF</t>
  </si>
  <si>
    <t>185-0003</t>
  </si>
  <si>
    <t>D185 230V/1Ph/cCSAus/UL</t>
  </si>
  <si>
    <t>185-0004</t>
  </si>
  <si>
    <t>E185 230V/1Ph/cCSAus/UL</t>
  </si>
  <si>
    <t>185-0005</t>
  </si>
  <si>
    <t>G185 460V/3Ph/cCSAus/UL</t>
  </si>
  <si>
    <t>185-0006</t>
  </si>
  <si>
    <t>F185 230V/3Ph/cCSAus/UL</t>
  </si>
  <si>
    <t>185-0007</t>
  </si>
  <si>
    <t>I185 200-208V/1Ph/cCSAus</t>
  </si>
  <si>
    <t>185-0008</t>
  </si>
  <si>
    <t>J185 200-208V/3Ph/cCSAus/UL</t>
  </si>
  <si>
    <t>185-0010</t>
  </si>
  <si>
    <t>I185 35'Cd/200-208V/1Ph/cCSAus</t>
  </si>
  <si>
    <t>185-0012</t>
  </si>
  <si>
    <t>E185 230V/1Ph/Wo Plug/cCSAus</t>
  </si>
  <si>
    <t>185-0013</t>
  </si>
  <si>
    <t>H185 200-208V/1Ph/cCSAus</t>
  </si>
  <si>
    <t>185-0014</t>
  </si>
  <si>
    <t>J185 50'Cd/200-208V/3Ph/cCSAus/UL</t>
  </si>
  <si>
    <t>185-0015</t>
  </si>
  <si>
    <t>BE185 230V/1Ph/Pb20'/cCSAus/UL/(185-0004)</t>
  </si>
  <si>
    <t>185-0017</t>
  </si>
  <si>
    <t>D185 50'Cd/230V/1Ph/cCSAus/UL</t>
  </si>
  <si>
    <t>185-0018</t>
  </si>
  <si>
    <t>D185 35'Cd/230V/1Ph/cCSAus/UL</t>
  </si>
  <si>
    <t>185-0023</t>
  </si>
  <si>
    <t>E185 25'Cd/230V/1Ph/cCSAus/UL</t>
  </si>
  <si>
    <t>185-0024</t>
  </si>
  <si>
    <t>IX185 200-208V/1Ph/Ex Pr/FM/CSA</t>
  </si>
  <si>
    <t>185-0025</t>
  </si>
  <si>
    <t>EX185 230V/1Ph/Ex Pr/FM/CSA</t>
  </si>
  <si>
    <t>185-0026</t>
  </si>
  <si>
    <t>JX185 200-208V/3Ph/Ex Pr/FM/CSA</t>
  </si>
  <si>
    <t>185-0027</t>
  </si>
  <si>
    <t>FX185 230V/3Ph/Ex Pr/FM/CSA</t>
  </si>
  <si>
    <t>185-0028</t>
  </si>
  <si>
    <t>GX185 460V/3Ph/Ex Pr/FM/CSA</t>
  </si>
  <si>
    <t>185-0030</t>
  </si>
  <si>
    <t>G185 50'Cd/460V/3Ph/cCSAus/UL</t>
  </si>
  <si>
    <t>185-0031</t>
  </si>
  <si>
    <t>E185 50'Cd/230V/1Ph/cCSAus/UL</t>
  </si>
  <si>
    <t>185-0032</t>
  </si>
  <si>
    <t>JX185 35'Cd/200V/3Ph/Ex Pr/FM/CSA</t>
  </si>
  <si>
    <t>185-0033</t>
  </si>
  <si>
    <t>GX185 35'Cd/460V/3Ph/Ex Pr/FM/CSA</t>
  </si>
  <si>
    <t>185-0035</t>
  </si>
  <si>
    <t>E185 35'Cd/230V/1Ph/cCSAus/UL</t>
  </si>
  <si>
    <t>185-0038</t>
  </si>
  <si>
    <t>F185 25'Cd/230V/3Ph/cCSAus/UL</t>
  </si>
  <si>
    <t>185-0039</t>
  </si>
  <si>
    <t>I185 50'Cd/200-208V/1Ph/cCSAus</t>
  </si>
  <si>
    <t>185-0040</t>
  </si>
  <si>
    <t>DX185 230V/1Ph/Ex Pr/FM/CSA</t>
  </si>
  <si>
    <t>185-0042</t>
  </si>
  <si>
    <t>IX185 35'Cd/200-208V/1Ph/Ex Pr/FM/CSA</t>
  </si>
  <si>
    <t>185-0045</t>
  </si>
  <si>
    <t>J185 25'Cd/200-208V/3Ph/cCSAus/UL</t>
  </si>
  <si>
    <t>185-0051</t>
  </si>
  <si>
    <t>JX185 50'Cd/200V/3Ph/Ex Pr/FM/CSA</t>
  </si>
  <si>
    <t>185-0054</t>
  </si>
  <si>
    <t>F185 50'Cd/230V/3Ph/cCSAus/UL</t>
  </si>
  <si>
    <t>185-0055</t>
  </si>
  <si>
    <t>F185 35'Cd/230V/3Ph/cCSAus/UL</t>
  </si>
  <si>
    <t>185-0056</t>
  </si>
  <si>
    <t>G185 35'Cd/460V/3Ph/cCSAus/UL</t>
  </si>
  <si>
    <t>185-0057</t>
  </si>
  <si>
    <t>https://www.zoellerpumps.com/en-us/products/sump-effluent-pumps/commercial/180-190-series</t>
  </si>
  <si>
    <t>186-0003</t>
  </si>
  <si>
    <t>D186 230V/1Ph/cCSAus</t>
  </si>
  <si>
    <t>186-0004</t>
  </si>
  <si>
    <t>E186 230V/1Ph/CSA</t>
  </si>
  <si>
    <t>186-0005</t>
  </si>
  <si>
    <t>F186 230V/3Ph/cCSAus</t>
  </si>
  <si>
    <t>186-0006</t>
  </si>
  <si>
    <t>G186 460V/3Ph/cCSAus</t>
  </si>
  <si>
    <t>186-0007</t>
  </si>
  <si>
    <t>H186 200-208V/1Ph/cCSAus</t>
  </si>
  <si>
    <t>186-0008</t>
  </si>
  <si>
    <t>I186 200-208V/1Ph/cCSAus</t>
  </si>
  <si>
    <t>186-0009</t>
  </si>
  <si>
    <t>J186 200-208V/3Ph/cCSAus</t>
  </si>
  <si>
    <t>186-0010</t>
  </si>
  <si>
    <t>BE186 230V/1Ph/Pb20'/CSA/(186-0004)</t>
  </si>
  <si>
    <t>186-0011</t>
  </si>
  <si>
    <t>D186 50'Cd/230V/1Ph/cCSAus</t>
  </si>
  <si>
    <t>186-0013</t>
  </si>
  <si>
    <t>IX186 200-208V/1Ph/Ex Pr/FM/CSA</t>
  </si>
  <si>
    <t>186-0014</t>
  </si>
  <si>
    <t>EX186 230V/1Ph/Ex Pr/FM/CSA</t>
  </si>
  <si>
    <t>186-0015</t>
  </si>
  <si>
    <t>JX186 200-208V/3Ph/Ex Pr/FM/CSA</t>
  </si>
  <si>
    <t>186-0016</t>
  </si>
  <si>
    <t>FX186 230V/3Ph/Ex Pr/FM/CSA</t>
  </si>
  <si>
    <t>186-0017</t>
  </si>
  <si>
    <t>GX186 460V/3Ph/Ex Pr/FM/CSA</t>
  </si>
  <si>
    <t>186-0018</t>
  </si>
  <si>
    <t>E186 50'Cd/230V/1Ph/CSA</t>
  </si>
  <si>
    <t>186-0020</t>
  </si>
  <si>
    <t>D186 35'Cd/230V/1Ph/cCSAus</t>
  </si>
  <si>
    <t>186-0021</t>
  </si>
  <si>
    <t>EX186 50'Cd/230V/1Ph/Ex Pr/FM/CSA</t>
  </si>
  <si>
    <t>186-0022</t>
  </si>
  <si>
    <t>G186 35'Cd/460V/3Ph/cCSAus</t>
  </si>
  <si>
    <t>186-0023</t>
  </si>
  <si>
    <t>DX186 230V/1Ph/Ex Pr/FM/CSA</t>
  </si>
  <si>
    <t>186-0027</t>
  </si>
  <si>
    <t>E186 35'Cd/230V/1Ph/CSA</t>
  </si>
  <si>
    <t>186-0028</t>
  </si>
  <si>
    <t>G186 25'Cd/460V/3Ph/cCSAus</t>
  </si>
  <si>
    <t>186-0030</t>
  </si>
  <si>
    <t>GX186 50'Cord/460V/3Ph/Ex Pr/FM/CSA</t>
  </si>
  <si>
    <t>186-0031</t>
  </si>
  <si>
    <t>J186 50'Cd/200-208V/3Ph/cCSAus</t>
  </si>
  <si>
    <t>186-0032</t>
  </si>
  <si>
    <t>G186 50'Cd/460V/3Ph/cCSAus</t>
  </si>
  <si>
    <t>186-0033</t>
  </si>
  <si>
    <t>E186 25'Cd/230V/1Ph/CSA</t>
  </si>
  <si>
    <t>186-0034</t>
  </si>
  <si>
    <t>I186 50'Cd/200-208V/1Ph/cCSAus</t>
  </si>
  <si>
    <t>186-0057</t>
  </si>
  <si>
    <t>F186 50'Cd/230V/3Ph/cCSAus</t>
  </si>
  <si>
    <t>188-0003</t>
  </si>
  <si>
    <t>D188 230V/1Ph/cCSAus/UL</t>
  </si>
  <si>
    <t>188-0004</t>
  </si>
  <si>
    <t>E188 230V/1Ph/CSA</t>
  </si>
  <si>
    <t>188-0005</t>
  </si>
  <si>
    <t>F188 230V/3Ph/cCSAus/UL</t>
  </si>
  <si>
    <t>188-0006</t>
  </si>
  <si>
    <t>G188 460V/3Ph/cCSAus/UL</t>
  </si>
  <si>
    <t>188-0007</t>
  </si>
  <si>
    <t>I188 200-208V/1Ph/cCSAus</t>
  </si>
  <si>
    <t>188-0008</t>
  </si>
  <si>
    <t>J188 200-208V/3Ph/cCSAus/UL</t>
  </si>
  <si>
    <t>188-0010</t>
  </si>
  <si>
    <t>G188 35'Cd/460V/3Ph/cCSAus/UL</t>
  </si>
  <si>
    <t>188-0011</t>
  </si>
  <si>
    <t>D188 25'Cd/230V/1Ph/cCSAus/UL</t>
  </si>
  <si>
    <t>188-0014</t>
  </si>
  <si>
    <t>D188 50'Cd/230V/1Ph/cCSAus/UL</t>
  </si>
  <si>
    <t>188-0016</t>
  </si>
  <si>
    <t>F188 50'Cd/230V/3Ph/cCSAus/UL</t>
  </si>
  <si>
    <t>188-0017</t>
  </si>
  <si>
    <t>E188 230V/1Ph/Wo Plug/CSA</t>
  </si>
  <si>
    <t>188-0018</t>
  </si>
  <si>
    <t>BE188 230V/1Ph/Pb20'/cCSAus/(188-0004)</t>
  </si>
  <si>
    <t>188-0019</t>
  </si>
  <si>
    <t>H188 200-208V/1Ph/cCSAus</t>
  </si>
  <si>
    <t>188-0020</t>
  </si>
  <si>
    <t>E188 25'Cd/230V/1Ph/CSA</t>
  </si>
  <si>
    <t>188-0021</t>
  </si>
  <si>
    <t>J188 25'Cd/200-208V/3Ph/cCSAus/UL</t>
  </si>
  <si>
    <t>188-0022</t>
  </si>
  <si>
    <t>F188 35'Cd/230V/3Ph/cCSAus/UL</t>
  </si>
  <si>
    <t>188-0025</t>
  </si>
  <si>
    <t>I188 25'Cd/200-208V/1Ph/cCSAus</t>
  </si>
  <si>
    <t>188-0026</t>
  </si>
  <si>
    <t>E188 35'Cd/230V/1Ph/CSA</t>
  </si>
  <si>
    <t>188-0027</t>
  </si>
  <si>
    <t>IX188 200-208V/1Ph/Ex Pr/FM/CSA</t>
  </si>
  <si>
    <t>188-0028</t>
  </si>
  <si>
    <t>EX188 230V/1Ph/Ex Pr/FM/CSA</t>
  </si>
  <si>
    <t>188-0029</t>
  </si>
  <si>
    <t>JX188 200-208V/3Ph/Ex Pr/FM/CSA</t>
  </si>
  <si>
    <t>188-0030</t>
  </si>
  <si>
    <t>FX188 230V/3Ph/Ex Pr/FM/CSA</t>
  </si>
  <si>
    <t>188-0031</t>
  </si>
  <si>
    <t>GX188 460V/3Ph/Ex Pr/FM</t>
  </si>
  <si>
    <t>188-0033</t>
  </si>
  <si>
    <t>I188 50'Cd/200-208V/1Ph/cCSAus</t>
  </si>
  <si>
    <t>188-0034</t>
  </si>
  <si>
    <t>H188 35'Cd/200-208V/1Ph/cCSAus</t>
  </si>
  <si>
    <t>188-0035</t>
  </si>
  <si>
    <t>E188 50'Cd/230V/1Ph/CSA</t>
  </si>
  <si>
    <t>188-0036</t>
  </si>
  <si>
    <t>D188 35'Cd/230V/1Ph/UL/cCSAus</t>
  </si>
  <si>
    <t>188-0038</t>
  </si>
  <si>
    <t>G188 50'Cd/460V/3Ph/cCSAus/UL</t>
  </si>
  <si>
    <t>188-0039</t>
  </si>
  <si>
    <t>JX188 35'Cd/200V/3Ph/Ex Pr/FM/CSA</t>
  </si>
  <si>
    <t>188-0040</t>
  </si>
  <si>
    <t>GX188 35'Cd/460V/3Ph/Ex Pr/FM</t>
  </si>
  <si>
    <t>188-0041</t>
  </si>
  <si>
    <t>188-0042</t>
  </si>
  <si>
    <t>EX188 25'Cd/230V/1Ph/Ex Pr/FM/CSA</t>
  </si>
  <si>
    <t>188-0046</t>
  </si>
  <si>
    <t>I188 35'Cd/200-208V/1Ph/cCSAus</t>
  </si>
  <si>
    <t>188-0048</t>
  </si>
  <si>
    <t>JX188 50'Cd/200V/3Ph/Ex Pr/FM/CSA</t>
  </si>
  <si>
    <t>188-0049</t>
  </si>
  <si>
    <t>DX188 230V/1Ph/Ex Pr/FM/CSA</t>
  </si>
  <si>
    <t>188-0050</t>
  </si>
  <si>
    <t>HX188 200-208V/1Ph/Ex Pr/FM/CSA</t>
  </si>
  <si>
    <t>188-0051</t>
  </si>
  <si>
    <t>188-0052</t>
  </si>
  <si>
    <t>GX188 50'Cd/460V/3Ph/Ex Pr/FM/CSA</t>
  </si>
  <si>
    <t>188-0054</t>
  </si>
  <si>
    <t>J188 35'Cd/200-208V/3Ph/cCSAus/UL</t>
  </si>
  <si>
    <t>188-0058</t>
  </si>
  <si>
    <t>EX188 50'Cd/230V/1Ph/Ex Pr/FM/CSA</t>
  </si>
  <si>
    <t>188-0060</t>
  </si>
  <si>
    <t>EX188 35'Cd/230V/1Ph/Ex Pr/FM/CSA</t>
  </si>
  <si>
    <t>188-0061</t>
  </si>
  <si>
    <t>IX188 50'Cd/200-208V/1Ph/Ex Pr/FM/CSA</t>
  </si>
  <si>
    <t>188-0062</t>
  </si>
  <si>
    <t>F188 25'Cd/230V/3Ph/cCSAus/UL</t>
  </si>
  <si>
    <t>188-0064</t>
  </si>
  <si>
    <t>189-0003</t>
  </si>
  <si>
    <t>D189 230V/1Ph/CSA</t>
  </si>
  <si>
    <t>189-0004</t>
  </si>
  <si>
    <t>E189 230V/1Ph/CSA</t>
  </si>
  <si>
    <t>189-0006</t>
  </si>
  <si>
    <t>E189 50'Cd/230V/1Ph/CSA</t>
  </si>
  <si>
    <t>189-0007</t>
  </si>
  <si>
    <t>D189 50'Cd/230V/1Ph/CSA</t>
  </si>
  <si>
    <t>189-0008</t>
  </si>
  <si>
    <t>F189 230V/3Ph/cCSAus/UL</t>
  </si>
  <si>
    <t>189-0009</t>
  </si>
  <si>
    <t>G189 460V/3Ph/cCSAus/UL</t>
  </si>
  <si>
    <t>189-0010</t>
  </si>
  <si>
    <t>J189 200-208V/3Ph/cCSAus/UL</t>
  </si>
  <si>
    <t>189-0011</t>
  </si>
  <si>
    <t>H189 200-208V/1Ph/cCSAus</t>
  </si>
  <si>
    <t>189-0012</t>
  </si>
  <si>
    <t>I189 200-208V/1Ph/cCSAus</t>
  </si>
  <si>
    <t>189-0015</t>
  </si>
  <si>
    <t>E189 35'Cd/230V/1Ph/CSA</t>
  </si>
  <si>
    <t>189-0016</t>
  </si>
  <si>
    <t>E189 25'Cd/230V/1Ph/CSA</t>
  </si>
  <si>
    <t>189-0018</t>
  </si>
  <si>
    <t>E189 230V/1Ph/Wo Plug/CSA</t>
  </si>
  <si>
    <t>189-0024</t>
  </si>
  <si>
    <t>G189 50'Cd/460V/3Ph/cCSAus/UL</t>
  </si>
  <si>
    <t>189-0025</t>
  </si>
  <si>
    <t>J189 35'Cd/200-208V/3Ph/cCSAus/UL</t>
  </si>
  <si>
    <t>189-0026</t>
  </si>
  <si>
    <t>H189 35'Cd/200-208V/1Ph/cCSAus</t>
  </si>
  <si>
    <t>189-0027</t>
  </si>
  <si>
    <t>WD189 230V/1Ph</t>
  </si>
  <si>
    <t>189-0030</t>
  </si>
  <si>
    <t>IX189 200-208V/1Ph/Ex Pr/FM/CSA</t>
  </si>
  <si>
    <t>189-0031</t>
  </si>
  <si>
    <t>EX189 230V/1Ph/Ex Pr/FM/CSA</t>
  </si>
  <si>
    <t>189-0032</t>
  </si>
  <si>
    <t>JX189 200-208V/3Ph/Ex Pr/FM/CSA</t>
  </si>
  <si>
    <t>189-0033</t>
  </si>
  <si>
    <t>FX189 230V/3Ph/Ex Pr/FM/CSA</t>
  </si>
  <si>
    <t>189-0034</t>
  </si>
  <si>
    <t>GX189 460V/3Ph/Ex Pr/FM/CSA</t>
  </si>
  <si>
    <t>189-0040</t>
  </si>
  <si>
    <t>D189 25'Cd/230V/1Ph/CSA</t>
  </si>
  <si>
    <t>189-0041</t>
  </si>
  <si>
    <t>GX189 50'Cd/460V/3Ph/Ex Pr/FM/CSA</t>
  </si>
  <si>
    <t>189-0042</t>
  </si>
  <si>
    <t>WD189 50'Cd/230V/1Ph</t>
  </si>
  <si>
    <t>189-0044</t>
  </si>
  <si>
    <t>G189 35'Cd/460V/3Ph/cCSAus/UL</t>
  </si>
  <si>
    <t>189-0045</t>
  </si>
  <si>
    <t>I189 50'Cd/200-208V/1Ph/cCSAus</t>
  </si>
  <si>
    <t>189-0047</t>
  </si>
  <si>
    <t>DX189 230V/1Ph/Ex Pr/FM/CSA</t>
  </si>
  <si>
    <t>189-0048</t>
  </si>
  <si>
    <t>HX189 200-208V/1Ph/Ex Pr/FM/CSA</t>
  </si>
  <si>
    <t>189-0049</t>
  </si>
  <si>
    <t>D189 35'Cd/230V/1Ph/CSA</t>
  </si>
  <si>
    <t>189-0051</t>
  </si>
  <si>
    <t>G189 25'Cd/460V/3Ph/cCSAus/UL</t>
  </si>
  <si>
    <t>189-0056</t>
  </si>
  <si>
    <t>J189 50'Cd/200-208V/3Ph/cCSAus/UL</t>
  </si>
  <si>
    <t>189-0057</t>
  </si>
  <si>
    <t>F189 35'Cd/230V/3Ph/cCSAus/UL</t>
  </si>
  <si>
    <t>189-0058</t>
  </si>
  <si>
    <t>GX189 35'Cd/460V/3Ph/Ex Pr/FM/CSA</t>
  </si>
  <si>
    <t>189-0059</t>
  </si>
  <si>
    <t>DX189 35'Cd/230V/1Ph/Ex Pr/FM/CSA</t>
  </si>
  <si>
    <t>189-0061</t>
  </si>
  <si>
    <t>IX189 50'Cd/200-208V/1Ph/Ex Pr/FM/CSA</t>
  </si>
  <si>
    <t>189-0063</t>
  </si>
  <si>
    <t>F189 50'Cd/230V/3Ph/cCSAus/UL</t>
  </si>
  <si>
    <t>189-0064</t>
  </si>
  <si>
    <t>GX189 25'Cd/460V/3Ph/Ex Pr</t>
  </si>
  <si>
    <t>191-0004</t>
  </si>
  <si>
    <t>E191 230V/1Ph/cCSAus</t>
  </si>
  <si>
    <t>191-0006</t>
  </si>
  <si>
    <t>E191 25'Cd/230V/1Ph/cCSAus</t>
  </si>
  <si>
    <t>191-0007</t>
  </si>
  <si>
    <t>EX191 230V/1Ph/Ex Pr/FM/CSA</t>
  </si>
  <si>
    <t>191-0008</t>
  </si>
  <si>
    <t>E191 50'Cd/230V/1Ph/cCSAus</t>
  </si>
  <si>
    <t>191-0010</t>
  </si>
  <si>
    <t>DX191 230V/1Ph/Ex Pr/FM/CSA</t>
  </si>
  <si>
    <t>191-0011</t>
  </si>
  <si>
    <t>E191 35'Cd/230V/1Ph/cCSAus</t>
  </si>
  <si>
    <t>191-0012</t>
  </si>
  <si>
    <t>DX191 50'Cd/230V/1Ph/Ex Pr/FM/CSA</t>
  </si>
  <si>
    <t>191-0013</t>
  </si>
  <si>
    <t>EX191 50'Cd/230V/1Ph/Ex Pr/FM/CSA</t>
  </si>
  <si>
    <t>191-0014</t>
  </si>
  <si>
    <t>EX191 35'Cd/230V/1Ph/Ex Pr/FM/CSA</t>
  </si>
  <si>
    <t>202-1000</t>
  </si>
  <si>
    <t>Qwik Jon Ultima/Grinder Pump &amp; Tank/cUPC</t>
  </si>
  <si>
    <t>202-1001</t>
  </si>
  <si>
    <t>Qwik Jon Ultima/Grinder Pump &amp; Tank/WU202 Cd w/o Plug/cUPC</t>
  </si>
  <si>
    <t>202-2000</t>
  </si>
  <si>
    <t>Bowl,Toilet/Back Outlet/Elongated/"202"/cUPC (1.28/1.6GPF)</t>
  </si>
  <si>
    <t>202-3002</t>
  </si>
  <si>
    <t>Tank &amp; Cover,Toilet Asm/LH/"202"/cUPC/Premium</t>
  </si>
  <si>
    <t>202-3003</t>
  </si>
  <si>
    <t>Tank &amp; Cover,Toilet Asm/RH/"202"/cUPC/Premium</t>
  </si>
  <si>
    <t>203-0005</t>
  </si>
  <si>
    <t>Qwik Jon Ultima Sys W-O Std Rear Flush Toilet</t>
  </si>
  <si>
    <t>203-1001</t>
  </si>
  <si>
    <t>Qwik Jon Ultima/"203"/Grinder Pump &amp; Tank/WU202/Cd w/o Plug</t>
  </si>
  <si>
    <t>204-1000</t>
  </si>
  <si>
    <t>Qwik Jon Ultima/"204"/Lavatory &amp; Shower Unit</t>
  </si>
  <si>
    <t>204-1001</t>
  </si>
  <si>
    <t>Qwik Jon Ultima/"204"/Grinder Pump &amp; Tank/WU202/Cd w/o Plug</t>
  </si>
  <si>
    <t>2057-0005</t>
  </si>
  <si>
    <t>BN2057 115V/1Ph/Intermittent HT</t>
  </si>
  <si>
    <t>2057-0006</t>
  </si>
  <si>
    <t>BE2057 230V/1Ph/Intermittent HT</t>
  </si>
  <si>
    <t>2098-0005</t>
  </si>
  <si>
    <t>BN2098 115V/1Ph/Intermittent/HT</t>
  </si>
  <si>
    <t>2098-0006</t>
  </si>
  <si>
    <t>BE2098 230V/1Ph/Intermittent/HT</t>
  </si>
  <si>
    <t>211-0001</t>
  </si>
  <si>
    <t>M211 115V/1Ph/cCSAus</t>
  </si>
  <si>
    <t>211-0002</t>
  </si>
  <si>
    <t>N211 115V/1Ph/cCSAus</t>
  </si>
  <si>
    <t>https://www.zoellerpumps.com/en-us/products/sewage-pumps/residential/model-211</t>
  </si>
  <si>
    <t>211-0005</t>
  </si>
  <si>
    <t>BN211 15'Cd/115V/1Ph/Pb Float Switch/cCSAus</t>
  </si>
  <si>
    <t>212-0001</t>
  </si>
  <si>
    <t>M212 115V/1Ph/60Hz/.5Hp/cCSAus</t>
  </si>
  <si>
    <t>212-0002</t>
  </si>
  <si>
    <t>2137-0005</t>
  </si>
  <si>
    <t>BN2137 115V/1Ph/Intermittent HT</t>
  </si>
  <si>
    <t>2137-0006</t>
  </si>
  <si>
    <t>BE2137 230V/1Ph/Intermittent HT</t>
  </si>
  <si>
    <t>2282-0005</t>
  </si>
  <si>
    <t>BN2282 2F/115V/1Ph/Intermittent HT</t>
  </si>
  <si>
    <t>2282-0006</t>
  </si>
  <si>
    <t>BE2282 2F/230V/1Ph/Intermittent HT</t>
  </si>
  <si>
    <t>2382-0005</t>
  </si>
  <si>
    <t>BN2282 3F/115V/1Ph/Intermittent HT</t>
  </si>
  <si>
    <t>2382-0006</t>
  </si>
  <si>
    <t>BE2282 3F/230V/1Ph/Intermittent HT</t>
  </si>
  <si>
    <t>261-0001</t>
  </si>
  <si>
    <t>M161 2F/115V/1Ph/cCSAus/UL/(161-0001)</t>
  </si>
  <si>
    <t>261-0002</t>
  </si>
  <si>
    <t>N161 2F/115V/1Ph/CSA/(161-0002)</t>
  </si>
  <si>
    <t>261-0003</t>
  </si>
  <si>
    <t>D161 2F/230V/1Ph/cCSAus/UL/(161-0003)</t>
  </si>
  <si>
    <t>261-0004</t>
  </si>
  <si>
    <t>E161 2F/230V/1Ph/cCSAus/UL/(161-0004)</t>
  </si>
  <si>
    <t>261-0005</t>
  </si>
  <si>
    <t>M161 2F/50'Cd/115V/1Ph/cCSAus/UL/(161-0009)</t>
  </si>
  <si>
    <t>261-0006</t>
  </si>
  <si>
    <t>H161 2F/200-208V/1Ph/cCSAus/(161-0010)</t>
  </si>
  <si>
    <t>261-0007</t>
  </si>
  <si>
    <t>N161 2F/35'Cd/115V/1Ph/CSA/(161-0016)</t>
  </si>
  <si>
    <t>261-0008</t>
  </si>
  <si>
    <t>M161 2F/35'Cd/115V/1Ph/cCSAus/UL/(161-0017)</t>
  </si>
  <si>
    <t>261-0009</t>
  </si>
  <si>
    <t>J161 2F/200-208V/3Ph/cCSAus/UL/(161-0012)</t>
  </si>
  <si>
    <t>261-0010</t>
  </si>
  <si>
    <t>E161 2F/230V/1Ph/cCSAus/(161-0021)</t>
  </si>
  <si>
    <t>261-0011</t>
  </si>
  <si>
    <t>F161 2F/230V/3Ph/cCSAus/UL/(161-0011)</t>
  </si>
  <si>
    <t>261-0012</t>
  </si>
  <si>
    <t>G161 2F/460V/3Ph/cCSAus/UL/(161-0007)</t>
  </si>
  <si>
    <t>261-0013</t>
  </si>
  <si>
    <t>I161 2F/200-208V/1Ph/cCSAus/(161-0005)</t>
  </si>
  <si>
    <t>261-0015</t>
  </si>
  <si>
    <t>N161 2F/50'Cd/115V/1Ph/CSA/(161-0024)</t>
  </si>
  <si>
    <t>261-0016</t>
  </si>
  <si>
    <t>BN161 2F/115V/1Ph/Pb20'/CSA/(161-0002)</t>
  </si>
  <si>
    <t>261-0017</t>
  </si>
  <si>
    <t>N161 2F/25'Cd/115V/1Ph/CSA/(161-0028)</t>
  </si>
  <si>
    <t>261-0018</t>
  </si>
  <si>
    <t>E161 2F/35'Cd/230V/1P/cCSAus/UL/(161-0031)</t>
  </si>
  <si>
    <t>261-0019</t>
  </si>
  <si>
    <t>G161 2F/460V/3Ph/ED/(161-0032)</t>
  </si>
  <si>
    <t>261-0020</t>
  </si>
  <si>
    <t>M161 2F/25'Cd/115V/1Ph/cCSAus/UL/(161-00006)</t>
  </si>
  <si>
    <t>261-0021</t>
  </si>
  <si>
    <t>G161 2F/35'Cd/460V/3Ph/cCSAus/UL/(161-0020)</t>
  </si>
  <si>
    <t>261-0022</t>
  </si>
  <si>
    <t>I161 2F/25'Cd/200-208V/1Ph/cCSAus/(161-0035)</t>
  </si>
  <si>
    <t>261-0023</t>
  </si>
  <si>
    <t>I161 2F/35'Cd/200-208V/1Ph/cCSAus/(161-0036)</t>
  </si>
  <si>
    <t>261-0024</t>
  </si>
  <si>
    <t>BE161 2F/230V/1Ph/Pb20'/cCSAus/UL/(161-0004)</t>
  </si>
  <si>
    <t>261-0025</t>
  </si>
  <si>
    <t>D161 2F/25'Cd/230V/1Ph/cCSAus/UL/(161-0030)</t>
  </si>
  <si>
    <t>261-0026</t>
  </si>
  <si>
    <t>F161 2F/35'Cd/230V/3Ph/cCSAus/UL/(161-0037)</t>
  </si>
  <si>
    <t>261-0031</t>
  </si>
  <si>
    <t>NX161 2F/115V/1Ph/Ex Pr/FM/CSA/(161-0042)</t>
  </si>
  <si>
    <t>261-0032</t>
  </si>
  <si>
    <t>E161 2F/25'Cd/230V/1P/cCSAus/UL/(161-0049)</t>
  </si>
  <si>
    <t>261-0034</t>
  </si>
  <si>
    <t>EX161 2F/230V/1Ph/Ex Pr/FM/CSA/(161-0044)</t>
  </si>
  <si>
    <t>261-0035</t>
  </si>
  <si>
    <t>JX161 2F/200-208V/3Ph/Ex Pr/FM/CSA/(161-0045)</t>
  </si>
  <si>
    <t>261-0036</t>
  </si>
  <si>
    <t>E161 2F/50'Cd/230V/1Ph/cCSAus/UL/(161-0038)</t>
  </si>
  <si>
    <t>261-0037</t>
  </si>
  <si>
    <t>GX161 2F/460V/3Ph/Ex Pr/FM/CSA/(161-0047)</t>
  </si>
  <si>
    <t>261-0038</t>
  </si>
  <si>
    <t>EX161 2F/50'Cd/230V/1Ph/Ex Pr/FM/CSA/(161-0055)</t>
  </si>
  <si>
    <t>261-0041</t>
  </si>
  <si>
    <t>NX161 2F/25'Cd/115V/1Ph/Ex Pr/FM/CSA/(161-0064)</t>
  </si>
  <si>
    <t>261-0042</t>
  </si>
  <si>
    <t>F161 2F/25'Cd/230V/3Ph/cCSAus/UL/(161-0066)</t>
  </si>
  <si>
    <t>261-0043</t>
  </si>
  <si>
    <t>I161 2F/50'Cd/200-208V/1Ph/cCSAus/(161-0022)</t>
  </si>
  <si>
    <t>261-0044</t>
  </si>
  <si>
    <t>GX161 2F/50'Cd/460V/3Ph/Ex Pr/FM/CSA/(161-0069)</t>
  </si>
  <si>
    <t>261-0045</t>
  </si>
  <si>
    <t>IX161 2F/200-208V/1Ph/Ex Pr/FM/CSA/(161-0043)</t>
  </si>
  <si>
    <t>261-0046</t>
  </si>
  <si>
    <t>EX161 2F/25'Cd/230V/1Ph/Ex Pr/FM/CSA/(161-0061)</t>
  </si>
  <si>
    <t>261-0047</t>
  </si>
  <si>
    <t>NX161 2F/50'Cd/115V/1Ph/Ex Pr/FM/CSA/(161-0051)</t>
  </si>
  <si>
    <t>261-0048</t>
  </si>
  <si>
    <t>J161 2F/35'CD/200-208V/3Ph/cCSAus/UL/(161-0076)</t>
  </si>
  <si>
    <t>261-0049</t>
  </si>
  <si>
    <t>MX161 2F/50'Cd/115V/1Ph/Ex Pr/FM/CSA/(161-0083)</t>
  </si>
  <si>
    <t>261-0050</t>
  </si>
  <si>
    <t>MX161 2F/115V/1Ph/Ex Pr/FM/CSA/(161-0071)</t>
  </si>
  <si>
    <t>261-0051</t>
  </si>
  <si>
    <t>N161 2F/115V/1Ph/ED/(161-0085)</t>
  </si>
  <si>
    <t>261-0052</t>
  </si>
  <si>
    <t>IX161 2F/35'Cd/200-208V/1Ph/Ex Pr/FM/CSA/(161-0048)</t>
  </si>
  <si>
    <t>261-0054</t>
  </si>
  <si>
    <t>G161 2F/50'Cd/460V/3Ph/cCSAus/UL/(161-0054)</t>
  </si>
  <si>
    <t>261-0055</t>
  </si>
  <si>
    <t>J161 2F/50'Cd/200-208V/3Ph/cCSAus/UL/(161-0057)</t>
  </si>
  <si>
    <t>261-0056</t>
  </si>
  <si>
    <t>D161 2F/35'Cd/230V/1Ph/cCSAus/UL/(161-0008)</t>
  </si>
  <si>
    <t>261-0057</t>
  </si>
  <si>
    <t>D161 2F/50'Cd/230V/1Ph/cCSAus/UL/(161-0052)</t>
  </si>
  <si>
    <t>261-0059</t>
  </si>
  <si>
    <t>J161 2F/25'Cd/200-208V/3Ph/cCSAus/UL/(161-0023)</t>
  </si>
  <si>
    <t>261-0061</t>
  </si>
  <si>
    <t>G161 2F/25'Cd/460V/3Ph/cCSAus/UL/(161-0092)</t>
  </si>
  <si>
    <t>261-0062</t>
  </si>
  <si>
    <t>BN161 2F/50'Cd/115V/1Ph/Pb50'/CSA/(161-0075)</t>
  </si>
  <si>
    <t>261-0063</t>
  </si>
  <si>
    <t>DX161 2F/230V/1Ph/EX Pr/FM/CSA/(161-0072)</t>
  </si>
  <si>
    <t>261-0064</t>
  </si>
  <si>
    <t>F161 2F/50'Cd/230V/3Ph/cCSAus/UL/(161-0101)</t>
  </si>
  <si>
    <t>261-0065</t>
  </si>
  <si>
    <t>GX161 2F/35'Cd/460V/3Ph/Ex Pr/FM/CSA/(161-0063)</t>
  </si>
  <si>
    <t>261-0066</t>
  </si>
  <si>
    <t>IX161 2F/25'Cd/200-208V/1Ph/Ex Pr/FM/CSA/(161-0088)</t>
  </si>
  <si>
    <t>261-0067</t>
  </si>
  <si>
    <t>BN161 2F/35'Cd/115V/1Ph/Pb35'/CSA</t>
  </si>
  <si>
    <t>261-0074</t>
  </si>
  <si>
    <t>JX161 2F/50'Cd/200-208V/3Ph/Ex Pr/FM/CSA/(161-0074)</t>
  </si>
  <si>
    <t>261-0101</t>
  </si>
  <si>
    <t>IX161 2F/50'Cd/200-208V/1Ph/Ex Pr/FM/CSA/(161-0077)</t>
  </si>
  <si>
    <t>263-0001</t>
  </si>
  <si>
    <t>M163 2F/115V/1Ph/cCSAus/UL/(163-0001)</t>
  </si>
  <si>
    <t>263-0002</t>
  </si>
  <si>
    <t>N163 2F/115V/1Ph/CSA/(163-0002)</t>
  </si>
  <si>
    <t>263-0003</t>
  </si>
  <si>
    <t>D163 2F/230V/1Ph/cCSAus/UL/(163-0003)</t>
  </si>
  <si>
    <t>263-0004</t>
  </si>
  <si>
    <t>E163 2F/230V/1Ph/cCSAus/UL/(163-0004)</t>
  </si>
  <si>
    <t>263-0005</t>
  </si>
  <si>
    <t>N163 2F/25'Cd/115V/1Ph/CSA/(163-0021)</t>
  </si>
  <si>
    <t>263-0007</t>
  </si>
  <si>
    <t>M163 2F/50'Cd/115V/1Ph/cCSAus/UL/(163-0029)</t>
  </si>
  <si>
    <t>263-0008</t>
  </si>
  <si>
    <t>N163 2F/50'Cd/115V/1Ph/CSA/(163-0015)</t>
  </si>
  <si>
    <t>263-0009</t>
  </si>
  <si>
    <t>M163 2F/25'Cd/115V/1Ph/cCSAus/UL/(163-0030)</t>
  </si>
  <si>
    <t>263-0010</t>
  </si>
  <si>
    <t>D163 2F/25'Cd/230V/1Ph/cCSAus/(163-0025)</t>
  </si>
  <si>
    <t>263-0011</t>
  </si>
  <si>
    <t>G163 2F/460V/3Ph/cCSAus/UL/(163-0031)</t>
  </si>
  <si>
    <t>263-0012</t>
  </si>
  <si>
    <t>H163 2F/200-208V/1Ph/cCSAus/(163-0007)</t>
  </si>
  <si>
    <t>263-0013</t>
  </si>
  <si>
    <t>I163 2F/200-208V/1Ph/cCSAus/(163-0010)</t>
  </si>
  <si>
    <t>263-0014</t>
  </si>
  <si>
    <t>BN163 2F/115V/1Ph/Pb20'/CSA/(163-0002)</t>
  </si>
  <si>
    <t>263-0015</t>
  </si>
  <si>
    <t>J163 2F/200-208V/3Ph/cCSAus/UL/(163-0008)</t>
  </si>
  <si>
    <t>263-0016</t>
  </si>
  <si>
    <t>BE163 2F/230V/1Ph/Pb20'/cCSAus/UL/(163-0004)</t>
  </si>
  <si>
    <t>263-0017</t>
  </si>
  <si>
    <t>M163 2F/35'Cd/115V/1Ph/cCSAus/UL/(163-0016)</t>
  </si>
  <si>
    <t>263-0018</t>
  </si>
  <si>
    <t>F163 2F/230V/3Ph/cCSAus/UL/(163-0009)</t>
  </si>
  <si>
    <t>263-0020</t>
  </si>
  <si>
    <t>G163 2F/50'Cd/460V/3Ph/cCSAus/UL/(163-0032)</t>
  </si>
  <si>
    <t>263-0022</t>
  </si>
  <si>
    <t>GX163 2F/25'Cd/460V/3Ph/Ex Pr/FM/CSA/(163-0057)</t>
  </si>
  <si>
    <t>263-0023</t>
  </si>
  <si>
    <t>NX163 2F/115V/1Ph/Ex Pr/FM/CSA/(163-0049)</t>
  </si>
  <si>
    <t>263-0024</t>
  </si>
  <si>
    <t>E163 2F/35'Cd/230V/1Ph/cCSAus/UL/(163-0043)</t>
  </si>
  <si>
    <t>263-0025</t>
  </si>
  <si>
    <t>JX163 2F/200-208V/3Ph/Ex Pr/FM/CSA/(163-0051)</t>
  </si>
  <si>
    <t>263-0026</t>
  </si>
  <si>
    <t>D163 2F/35'Cd/230V/1Ph/cCSAus/UL/(163-0037)</t>
  </si>
  <si>
    <t>263-0027</t>
  </si>
  <si>
    <t>J163 2F/25'Cd/200-208V/3Ph/cCSAus/UL/(163-0064)</t>
  </si>
  <si>
    <t>263-0028</t>
  </si>
  <si>
    <t>JX163 2F/25'Cd/200-208V/Ex Pr/FM/CSA/(163-0065)</t>
  </si>
  <si>
    <t>263-0029</t>
  </si>
  <si>
    <t>H163 2F/25'Cd/200-208V/1Ph/cCSAus/(163-0067)</t>
  </si>
  <si>
    <t>263-0030</t>
  </si>
  <si>
    <t>GX163 2F/460V/3Ph/Ex Pr/FM/CSA/(163-0053)</t>
  </si>
  <si>
    <t>263-0031</t>
  </si>
  <si>
    <t>IX163 2F/200-208V/1Ph/Ex Pr/FM/CSA/(163-0054)</t>
  </si>
  <si>
    <t>263-0032</t>
  </si>
  <si>
    <t>FX163 2F/230V/3Ph/Ex Pr/FM/CSA/(163-0052)</t>
  </si>
  <si>
    <t>263-0033</t>
  </si>
  <si>
    <t>I163 2F/25'Cd/200-208V/1Ph/cCSAus/(163-0072)</t>
  </si>
  <si>
    <t>263-0034</t>
  </si>
  <si>
    <t>I163 2F/35'Cd/200-208V/1Ph/cCSAus/(163-0039)</t>
  </si>
  <si>
    <t>263-0035</t>
  </si>
  <si>
    <t>G163 2F/35'Cd/460V/3Ph/cCSAus/UL/(163-0074)</t>
  </si>
  <si>
    <t>263-0036</t>
  </si>
  <si>
    <t>J163 2F/50'Cord/200-208V/3Ph/cCSAus/UL/(163-0069)</t>
  </si>
  <si>
    <t>263-0038</t>
  </si>
  <si>
    <t>MX163 2F/50'Cd/115V/1Ph/Ex Pr/FM/CSA/(163-0085)</t>
  </si>
  <si>
    <t>263-0039</t>
  </si>
  <si>
    <t>EX163 2F/230V/1Ph/Ex Pr/FM/CSA/(163-0050)</t>
  </si>
  <si>
    <t>263-0040</t>
  </si>
  <si>
    <t>JX163 2F/50'Cd/200-208V/Ex Pr/FM/CSA/(163-0066)</t>
  </si>
  <si>
    <t>263-0041</t>
  </si>
  <si>
    <t>J163 2F/35'Cd/200-208V/3Ph/cCSAus/UL/(163-0078)</t>
  </si>
  <si>
    <t>263-0042</t>
  </si>
  <si>
    <t>GX163 2F/50'Cd/460V/3Ph/Ex Pr/FM/CSA/(163-0096)</t>
  </si>
  <si>
    <t>263-0043</t>
  </si>
  <si>
    <t>E163 50'Cd/2F/230V/1Ph/cCSAus/UL/(163-0035)</t>
  </si>
  <si>
    <t>263-0044</t>
  </si>
  <si>
    <t>NX163 2F/50'Cd/115V/1Ph/Ex Pr/FM/CSA/(163-0062)</t>
  </si>
  <si>
    <t>263-0045</t>
  </si>
  <si>
    <t>IX163 2F/50'Cd/200-208V/1Ph/Ex Pr/FM/CSA/(163-0073)</t>
  </si>
  <si>
    <t>263-0046</t>
  </si>
  <si>
    <t>I163 2F/50'Cd/200-208V/1Ph/cCSAus/(163-0048)</t>
  </si>
  <si>
    <t>263-0047</t>
  </si>
  <si>
    <t>MX163 2F/115V/1Ph/Ex Pr/FM/CSA/(163-0075)</t>
  </si>
  <si>
    <t>263-0048</t>
  </si>
  <si>
    <t>IX163 2F/35'Cd/200-208V/1Ph/Ex Pr/FM/CSA/(163-0098)</t>
  </si>
  <si>
    <t>263-0049</t>
  </si>
  <si>
    <t>HX163 2F/200-208V/1Ph/Ex Pr/FM/CSA/(163-0077)</t>
  </si>
  <si>
    <t>263-0050</t>
  </si>
  <si>
    <t>MX163 2F/35'Cd/115V/1Ph/Ex Pr/FM/CSA/(163-0097)</t>
  </si>
  <si>
    <t>264-0001</t>
  </si>
  <si>
    <t>M264 115V/1Ph/cCSAus/UL</t>
  </si>
  <si>
    <t>264-0002</t>
  </si>
  <si>
    <t>N264 115V/1Ph/cCSAus/UL</t>
  </si>
  <si>
    <t>https://www.zoellerpumps.com/en-us/products/sewage-pumps/residential/model-264</t>
  </si>
  <si>
    <t>264-0003</t>
  </si>
  <si>
    <t>D264 230V/1Ph/cCSAus/UL</t>
  </si>
  <si>
    <t>264-0004</t>
  </si>
  <si>
    <t>E264 230V/1Ph/cCSAus/UL</t>
  </si>
  <si>
    <t>264-0005</t>
  </si>
  <si>
    <t>BN264 115V/1Ph/15'Pb/cCSAus/UL</t>
  </si>
  <si>
    <t>264-0006</t>
  </si>
  <si>
    <t>BE264 230V/1Ph/15'Pb/cCSAus/UL</t>
  </si>
  <si>
    <t>264-0007</t>
  </si>
  <si>
    <t>M264 25'Cd/115V/1Ph/cCSAus/UL</t>
  </si>
  <si>
    <t>264-0010</t>
  </si>
  <si>
    <t>N264 25'Cd/115V/1Ph/cCSAus/UL</t>
  </si>
  <si>
    <t>264-0017</t>
  </si>
  <si>
    <t>N264 35'Cd/115V/1Ph/cCSAus/UL</t>
  </si>
  <si>
    <t>264-0021</t>
  </si>
  <si>
    <t>E264 25'Cd/230V/1Ph/cCSAus/UL</t>
  </si>
  <si>
    <t>264-0024</t>
  </si>
  <si>
    <t>D264 25'Cd/230V/1Ph/cCSAus/UL</t>
  </si>
  <si>
    <t>264-0025</t>
  </si>
  <si>
    <t>M264 35'Cd/115V/1Ph/cCSAus/UL</t>
  </si>
  <si>
    <t>264-0026</t>
  </si>
  <si>
    <t>M264 50'Cd/115V/1Ph/cCSAus/UL</t>
  </si>
  <si>
    <t>264-0028</t>
  </si>
  <si>
    <t>E264 50'Cd/230V/1Ph/cCSAus/UL</t>
  </si>
  <si>
    <t>264-0030</t>
  </si>
  <si>
    <t>E264 35'Cd/230V/1Ph/cCSAus/UL</t>
  </si>
  <si>
    <t>264-0037</t>
  </si>
  <si>
    <t>D264 50'Cd/230V/1Ph/cCSAus/UL</t>
  </si>
  <si>
    <t>265-0003</t>
  </si>
  <si>
    <t>D165 2F/230V/1Ph/cCSAus/UL/(165-0003)</t>
  </si>
  <si>
    <t>265-0004</t>
  </si>
  <si>
    <t>E165 2F/230V/1Ph/cCSAus/UL/(165-0004)</t>
  </si>
  <si>
    <t>265-0005</t>
  </si>
  <si>
    <t>J165 2F/200-208V/3Ph/cCSAus/UL/(165-0009)</t>
  </si>
  <si>
    <t>265-0006</t>
  </si>
  <si>
    <t>I165 2F/200-208V/1Ph/cCSAus/(165-0020)</t>
  </si>
  <si>
    <t>265-0007</t>
  </si>
  <si>
    <t>G165 2F/460V/3Ph/cCSAus/UL/(165-0008)</t>
  </si>
  <si>
    <t>265-0009</t>
  </si>
  <si>
    <t>F165 2F/230V/3Ph/cCSAus/UL/(165-0015)</t>
  </si>
  <si>
    <t>265-0010</t>
  </si>
  <si>
    <t>D165 2F/230V/1Ph/ED/(165-0025)</t>
  </si>
  <si>
    <t>265-0011</t>
  </si>
  <si>
    <t>E165 2F/25'Cd/230V/1Ph/cCSAus/UL/(165-0026)</t>
  </si>
  <si>
    <t>265-0013</t>
  </si>
  <si>
    <t>G165 2F/35'Cd/460V/3Ph/cCSAus/UL/(165-0023)</t>
  </si>
  <si>
    <t>265-0014</t>
  </si>
  <si>
    <t>H165 2F/200-208V/1Ph/cCSAus/(165-0012)</t>
  </si>
  <si>
    <t>265-0015</t>
  </si>
  <si>
    <t>D165 2F/35'Cd/230V/1Ph/cCSAus/UL/(165-0029)</t>
  </si>
  <si>
    <t>265-0016</t>
  </si>
  <si>
    <t>BE165 2F/230V/1Ph/Pb/cCSAus/UL/(165-0004)</t>
  </si>
  <si>
    <t>265-0017</t>
  </si>
  <si>
    <t>G165 2F/50'Cd/460V/3Ph/cCSAus/UL/(165-0031)</t>
  </si>
  <si>
    <t>265-0018</t>
  </si>
  <si>
    <t>F165 2F/35'/230V/3Ph/cCSAus/UL/(165-0033)</t>
  </si>
  <si>
    <t>265-0019</t>
  </si>
  <si>
    <t>E165 2F/50'Cd/230V/1Ph/UL/cCSAus/(165-0014)</t>
  </si>
  <si>
    <t>265-0022</t>
  </si>
  <si>
    <t>E165 2F/35'Cd/230V/1Ph/cCSAus/UL/(165-0013)</t>
  </si>
  <si>
    <t>265-0024</t>
  </si>
  <si>
    <t>H165 2F/50'Cd/200-208V/1Ph/cCSAus/(165-0045)</t>
  </si>
  <si>
    <t>265-0026</t>
  </si>
  <si>
    <t>EX165 2F/230V/1Ph/Ex Pr/FM/CSA/(165-0039)</t>
  </si>
  <si>
    <t>265-0027</t>
  </si>
  <si>
    <t>J165 2F/35'Cd/200-208V/3Ph/cCSAus/UL/(165-0028)</t>
  </si>
  <si>
    <t>265-0030</t>
  </si>
  <si>
    <t>GX165 2F/460V/3Ph/Ex Pr/FM/CSA/(165-0042)</t>
  </si>
  <si>
    <t>265-0031</t>
  </si>
  <si>
    <t>J165 2F/25'Cd/200-208V/3Ph/cCSAus/UL/(165-0055)</t>
  </si>
  <si>
    <t>265-0032</t>
  </si>
  <si>
    <t>I165 2F/25' Cord/200-208V/1Ph/cCSAus/(165-0059)</t>
  </si>
  <si>
    <t>265-0033</t>
  </si>
  <si>
    <t>GX165 2F/25'Cd/460V/3Ph/Ex Pr/FM/CSA/(165-0060)</t>
  </si>
  <si>
    <t>265-0034</t>
  </si>
  <si>
    <t>J165 2F/50'Cd/200-208V/3Ph/cCSAus/UL/(165-0061)</t>
  </si>
  <si>
    <t>265-0035</t>
  </si>
  <si>
    <t>G165 2F/25'Cd/460V/3Ph/cCSAus/UL/(165-0046)</t>
  </si>
  <si>
    <t>265-0036</t>
  </si>
  <si>
    <t>I165 2F/50' Cord/200-208V/1Ph/cCSAus/(165-0064)</t>
  </si>
  <si>
    <t>265-0039</t>
  </si>
  <si>
    <t>FX165 2F/35'Cd/230V/3Ph/Ex Pr/FM/CSA/(165-0072)</t>
  </si>
  <si>
    <t>265-0040</t>
  </si>
  <si>
    <t>IX165 2F/200V/1Ph/Ex Pr/FM/CSA/(165-0044)</t>
  </si>
  <si>
    <t>265-0041</t>
  </si>
  <si>
    <t>D165 2F/50'Cd/230V/1Ph/cCSAus/UL/(165-00056)</t>
  </si>
  <si>
    <t>265-0043</t>
  </si>
  <si>
    <t>D165 2F/25'Cd/230V/1Ph/cCSAus/UL/(165-0075)</t>
  </si>
  <si>
    <t>265-0044</t>
  </si>
  <si>
    <t>HX165 2F/200V/1Ph/Ex Pr/FM/CSA/(165-0058)</t>
  </si>
  <si>
    <t>266-0001</t>
  </si>
  <si>
    <t>M266 115V/1Ph/cCSAus/UL</t>
  </si>
  <si>
    <t>266-0002</t>
  </si>
  <si>
    <t>N266 115V/1Ph/cCSAus/UL</t>
  </si>
  <si>
    <t>266-0003</t>
  </si>
  <si>
    <t>D266 230V/1Ph/cCSAus/UL</t>
  </si>
  <si>
    <t>266-0004</t>
  </si>
  <si>
    <t>E266 230V/1Ph/UL/cCSAus</t>
  </si>
  <si>
    <t>266-0005</t>
  </si>
  <si>
    <t>BN266 115V/1Ph/Pb15'/cCSAus/UL</t>
  </si>
  <si>
    <t>266-0006</t>
  </si>
  <si>
    <t>F266 230V/3Ph/UL/cCSAus</t>
  </si>
  <si>
    <t>266-0007</t>
  </si>
  <si>
    <t>G266 460V/3Ph/cCSAus</t>
  </si>
  <si>
    <t>266-0008</t>
  </si>
  <si>
    <t>J266 200-208V/3Ph/UL/cCSAus</t>
  </si>
  <si>
    <t>266-0009</t>
  </si>
  <si>
    <t>H266 200-208V/1Ph/cCSAus</t>
  </si>
  <si>
    <t>266-0010</t>
  </si>
  <si>
    <t>I266 200-208V/1Ph/cCSAus</t>
  </si>
  <si>
    <t>266-0017</t>
  </si>
  <si>
    <t>M266 50'Cd/115V/1Ph/cCSAus/UL</t>
  </si>
  <si>
    <t>266-0018</t>
  </si>
  <si>
    <t>M266 25'Cd/115V/1Ph/cCSAus/UL</t>
  </si>
  <si>
    <t>266-0020</t>
  </si>
  <si>
    <t>BE266 230V/1Ph/Pb15'/MFS/cCSAus/UL</t>
  </si>
  <si>
    <t>266-0022</t>
  </si>
  <si>
    <t>N266 25'Cd/115V/1Ph/cCSAus/UL</t>
  </si>
  <si>
    <t>266-0023</t>
  </si>
  <si>
    <t>N266 115V/1Ph/Ci Imp/cCSAus/UL</t>
  </si>
  <si>
    <t>266-0024</t>
  </si>
  <si>
    <t>D266 230V/1Ph/CI Imp/cCSAus/UL</t>
  </si>
  <si>
    <t>266-0025</t>
  </si>
  <si>
    <t>M266 35'Cd/115V/1Ph/cCSAus/UL</t>
  </si>
  <si>
    <t>266-0028</t>
  </si>
  <si>
    <t>D266 35'Cd/230V/1Ph/cCSAus/UL</t>
  </si>
  <si>
    <t>266-0029</t>
  </si>
  <si>
    <t>E266 50'Cd/230V/1Ph/UL/cCSAus</t>
  </si>
  <si>
    <t>266-0031</t>
  </si>
  <si>
    <t>G266 35'Cd/460V/3Ph/cCSAus</t>
  </si>
  <si>
    <t>266-0032</t>
  </si>
  <si>
    <t>J266 25'Cd/200-208V/3Ph/UL/cCSAus</t>
  </si>
  <si>
    <t>266-0033</t>
  </si>
  <si>
    <t>M266 15'Cd/115V/1Ph/cCSAus/UL</t>
  </si>
  <si>
    <t>266-0034</t>
  </si>
  <si>
    <t>N266 50'Cd/115V/1Ph/cCSAus/UL</t>
  </si>
  <si>
    <t>266-0035</t>
  </si>
  <si>
    <t>N266 35'Cd/115V/1Ph/cCSAus/UL</t>
  </si>
  <si>
    <t>266-0037</t>
  </si>
  <si>
    <t>F266 25'Cd/230V/3Ph/UL/cCSAus</t>
  </si>
  <si>
    <t>266-0038</t>
  </si>
  <si>
    <t>D266 25'Cd/230V/1Ph/cCSAus/UL</t>
  </si>
  <si>
    <t>266-0039</t>
  </si>
  <si>
    <t>F266 35'Cd/230V/3Ph/UL/cCSAus</t>
  </si>
  <si>
    <t>266-0040</t>
  </si>
  <si>
    <t>J266 50'Cd/200-208V/3Ph/UL/cCSAus</t>
  </si>
  <si>
    <t>266-0041</t>
  </si>
  <si>
    <t>J266 35'Cd/200-208V/3Ph/UL/cCSAus</t>
  </si>
  <si>
    <t>266-0042</t>
  </si>
  <si>
    <t>E266 25'Cd/230V/1Ph/UL/cCSAus</t>
  </si>
  <si>
    <t>266-0043</t>
  </si>
  <si>
    <t>I266 25'Cd/200-208V/1Ph/cCSAus</t>
  </si>
  <si>
    <t>266-0046</t>
  </si>
  <si>
    <t>G266 25'Cd/460V/3Ph/cCSAus</t>
  </si>
  <si>
    <t>266-0053</t>
  </si>
  <si>
    <t>H266 25'Cd/200-208V/1Ph/cCSAus</t>
  </si>
  <si>
    <t>266-0056</t>
  </si>
  <si>
    <t>H266 15'Cd/200-208V/1Ph/cCSAus</t>
  </si>
  <si>
    <t>266-0060</t>
  </si>
  <si>
    <t>I266 35'Cd/200-208V/1Ph/cCSAus</t>
  </si>
  <si>
    <t>266-0061</t>
  </si>
  <si>
    <t>M266 25'Cd/115V/1Ph/cCSAus/CI Impeller</t>
  </si>
  <si>
    <t>267-0001</t>
  </si>
  <si>
    <t>M267 115V/1Ph/cCSAus/UL</t>
  </si>
  <si>
    <t>267-0002</t>
  </si>
  <si>
    <t>N267 115V/1Ph/cCSAus/UL</t>
  </si>
  <si>
    <t>267-0003</t>
  </si>
  <si>
    <t>D267 230V/1Ph/cCSAus/UL</t>
  </si>
  <si>
    <t>267-0004</t>
  </si>
  <si>
    <t>E267 230V/1Ph/UL/cCSAus</t>
  </si>
  <si>
    <t>267-0006</t>
  </si>
  <si>
    <t>M267 25'Cd/115V/1Ph/cCSAus/UL</t>
  </si>
  <si>
    <t>267-0008</t>
  </si>
  <si>
    <t>M267 15'Cd/115V/1Ph/cCSAus/UL</t>
  </si>
  <si>
    <t>267-0010</t>
  </si>
  <si>
    <t>F267 230V/3Ph/UL/cCSAus</t>
  </si>
  <si>
    <t>267-0011</t>
  </si>
  <si>
    <t>J267 200-208V/3Ph/UL/cCSAus</t>
  </si>
  <si>
    <t>267-0012</t>
  </si>
  <si>
    <t>D267 15'Cd/230V/1Ph/cCSAus/UL</t>
  </si>
  <si>
    <t>267-0013</t>
  </si>
  <si>
    <t>N267 25'Cd/115V/1Ph/cCSAus/UL</t>
  </si>
  <si>
    <t>267-0020</t>
  </si>
  <si>
    <t>M267 50'Cd/115V/1Ph/cCSAus/UL</t>
  </si>
  <si>
    <t>267-0024</t>
  </si>
  <si>
    <t>E267 230V/1Ph/cCSAus/UL/No Plug</t>
  </si>
  <si>
    <t>267-0027</t>
  </si>
  <si>
    <t>N267 35'Cd/115V/1Ph/cCSAus/UL</t>
  </si>
  <si>
    <t>267-0029</t>
  </si>
  <si>
    <t>M267 35'Cd/115V/1Ph/cCSAus/UL</t>
  </si>
  <si>
    <t>267-0030</t>
  </si>
  <si>
    <t>M267 115V/1Ph/Extra Duty</t>
  </si>
  <si>
    <t>267-0031</t>
  </si>
  <si>
    <t>E267 50'Cd/230V/1Ph/UL/cCSAus</t>
  </si>
  <si>
    <t>267-0032</t>
  </si>
  <si>
    <t>BN267 115V/1Ph/Pb15'/UL/cCSAus Pump</t>
  </si>
  <si>
    <t>267-0033</t>
  </si>
  <si>
    <t>D267 25'Cd/230V/1Ph/cCSAus/UL</t>
  </si>
  <si>
    <t>267-0034</t>
  </si>
  <si>
    <t>M267 15'Cd/115V/1Ph/ED</t>
  </si>
  <si>
    <t>267-0038</t>
  </si>
  <si>
    <t>N267 50'Cd/115V/1Ph/cCSAus/UL</t>
  </si>
  <si>
    <t>267-0039</t>
  </si>
  <si>
    <t>E267 25'Cd/230V/1Ph/UL/cCSAus</t>
  </si>
  <si>
    <t>267-0041</t>
  </si>
  <si>
    <t>G267 460V/3Ph/cCSAus</t>
  </si>
  <si>
    <t>267-0042</t>
  </si>
  <si>
    <t>H267 200-208V/1Ph/cCSAus</t>
  </si>
  <si>
    <t>267-0043</t>
  </si>
  <si>
    <t>I267 200-208V/1Ph/cCSAus</t>
  </si>
  <si>
    <t>267-0046</t>
  </si>
  <si>
    <t>D267 50'Cd/230V/1Ph/cCSAus/UL</t>
  </si>
  <si>
    <t>267-0049</t>
  </si>
  <si>
    <t>E267 230V/1Ph/Extra Duty</t>
  </si>
  <si>
    <t>267-0050</t>
  </si>
  <si>
    <t>M267 115V/1Ph/Ci Imp/cCSAus/UL</t>
  </si>
  <si>
    <t>267-0051</t>
  </si>
  <si>
    <t>N267 115V/1Ph/Ci Imp/cCSAus/UL</t>
  </si>
  <si>
    <t>267-0053</t>
  </si>
  <si>
    <t>H267 25'Cd/200-208V/1Ph//cCSAus/CI Imp</t>
  </si>
  <si>
    <t>267-0054</t>
  </si>
  <si>
    <t>BE267 230V/1Ph/15'Pb/UL/cCSAus Pump</t>
  </si>
  <si>
    <t>267-0055</t>
  </si>
  <si>
    <t>G267 50'Cd/460V/3Ph/cCSAus</t>
  </si>
  <si>
    <t>267-0057</t>
  </si>
  <si>
    <t>BN267 115V/1Ph/Pb15'/CI Impeller/UL/cCSAus Pump</t>
  </si>
  <si>
    <t>267-0059</t>
  </si>
  <si>
    <t>E267 230V/1Ph/C.I. Imp/UL</t>
  </si>
  <si>
    <t>267-0060</t>
  </si>
  <si>
    <t>G267 25'Cd/460V/3Ph/cCSAus</t>
  </si>
  <si>
    <t>267-0061</t>
  </si>
  <si>
    <t>J267 35'Cd/200-208V/3Ph/UL/cCSAus</t>
  </si>
  <si>
    <t>267-0064</t>
  </si>
  <si>
    <t>N267 35'Cd/115V/1Ph/Cast Iron Impeller/cCSAus/UL</t>
  </si>
  <si>
    <t>267-0066</t>
  </si>
  <si>
    <t>I267 25'Cd/200V/1Ph/cCSAus</t>
  </si>
  <si>
    <t>267-0067</t>
  </si>
  <si>
    <t>D267 230V/1Ph/CI Imp/cCSAus/UL</t>
  </si>
  <si>
    <t>267-0068</t>
  </si>
  <si>
    <t>E267 35'Cd/230V/1Ph/UL/cCSAus</t>
  </si>
  <si>
    <t>267-0069</t>
  </si>
  <si>
    <t>I267 200-208V/1Ph/cCSAus/CI Imp</t>
  </si>
  <si>
    <t>267-0070</t>
  </si>
  <si>
    <t>M267 15'Cd/115V/1Ph/Ci Imp/cCSAus/UL</t>
  </si>
  <si>
    <t>267-0072</t>
  </si>
  <si>
    <t>H267 200-208V/1Ph/cCSAus/CI Imp</t>
  </si>
  <si>
    <t>267-0077</t>
  </si>
  <si>
    <t>M267 25'Cd/115V/1Ph/Ci Imp/cCSAus/UL</t>
  </si>
  <si>
    <t>267-0078</t>
  </si>
  <si>
    <t>D267 35'Cd/230V/1Ph/cCSAus/UL</t>
  </si>
  <si>
    <t>267-0080</t>
  </si>
  <si>
    <t>N267 115V/1Ph/Extra Duty</t>
  </si>
  <si>
    <t>267-0081</t>
  </si>
  <si>
    <t>J267 25'Cd/200-208V/3Ph/UL/cCSAus</t>
  </si>
  <si>
    <t>267-0084</t>
  </si>
  <si>
    <t>N267 50'Cd/115V/1Ph/Ci Imp/cCSAus/UL</t>
  </si>
  <si>
    <t>267-0085</t>
  </si>
  <si>
    <t>F267 25'Cd/230V/3Ph/UL/cCSAus</t>
  </si>
  <si>
    <t>267-0087</t>
  </si>
  <si>
    <t>M267 50'Cd/115V/1Ph/Ci Imp/cCSAus/UL</t>
  </si>
  <si>
    <t>267-0088</t>
  </si>
  <si>
    <t>BE267 35'Cd/230V/1Ph/35'Pb/UL/cCSAus</t>
  </si>
  <si>
    <t>267-0089</t>
  </si>
  <si>
    <t>J267 200-208V/3Ph/ED</t>
  </si>
  <si>
    <t>267-0090</t>
  </si>
  <si>
    <t>H267 50'Cd/200-208V/1Ph/cCSAus</t>
  </si>
  <si>
    <t>267-0095</t>
  </si>
  <si>
    <t>I267 50'Cd/200-208V/1Ph/cCSAus</t>
  </si>
  <si>
    <t>267-0096</t>
  </si>
  <si>
    <t>E267 25'Cd/230V/1Ph/C.I. Imp/UL/cCSAus</t>
  </si>
  <si>
    <t>267-0097</t>
  </si>
  <si>
    <t>G267 35'Cd/460V/3Ph/cCSAus</t>
  </si>
  <si>
    <t>267-0098</t>
  </si>
  <si>
    <t>I267 35'Cd/200-208V/1Ph/cCSAus</t>
  </si>
  <si>
    <t>267-0099</t>
  </si>
  <si>
    <t>M267 35'Cd/115V/1Ph/Ci Imp/cCSAus/UL</t>
  </si>
  <si>
    <t>267-0101</t>
  </si>
  <si>
    <t>N267 25'Cd/115V/1Ph/Ci Imp/cCSAus/UL</t>
  </si>
  <si>
    <t>267-0102</t>
  </si>
  <si>
    <t>E267 25' Cord/230V/1Ph/Extra Duty</t>
  </si>
  <si>
    <t>267-0103</t>
  </si>
  <si>
    <t>J267 50'Cd/200-208V/3Ph/UL/cCSAus</t>
  </si>
  <si>
    <t>267-0104</t>
  </si>
  <si>
    <t>E267 35'Cd/230V/1Ph/C.I. Imp/UL/cCSAus</t>
  </si>
  <si>
    <t>267-0107</t>
  </si>
  <si>
    <t>F267 35'Cd/230V/3Ph/UL/cCSAus</t>
  </si>
  <si>
    <t>267-0108</t>
  </si>
  <si>
    <t>F267 230V/3Ph/Extra Duty</t>
  </si>
  <si>
    <t>267-0109</t>
  </si>
  <si>
    <t>N267 115V/1Ph/CI-Imp/Extra Duty</t>
  </si>
  <si>
    <t>267-0110</t>
  </si>
  <si>
    <t>G267 25'Cd/460V/3Ph/ED</t>
  </si>
  <si>
    <t>267-0111</t>
  </si>
  <si>
    <t>D267 25'Cd/230V/1Ph/cCSAus/UL/CI Impeller</t>
  </si>
  <si>
    <t>267-0117</t>
  </si>
  <si>
    <t>F267 50'Cd/230V/3Ph/UL/cCSAus</t>
  </si>
  <si>
    <t>267-0120</t>
  </si>
  <si>
    <t>H267 35'Cd/200-208V/1Ph/cCSAus</t>
  </si>
  <si>
    <t>270-0002</t>
  </si>
  <si>
    <t>N270 115V/1Ph/cCSAus</t>
  </si>
  <si>
    <t>270-0004</t>
  </si>
  <si>
    <t>E270 230V/1Ph/cCSAus</t>
  </si>
  <si>
    <t>270-0005</t>
  </si>
  <si>
    <t>BN270 115V/1Ph/Pb20'/cCSAus</t>
  </si>
  <si>
    <t>270-0006</t>
  </si>
  <si>
    <t>BE270 230V/1Ph/Pb20'/cCSAus</t>
  </si>
  <si>
    <t>270-0009</t>
  </si>
  <si>
    <t>E270 25'Cd/230V/1Ph/cCSAus</t>
  </si>
  <si>
    <t>270-0016</t>
  </si>
  <si>
    <t>E270 50'Cd/230V/1Ph/cCSAus</t>
  </si>
  <si>
    <t>270-0019</t>
  </si>
  <si>
    <t>N270 25'Cd/115V/1Ph/cCSAus</t>
  </si>
  <si>
    <t>270-0020</t>
  </si>
  <si>
    <t>BN270 35'Cd/115V/1Ph/Pb20'/cCSAus</t>
  </si>
  <si>
    <t>270-0021</t>
  </si>
  <si>
    <t>N270 35'Cd/115V/1Ph/cCSAus</t>
  </si>
  <si>
    <t>270-0022</t>
  </si>
  <si>
    <t>E270 35'Cd/230V/1Ph/cCSAus</t>
  </si>
  <si>
    <t>270-0032</t>
  </si>
  <si>
    <t>E270 230V/1Ph/cCSAus/Bronze Impeller</t>
  </si>
  <si>
    <t>270-0033</t>
  </si>
  <si>
    <t>https://www.zoellerpumps.com/en-us/products/sewage-pumps/commercial/270-series</t>
  </si>
  <si>
    <t>282-0001</t>
  </si>
  <si>
    <t>M282 2F/115V/1Ph/cCSAus/UL</t>
  </si>
  <si>
    <t>282-0002</t>
  </si>
  <si>
    <t>N282 2F/115V/1Ph/cCSAus/UL</t>
  </si>
  <si>
    <t>282-0003</t>
  </si>
  <si>
    <t>D282 2F/230V/1Ph/cCSAus/UL</t>
  </si>
  <si>
    <t>282-0004</t>
  </si>
  <si>
    <t>E282 2F/230V/1Ph/cCSAus/UL</t>
  </si>
  <si>
    <t>282-0006</t>
  </si>
  <si>
    <t>J282 2F/200-208V/3Ph/cCSAus/UL</t>
  </si>
  <si>
    <t>282-0011</t>
  </si>
  <si>
    <t>N282 2F/25'Cd/115V/1Ph/cCSAus/UL</t>
  </si>
  <si>
    <t>282-0012</t>
  </si>
  <si>
    <t>M282 2F/15'Cd/115V/1Ph/cCSAus/UL</t>
  </si>
  <si>
    <t>282-0013</t>
  </si>
  <si>
    <t>F282 2F/230V/3Ph/cCSAus/UL</t>
  </si>
  <si>
    <t>282-0014</t>
  </si>
  <si>
    <t>D282 2F/35'Cd/230V/1Ph/cCSAus/UL</t>
  </si>
  <si>
    <t>282-0015</t>
  </si>
  <si>
    <t>M282 2F/25'Cd/115V/1Ph/cCSAus/UL</t>
  </si>
  <si>
    <t>282-0016</t>
  </si>
  <si>
    <t>M282 2F/35'Cd/115V/1Ph/cCSAus/UL</t>
  </si>
  <si>
    <t>282-0018</t>
  </si>
  <si>
    <t>E282 2F/25'Cd/230V/1Ph/cCSAus/UL</t>
  </si>
  <si>
    <t>282-0021</t>
  </si>
  <si>
    <t>M282 2F/50'Cd/115V/1Ph/cCSAus/UL</t>
  </si>
  <si>
    <t>282-0024</t>
  </si>
  <si>
    <t>G282 2F/460V/3Ph/cCSAus/UL</t>
  </si>
  <si>
    <t>282-0025</t>
  </si>
  <si>
    <t>I282 2F/200-208V/1Ph/cCSAus</t>
  </si>
  <si>
    <t>282-0026</t>
  </si>
  <si>
    <t>E282 2F/50'Cd/230V/1Ph/cCSAus/UL</t>
  </si>
  <si>
    <t>282-0027</t>
  </si>
  <si>
    <t>I282 2F/25'Cd/200-208V/1Ph/cCSAus</t>
  </si>
  <si>
    <t>282-0028</t>
  </si>
  <si>
    <t>J282 2F/25'Cd/200-208V/3Ph/cCSAus/UL</t>
  </si>
  <si>
    <t>282-0029</t>
  </si>
  <si>
    <t>D282 2F/25'Cd/230V/1Ph/cCSAus/UL</t>
  </si>
  <si>
    <t>282-0031</t>
  </si>
  <si>
    <t>G282 2F/50'Cd/460V/3Ph/cCSAus/UL</t>
  </si>
  <si>
    <t>282-0032</t>
  </si>
  <si>
    <t>H282 2F/200-208V/1Ph/cCSAus</t>
  </si>
  <si>
    <t>282-0033</t>
  </si>
  <si>
    <t>E282 2F/230V/1Ph/cCSAus/Wo Plug</t>
  </si>
  <si>
    <t>282-0034</t>
  </si>
  <si>
    <t>BN282 2F/115V/1Ph/Pb15'/UL/cCSAus/Pump</t>
  </si>
  <si>
    <t>282-0036</t>
  </si>
  <si>
    <t>N282 2F/35'Cd/115V/1Ph/cCSAus/UL</t>
  </si>
  <si>
    <t>282-0037</t>
  </si>
  <si>
    <t>I282 2F/35'Cd/200-208V/1Ph/cCSAus</t>
  </si>
  <si>
    <t>282-0038</t>
  </si>
  <si>
    <t>G282 2F/25'Cd/460V/3Ph/cCSAus/UL</t>
  </si>
  <si>
    <t>282-0040</t>
  </si>
  <si>
    <t>G282 2F/35'Cd/460V/3Ph/cCSAus/UL</t>
  </si>
  <si>
    <t>282-0043</t>
  </si>
  <si>
    <t>E282 2F/35'Cd/230V/1Ph/cCSAus/UL</t>
  </si>
  <si>
    <t>282-0044</t>
  </si>
  <si>
    <t>J282 2F/35'Cd/200-208V/3Ph/cCSAus/UL</t>
  </si>
  <si>
    <t>282-0045</t>
  </si>
  <si>
    <t>I282 2F/50'Cd/200-208V/1Ph/cCSAus</t>
  </si>
  <si>
    <t>282-0049</t>
  </si>
  <si>
    <t>NX282 2F/115V/1Ph/Ex Pr/FM/CSA</t>
  </si>
  <si>
    <t>282-0050</t>
  </si>
  <si>
    <t>IX282 2F/200-208V/1Ph/Ex Pr/FM/CSA</t>
  </si>
  <si>
    <t>282-0051</t>
  </si>
  <si>
    <t>EX282 2F/230V/1Ph/Ex Pr/FM/CSA</t>
  </si>
  <si>
    <t>282-0052</t>
  </si>
  <si>
    <t>JX282 2F/200-208V/3Ph/Ex Pr/FM/CSA</t>
  </si>
  <si>
    <t>282-0053</t>
  </si>
  <si>
    <t>FX282 2F/230V/3Ph/Ex Pr/FM/CSA</t>
  </si>
  <si>
    <t>282-0055</t>
  </si>
  <si>
    <t>F282 2F/25'Cd/230V/3Ph/cCSAus/UL</t>
  </si>
  <si>
    <t>282-0056</t>
  </si>
  <si>
    <t>CF282 2F/230V/3Ph/UL/Auto</t>
  </si>
  <si>
    <t>282-0057</t>
  </si>
  <si>
    <t>NX282 2F/35'Cd/115V/1Ph/Ex Pr/FM/CSA</t>
  </si>
  <si>
    <t>282-0058</t>
  </si>
  <si>
    <t>NX282 2F/50'Cd/115V/1Ph/Ex Pr/FM/CSA</t>
  </si>
  <si>
    <t>282-0059</t>
  </si>
  <si>
    <t>H282 2F/25'Cd/200-208V/1Ph/cCSAus</t>
  </si>
  <si>
    <t>282-0061</t>
  </si>
  <si>
    <t>GX282 2F/35'Cd/460V/3Ph/Ex Pr/FM/CSA</t>
  </si>
  <si>
    <t>282-0062</t>
  </si>
  <si>
    <t>N282 2F/50'Cd/115V/1Ph/cCSAus/UL</t>
  </si>
  <si>
    <t>282-0063</t>
  </si>
  <si>
    <t>NX282 2F/25'Cd/115V/1Ph/Ex Pr/FM/CSA</t>
  </si>
  <si>
    <t>282-0066</t>
  </si>
  <si>
    <t>JX282 2F/50'Cd/200-208V/Ex Pr/FM/CSA</t>
  </si>
  <si>
    <t>282-0067</t>
  </si>
  <si>
    <t>J282 2F/50'Cd/200-208V/3Ph/cCSAus/UL</t>
  </si>
  <si>
    <t>282-0068</t>
  </si>
  <si>
    <t>JX282 2F/35'Cd/200-208V/Ex Pr/FM/CSA</t>
  </si>
  <si>
    <t>282-0069</t>
  </si>
  <si>
    <t>IX282 2F/50'Cd/200-208V/1Ph/Ex Pr/FM/CSA</t>
  </si>
  <si>
    <t>282-0070</t>
  </si>
  <si>
    <t>MX282 2F/115V/1Ph/Ex Pr/FM/CSA</t>
  </si>
  <si>
    <t>282-0071</t>
  </si>
  <si>
    <t>DX282 2F/230V/1Ph/Ex Pr/FM/CSA</t>
  </si>
  <si>
    <t>282-0072</t>
  </si>
  <si>
    <t>HX282 2F/200-208V/1Ph/Ex Pr/FM/CSA</t>
  </si>
  <si>
    <t>282-0075</t>
  </si>
  <si>
    <t>EX282 2F/50'Cd/230V/1Ph/Ex Pr/FM/CSA</t>
  </si>
  <si>
    <t>282-0076</t>
  </si>
  <si>
    <t>JX282 2F/25'Cd/200-208V/Ex Pr/FM/CSA</t>
  </si>
  <si>
    <t>282-0078</t>
  </si>
  <si>
    <t>GX282 2F/50'Cd/460V/3Ph/Ex Pr/FM/CSA</t>
  </si>
  <si>
    <t>282-0080</t>
  </si>
  <si>
    <t>MX282 2F/35'Cd/115V/1Ph/Ex Pr/FM/CSA</t>
  </si>
  <si>
    <t>282-0081</t>
  </si>
  <si>
    <t>D282 2F/15'Cd/230V/1Ph/cCSAus/UL</t>
  </si>
  <si>
    <t>282-0082</t>
  </si>
  <si>
    <t>FX282 2F/50'Cd/230V/3Ph/Ex Pr/FM/CSA</t>
  </si>
  <si>
    <t>282-0089</t>
  </si>
  <si>
    <t>MX282 2F/50'Cd/115V/1Ph/Ex Pr/FM/CSA</t>
  </si>
  <si>
    <t>282-0091</t>
  </si>
  <si>
    <t>MX282 2F/25'Cd/115V/1Ph/Ex Pr/FM/CSA</t>
  </si>
  <si>
    <t>282-0093</t>
  </si>
  <si>
    <t>EX282 2F/25'Cd/230V/1Ph/Ex Pr/FM/CSA</t>
  </si>
  <si>
    <t>282-0094</t>
  </si>
  <si>
    <t>HX282 2F/50'Cd/200-208V/1Ph/Ex Pr/FM/CSA</t>
  </si>
  <si>
    <t>282-0096</t>
  </si>
  <si>
    <t>DX282 2F/50'Cd/230V/1Ph/Ex Pr/FM/CSA</t>
  </si>
  <si>
    <t>282-0101</t>
  </si>
  <si>
    <t>EX282 2F/35'Cd/230V/1Ph/Ex Pr/FM/CSA</t>
  </si>
  <si>
    <t>282-0102</t>
  </si>
  <si>
    <t>BE282 2F/15'Cd/230V/1Ph/Pb15'/cCSAus/UL</t>
  </si>
  <si>
    <t>282-0104</t>
  </si>
  <si>
    <t>F282 2F/50'Cd/230V/3Ph/cCSAus/UL</t>
  </si>
  <si>
    <t>282-0106</t>
  </si>
  <si>
    <t>FX282 2F/35'Cd/230V/3Ph/Ex Pr/FM/CSA</t>
  </si>
  <si>
    <t>282-0114</t>
  </si>
  <si>
    <t>https://www.zoellerpumps.com/en-us/products/sewage-pumps/commercial/280-series</t>
  </si>
  <si>
    <t>284-0003</t>
  </si>
  <si>
    <t>D284 2F/230V/1Ph/cCSAus/UL</t>
  </si>
  <si>
    <t>284-0004</t>
  </si>
  <si>
    <t>E284 2F/230V/1Ph/cCSAus/UL</t>
  </si>
  <si>
    <t>284-0006</t>
  </si>
  <si>
    <t>G284 2F/460V/3Ph/cCSAus/UL</t>
  </si>
  <si>
    <t>284-0009</t>
  </si>
  <si>
    <t>H284 2F/200-208V/1Ph/cCSAus</t>
  </si>
  <si>
    <t>284-0010</t>
  </si>
  <si>
    <t>I284 2F/200-208V/1Ph/cCSAus</t>
  </si>
  <si>
    <t>284-0011</t>
  </si>
  <si>
    <t>F284 2F/230V/3Ph/cCSAus/UL</t>
  </si>
  <si>
    <t>284-0015</t>
  </si>
  <si>
    <t>J284 2F/200-208V/3Ph/cCSAus/UL</t>
  </si>
  <si>
    <t>284-0017</t>
  </si>
  <si>
    <t>E284 2F/230V/1Ph/cCSAus/W-O Plug</t>
  </si>
  <si>
    <t>284-0018</t>
  </si>
  <si>
    <t>D284 2F/15'Cd/230V/1Ph/cCSAus/UL</t>
  </si>
  <si>
    <t>284-0020</t>
  </si>
  <si>
    <t>G284 2F/25'Cd/460V/3Ph/cCSAus/UL</t>
  </si>
  <si>
    <t>284-0021</t>
  </si>
  <si>
    <t>D284 2F/25'Cd/230V/1Ph/cCSAus/UL</t>
  </si>
  <si>
    <t>284-0022</t>
  </si>
  <si>
    <t>D284 2F/35'Cd/230V/1Ph/cCSAus/UL</t>
  </si>
  <si>
    <t>284-0024</t>
  </si>
  <si>
    <t>G284 2F/50'Cd/460V/3Ph/cCSAus/UL</t>
  </si>
  <si>
    <t>284-0025</t>
  </si>
  <si>
    <t>J284 2F/25'Cd/200-208V/3Ph/cCSAus/UL</t>
  </si>
  <si>
    <t>284-0026</t>
  </si>
  <si>
    <t>D284 2F/50'Cd/230V/1Ph/cCSAus/UL</t>
  </si>
  <si>
    <t>284-0027</t>
  </si>
  <si>
    <t>F284 2F/50'Cd/230V/3Ph/cCSAus/UL</t>
  </si>
  <si>
    <t>284-0028</t>
  </si>
  <si>
    <t>E284 2F/25'Cd/230V/1Ph/cCSAus/UL</t>
  </si>
  <si>
    <t>284-0029</t>
  </si>
  <si>
    <t>F284 2F/25'Cd/230V/3Ph/cCSAus/UL</t>
  </si>
  <si>
    <t>284-0031</t>
  </si>
  <si>
    <t>G284 2F/35'Cd/460V/3Ph/cCSAus/UL</t>
  </si>
  <si>
    <t>284-0032</t>
  </si>
  <si>
    <t>I284 2F/25'Cd/200-208V/1Ph/cCSAus</t>
  </si>
  <si>
    <t>284-0033</t>
  </si>
  <si>
    <t>E284 2F/35'Cd/230V/1Ph/cCSAus/UL</t>
  </si>
  <si>
    <t>284-0034</t>
  </si>
  <si>
    <t>H284 2F/50'Cd/200-208V/1Ph/cCSAus</t>
  </si>
  <si>
    <t>284-0036</t>
  </si>
  <si>
    <t>H284 2F/15'Cd/200-208V/1Ph/cCSAus</t>
  </si>
  <si>
    <t>284-0037</t>
  </si>
  <si>
    <t>BE284 2F/230V/1Ph/15'Pb/cCSAus/UL</t>
  </si>
  <si>
    <t>284-0038</t>
  </si>
  <si>
    <t>I284 2F/50'Cd/200-208V/1Ph/cCSAus</t>
  </si>
  <si>
    <t>284-0039</t>
  </si>
  <si>
    <t>E284 2F/50'Cd/230V/1Ph/cCSAus/UL</t>
  </si>
  <si>
    <t>284-0043</t>
  </si>
  <si>
    <t>BE284 2F/25'Cd/230V/1Ph/20'Pb/cCSAus/UL</t>
  </si>
  <si>
    <t>284-0048</t>
  </si>
  <si>
    <t>H284 2F/25'Cd/200-208V/1Ph/cCSAus</t>
  </si>
  <si>
    <t>284-0049</t>
  </si>
  <si>
    <t>J284 2F/35'Cd/200-208V/3Ph/cCSAus/UL</t>
  </si>
  <si>
    <t>284-0051</t>
  </si>
  <si>
    <t>I284 2F/35'Cd/200-208V/1Ph/cCSAus</t>
  </si>
  <si>
    <t>284-0052</t>
  </si>
  <si>
    <t>IX284 2F/200-208V/1Ph/Ex Pr/FM/CSA</t>
  </si>
  <si>
    <t>284-0053</t>
  </si>
  <si>
    <t>EX284 2F/230V/1Ph/Ex Pr/FM/CSA</t>
  </si>
  <si>
    <t>284-0054</t>
  </si>
  <si>
    <t>JX284 2F/200-208V/3Ph/Ex Pr/FM/CSA</t>
  </si>
  <si>
    <t>284-0055</t>
  </si>
  <si>
    <t>FX284 2F/230V/3Ph/Ex Pr/FM/CSA</t>
  </si>
  <si>
    <t>284-0056</t>
  </si>
  <si>
    <t>GX284 2F/460V/3Ph/Ex Pr/FM/CSA</t>
  </si>
  <si>
    <t>284-0059</t>
  </si>
  <si>
    <t>CF284 2F/230V/3Ph/UL/Auto</t>
  </si>
  <si>
    <t>284-0060</t>
  </si>
  <si>
    <t>J284 2F/50'Cd/200-208V/3Ph/cCSAus/UL</t>
  </si>
  <si>
    <t>284-0061</t>
  </si>
  <si>
    <t>IX284 2F/35'Cd/200-208V/1Ph/Ex Pr/FM/CSA</t>
  </si>
  <si>
    <t>284-0064</t>
  </si>
  <si>
    <t>GX284 2F/35'Cd/460V/3Ph/Ex Pr/FM/CSA</t>
  </si>
  <si>
    <t>284-0066</t>
  </si>
  <si>
    <t>GX284 2F/50'Cd/460V/3Ph/Ex Pr/FM/CSA</t>
  </si>
  <si>
    <t>284-0068</t>
  </si>
  <si>
    <t>CF284 2F/25'Cd/230V/3Ph/UL/Auto</t>
  </si>
  <si>
    <t>284-0069</t>
  </si>
  <si>
    <t>H284 2F/35'Cd/200-208V/1Ph/cCSAus</t>
  </si>
  <si>
    <t>284-0071</t>
  </si>
  <si>
    <t>IX284 2F/50'Cd/200-208V/1Ph/Ex Pr/FM/CSA</t>
  </si>
  <si>
    <t>284-0072</t>
  </si>
  <si>
    <t>GX284 2F/25'Cd/460V/3Ph/Ex Pr/FM/CSA</t>
  </si>
  <si>
    <t>284-0073</t>
  </si>
  <si>
    <t>EX284 2F/35'Cd/230V/1Ph/Ex Pr/FM/CSA</t>
  </si>
  <si>
    <t>284-0075</t>
  </si>
  <si>
    <t>DX284 2F/230V/1Ph/EX Pr/FM/CSA</t>
  </si>
  <si>
    <t>284-0076</t>
  </si>
  <si>
    <t>HX284 2F/200-208V/1Ph/Ex Pr/FM/CSA</t>
  </si>
  <si>
    <t>284-0078</t>
  </si>
  <si>
    <t>IX284 2F/25'Cd/200-208V/1Ph/Ex Pr/FM/CSA</t>
  </si>
  <si>
    <t>284-0080</t>
  </si>
  <si>
    <t>EX284 2F/50'Cd/230V/1Ph/Ex Pr/FM/CSA</t>
  </si>
  <si>
    <t>284-0081</t>
  </si>
  <si>
    <t>FX284 2F/35'CD/230V/3Ph/Ex Pr/FM/CSA</t>
  </si>
  <si>
    <t>284-0085</t>
  </si>
  <si>
    <t>DX284 2F/50'Cd/230V/1Ph/EX Pr/FM/CSA</t>
  </si>
  <si>
    <t>284-0087</t>
  </si>
  <si>
    <t>F284 2F/35'Cd/230V/3Ph/cCSAus/UL</t>
  </si>
  <si>
    <t>284-0089</t>
  </si>
  <si>
    <t>HX284 2F/50'Cd/200-208V/1Ph/Ex Pr/FM/CSA</t>
  </si>
  <si>
    <t>284-0091</t>
  </si>
  <si>
    <t>EX284 2F/25'Cd/230V/1Ph/Ex Pr/FM/CSA</t>
  </si>
  <si>
    <t>284-0092</t>
  </si>
  <si>
    <t>JX284 2F/50'Cd/200-208V/3Ph/Ex Pr/FM/CSA</t>
  </si>
  <si>
    <t>284-0101</t>
  </si>
  <si>
    <t>285-0003</t>
  </si>
  <si>
    <t>D185 2F/230V/1Ph/cCSAus/UL/(185-0003)</t>
  </si>
  <si>
    <t>285-0004</t>
  </si>
  <si>
    <t>E185 2F/230V/1Ph/cCSAus/UL (185-0004)</t>
  </si>
  <si>
    <t>285-0005</t>
  </si>
  <si>
    <t>G185 2F/460V/3Ph/cCSAus/UL/(185-0005)</t>
  </si>
  <si>
    <t>285-0006</t>
  </si>
  <si>
    <t>F185 2F/230V/3Ph/cCSAus/UL/(185-0006)</t>
  </si>
  <si>
    <t>285-0007</t>
  </si>
  <si>
    <t>I185 2F/200-208V/1Ph/(185-0007)</t>
  </si>
  <si>
    <t>285-0008</t>
  </si>
  <si>
    <t>J185 2F/200-208V/3Ph/cCSAus/UL/(185-0008)</t>
  </si>
  <si>
    <t>285-0010</t>
  </si>
  <si>
    <t>E185 2F/230V/1Ph/cCSAus/(185-0012)</t>
  </si>
  <si>
    <t>285-0011</t>
  </si>
  <si>
    <t>H185 2F/200-208V/1Ph/(185-0013)</t>
  </si>
  <si>
    <t>285-0012</t>
  </si>
  <si>
    <t>D185 2F/35'Cd/230V/1Ph/cCSAus/UL/(185-0018)</t>
  </si>
  <si>
    <t>285-0014</t>
  </si>
  <si>
    <t>E185 2F/25'Cd/230V/1Ph/cCSAus/UL/(185-0023)</t>
  </si>
  <si>
    <t>285-0015</t>
  </si>
  <si>
    <t>J185 2F/35'Cd/200-208V/3Ph/cCSAus/UL/(185-0036)</t>
  </si>
  <si>
    <t>285-0016</t>
  </si>
  <si>
    <t>I185 2F/50'Cd/200-208V/1Ph/(185-0039)</t>
  </si>
  <si>
    <t>285-0017</t>
  </si>
  <si>
    <t>J185 2F/25'Cd/200-208V/3Ph/cCSAus/(185-0045)</t>
  </si>
  <si>
    <t>285-0018</t>
  </si>
  <si>
    <t>G185 2F/50'Cd/460V/3Ph/cCSAus/UL/(185-0030)</t>
  </si>
  <si>
    <t>285-0020</t>
  </si>
  <si>
    <t>E185 2F/35'Cd/230V/1Ph/cCSAus/UL/(185-0035)</t>
  </si>
  <si>
    <t>285-0021</t>
  </si>
  <si>
    <t>F185 2F/50'Cd/230V/3Ph/cCSAus/UL/(185-0054)</t>
  </si>
  <si>
    <t>285-0022</t>
  </si>
  <si>
    <t>F185 2F35'Cd/230V/3Ph/cCSAus/UL/(185-0055)</t>
  </si>
  <si>
    <t>285-0023</t>
  </si>
  <si>
    <t>I185 2F/35'Cd/200-208V/1Ph/(185-0039)</t>
  </si>
  <si>
    <t>285-0024</t>
  </si>
  <si>
    <t>E185 2F/50'Cd/230V/1Ph/cCSAus/UL/(185-0031)</t>
  </si>
  <si>
    <t>285-0025</t>
  </si>
  <si>
    <t>G185 2F/35'Cd/460V/3Ph/cCSAus/UL/(185-0056)</t>
  </si>
  <si>
    <t>286-0003</t>
  </si>
  <si>
    <t>D186 2F/230V/1Ph/cCSAus/(186-0003)</t>
  </si>
  <si>
    <t>286-0004</t>
  </si>
  <si>
    <t>E186 2F/230V/1Ph/CSA/(186-0004)</t>
  </si>
  <si>
    <t>286-0005</t>
  </si>
  <si>
    <t>F186 2F/230V/3Ph/cCSAus/(186-0005)</t>
  </si>
  <si>
    <t>286-0006</t>
  </si>
  <si>
    <t>G186 2F/460V/3Ph/cCSAus/(186-0006)</t>
  </si>
  <si>
    <t>286-0007</t>
  </si>
  <si>
    <t>H186 2F/200-208V/1Ph/cCSAus/(186-0007)</t>
  </si>
  <si>
    <t>286-0008</t>
  </si>
  <si>
    <t>I186 2F/200-208V/1Ph/cCSAus/(186-0008)</t>
  </si>
  <si>
    <t>286-0009</t>
  </si>
  <si>
    <t>J186 2F/200-208V/3Ph/cCSAus/(186-0009)</t>
  </si>
  <si>
    <t>286-0010</t>
  </si>
  <si>
    <t>BE186 2F/230V/1Ph/Pb20'/CSA/(186-0004)</t>
  </si>
  <si>
    <t>286-0012</t>
  </si>
  <si>
    <t>GX186 2F/35'Cord/460V/3Ph/Ex Pr/FM/CSA/(186-0025)</t>
  </si>
  <si>
    <t>286-0013</t>
  </si>
  <si>
    <t>EX186 2F/230V/1Ph/Ex Pr/FM/CSA/(186-0014)</t>
  </si>
  <si>
    <t>286-0014</t>
  </si>
  <si>
    <t>GX186 2F/460V/3Ph/Ex Pr/FM/CSA/(186-0017)</t>
  </si>
  <si>
    <t>286-0015</t>
  </si>
  <si>
    <t>E186 2F/25'Cd/230V/1Ph/CSA/(186-0033)</t>
  </si>
  <si>
    <t>286-0016</t>
  </si>
  <si>
    <t>E186 2F/35'Cd/230V/1Ph/CSA/(186-0027)</t>
  </si>
  <si>
    <t>288-0003</t>
  </si>
  <si>
    <t>D188 2F/230V/1Ph/cCSAus/UL/(188-0003)</t>
  </si>
  <si>
    <t>288-0004</t>
  </si>
  <si>
    <t>E188 2F/230V/1Ph/CSA/(188-0004)</t>
  </si>
  <si>
    <t>288-0005</t>
  </si>
  <si>
    <t>G188 2F/460V/3Ph/cCSAus/UL/(188-0006)</t>
  </si>
  <si>
    <t>288-0007</t>
  </si>
  <si>
    <t>D188 2F/25'Cd/230V/1Ph/cCSAus/UL/(188-0011)</t>
  </si>
  <si>
    <t>288-0009</t>
  </si>
  <si>
    <t>D188 2F/50'Cd/230V/1Ph/cCSAus/UL/(188-0014)</t>
  </si>
  <si>
    <t>288-0011</t>
  </si>
  <si>
    <t>E188 2F/230V/1Ph/CSA/(188-0017)</t>
  </si>
  <si>
    <t>288-0012</t>
  </si>
  <si>
    <t>F188 2F/230V/3Ph/cCSAus/UL/(188-0005)</t>
  </si>
  <si>
    <t>288-0013</t>
  </si>
  <si>
    <t>I188 2F/200-208V/1Ph/cCSAus/(188-0007)</t>
  </si>
  <si>
    <t>288-0014</t>
  </si>
  <si>
    <t>J188 2F/200-208V/3Ph/cCSAus/UL/(188-0008)</t>
  </si>
  <si>
    <t>288-0015</t>
  </si>
  <si>
    <t>E188 2F/35'Cd/230V/1Ph/CSA/(188-0026)</t>
  </si>
  <si>
    <t>288-0016</t>
  </si>
  <si>
    <t>F188 2F/35'Cd/230V/3Ph/cCSAus/UL/(188-0022)</t>
  </si>
  <si>
    <t>288-0017</t>
  </si>
  <si>
    <t>BE188 2F/230V/1Ph/Pb20'/cCSAus/(188-0004)</t>
  </si>
  <si>
    <t>288-0020</t>
  </si>
  <si>
    <t>G188 2F/25'Cd/460V/3Ph/cCSAus/UL/(188-0037)</t>
  </si>
  <si>
    <t>288-0021</t>
  </si>
  <si>
    <t>H188 2F/200-208V/1Ph/cCSAus/(188-0019)</t>
  </si>
  <si>
    <t>288-0022</t>
  </si>
  <si>
    <t>E188 2F/50'Cd/230V/1Ph/CSA/(188-0035)</t>
  </si>
  <si>
    <t>288-0023</t>
  </si>
  <si>
    <t>I188 2F/50'Cd/200-208V/1Ph/cCSAus/(188-0033)</t>
  </si>
  <si>
    <t>288-0024</t>
  </si>
  <si>
    <t>I188 2F/25'Cd/200-208V/1Ph/cCSAus/(188-0025)</t>
  </si>
  <si>
    <t>288-0027</t>
  </si>
  <si>
    <t>I188 2F/35'Cd/200-208V/1Ph/cCSAus/(188-0046)</t>
  </si>
  <si>
    <t>288-0028</t>
  </si>
  <si>
    <t>EX188 2F/230V/1Ph/Ex Pr/FM/CSA/(188-0028)</t>
  </si>
  <si>
    <t>288-0029</t>
  </si>
  <si>
    <t>J188 2F/50'Cd/200-208V/3Ph/cCSAus/UL/(188-0041)</t>
  </si>
  <si>
    <t>288-0030</t>
  </si>
  <si>
    <t>G188 2F/50'Cd/460V/3Ph/cCSAus/UL/(188-0051)</t>
  </si>
  <si>
    <t>288-0031</t>
  </si>
  <si>
    <t>JX188 2F/200-208V/3Ph/Ex Pr/FM/CSA/(188-0029)</t>
  </si>
  <si>
    <t>288-0032</t>
  </si>
  <si>
    <t>G188 2F/35'Cd/460V/3Ph/cCSAus/UL/(188-0010)</t>
  </si>
  <si>
    <t>288-0033</t>
  </si>
  <si>
    <t>GX188 2F/460V/3Ph/Ex Pr/ FM/CSA/(188-0031)</t>
  </si>
  <si>
    <t>288-0035</t>
  </si>
  <si>
    <t>JX188 2F/50'Cd/200-208V/3Ph/Ex Pr/FM/CSA/(188-0048)</t>
  </si>
  <si>
    <t>288-0036</t>
  </si>
  <si>
    <t>EX188 2F/35'Cd/230V/1Ph/Ex Pr/FM/CSA/(188-0060)</t>
  </si>
  <si>
    <t>288-0037</t>
  </si>
  <si>
    <t>GX188 2F/35'Cd/460V/3Ph/Ex Pr/FM/CSA/(188-0040)</t>
  </si>
  <si>
    <t>288-0038</t>
  </si>
  <si>
    <t>IX188 2F/50'Cd/200-208V/1Ph/Ex Pr/FM/CSA/(188-0061)</t>
  </si>
  <si>
    <t>288-0039</t>
  </si>
  <si>
    <t>J188 2F/35'Cd/200-208V/3Ph/cCSAus/UL/(188-0054)</t>
  </si>
  <si>
    <t>288-0040</t>
  </si>
  <si>
    <t>289-0003</t>
  </si>
  <si>
    <t>D189 2F/230V/1Ph/CSA/(189-0003)</t>
  </si>
  <si>
    <t>289-0004</t>
  </si>
  <si>
    <t>E189 2F/230V/1Ph/CSA/(189-0004)</t>
  </si>
  <si>
    <t>289-0006</t>
  </si>
  <si>
    <t>D189 2F/50'Cd/230V/1Ph/CSA/(189-0007)</t>
  </si>
  <si>
    <t>289-0007</t>
  </si>
  <si>
    <t>F189 2F/230V/3Ph/cCSAus/UL/(189-0008)</t>
  </si>
  <si>
    <t>289-0008</t>
  </si>
  <si>
    <t>G189 2F/460V/3Ph/cCSAus/UL/(189-0009)</t>
  </si>
  <si>
    <t>289-0009</t>
  </si>
  <si>
    <t>J189 2F/200-208V/3Ph/cCSAus/UL/(189-0010)</t>
  </si>
  <si>
    <t>289-0010</t>
  </si>
  <si>
    <t>H189 2F/200-208V/1Ph/cCSAus/(189-0011)</t>
  </si>
  <si>
    <t>289-0011</t>
  </si>
  <si>
    <t>I189 2F/200-208V/1Ph/cCSAus/(189-0012)</t>
  </si>
  <si>
    <t>289-0014</t>
  </si>
  <si>
    <t>E189 2F/230V/1Ph/CSA/(189-0018)</t>
  </si>
  <si>
    <t>289-0015</t>
  </si>
  <si>
    <t>E189 2F/25'Cd/230V/1Ph/CSA/(189-0016)</t>
  </si>
  <si>
    <t>289-0017</t>
  </si>
  <si>
    <t>G189 2F/50'Cd/460V/3Ph/cCSAus/UL/(189-0024)</t>
  </si>
  <si>
    <t>289-0018</t>
  </si>
  <si>
    <t>WD189 2F/230V/1Ph/(189-0027)</t>
  </si>
  <si>
    <t>289-0022</t>
  </si>
  <si>
    <t>D189 2F/25'Cd/230V/1Ph/CSA/(189-0040)</t>
  </si>
  <si>
    <t>289-0023</t>
  </si>
  <si>
    <t>GX189 2F/50'Cd/460V/3Ph/Ex Pr/FM/CSA/(189-0041)</t>
  </si>
  <si>
    <t>289-0024</t>
  </si>
  <si>
    <t>WD189 2F/50'Cd/230V/1Ph/(189-0042)</t>
  </si>
  <si>
    <t>289-0025</t>
  </si>
  <si>
    <t>I189 2F/50'Cd/200-208V/1Ph/cCSAus/(189-0045)</t>
  </si>
  <si>
    <t>289-0027</t>
  </si>
  <si>
    <t>GX189 2F/460V/3Ph/Ex Pr/FM/CSA/(189-0034)</t>
  </si>
  <si>
    <t>289-0028</t>
  </si>
  <si>
    <t>D189 2F/35'Cd/230V/1Ph/CSA/(189-0049)</t>
  </si>
  <si>
    <t>289-0029</t>
  </si>
  <si>
    <t>G189 2F/35'Cd/460V/3Ph/cCSAus/UL/(189-0044)</t>
  </si>
  <si>
    <t>289-0030</t>
  </si>
  <si>
    <t>DX189 2F/230V/1Ph/Ex Pr/FM/CSA/(189-0047)</t>
  </si>
  <si>
    <t>289-0031</t>
  </si>
  <si>
    <t>J189 2F/50'Cd/200-208V/3Ph/cCSAus/UL/(189-0056)</t>
  </si>
  <si>
    <t>289-0032</t>
  </si>
  <si>
    <t>G189 2F/25'Cd/460V/3Ph/cCSAus/UL/(189-0051)</t>
  </si>
  <si>
    <t>289-0033</t>
  </si>
  <si>
    <t>IX189 2F/50'Cd/200-208V/1Ph/Ex Pr/FM/CSA/(189-0061)</t>
  </si>
  <si>
    <t>291-0004</t>
  </si>
  <si>
    <t>E191 2F/230V/1Ph/(191-0004)</t>
  </si>
  <si>
    <t>291-0006</t>
  </si>
  <si>
    <t>E191 2F/25'Cd/230V/1Ph/(191-0006)</t>
  </si>
  <si>
    <t>291-0008</t>
  </si>
  <si>
    <t>EX191 2F/50'Cd/230V/1Ph/Ex Pr/FM/CSA/(191-0013)</t>
  </si>
  <si>
    <t>291-0009</t>
  </si>
  <si>
    <t>EX191 2F/35'Cd/230V/1Ph/Ex Pr/FM/CSA/(191-0014)</t>
  </si>
  <si>
    <t>291-0010</t>
  </si>
  <si>
    <t>292-0001</t>
  </si>
  <si>
    <t>M292 2F/115V/1Ph/cCSAus/UL</t>
  </si>
  <si>
    <t>292-0002</t>
  </si>
  <si>
    <t>N292 2F/115V/1Ph/CSA</t>
  </si>
  <si>
    <t>292-0003</t>
  </si>
  <si>
    <t>D292 2F/230V/1Ph/cCSAus</t>
  </si>
  <si>
    <t>292-0004</t>
  </si>
  <si>
    <t>E292 2F/230V/1Ph/cCSAus</t>
  </si>
  <si>
    <t>292-0006</t>
  </si>
  <si>
    <t>M292 2F/25'Cd/115V/1Ph/cCSAus/UL</t>
  </si>
  <si>
    <t>292-0007</t>
  </si>
  <si>
    <t>N292 2F/50'Cd/115V/1Ph/CSA</t>
  </si>
  <si>
    <t>292-0008</t>
  </si>
  <si>
    <t>M292 2F/50'Cd/115V/1Ph/cCSAus/UL</t>
  </si>
  <si>
    <t>292-0009</t>
  </si>
  <si>
    <t>N292 2F/25'Cd/115V/1Ph/CSA</t>
  </si>
  <si>
    <t>292-0010</t>
  </si>
  <si>
    <t>N292 2F/35'Cd/115V/1Ph/CSA</t>
  </si>
  <si>
    <t>292-0013</t>
  </si>
  <si>
    <t>M292 2F/35'Cd/115V/1Ph/cCSAus/UL</t>
  </si>
  <si>
    <t>292-0014</t>
  </si>
  <si>
    <t>BN292 2F/115V/1Ph/Pb20'/cCSAus Pump</t>
  </si>
  <si>
    <t>292-0020</t>
  </si>
  <si>
    <t>NX292 2F/115V/1Ph/Ex Pr/FM/CSA</t>
  </si>
  <si>
    <t>292-0022</t>
  </si>
  <si>
    <t>NX292 2F/50'Cd/115V/1Ph/Ex Pr/FM/CSA</t>
  </si>
  <si>
    <t>292-0023</t>
  </si>
  <si>
    <t>NX292 2F/25'Cd/115V/1Ph/Ex Pr/FM/CSA</t>
  </si>
  <si>
    <t>292-0024</t>
  </si>
  <si>
    <t>BN292 2F/25'Cd/115V/1Ph/Pb25'/cCSAus</t>
  </si>
  <si>
    <t>292-0025</t>
  </si>
  <si>
    <t>MX292 2F/115V/1Ph/Ex Pr/FM/CSA</t>
  </si>
  <si>
    <t>292-0035</t>
  </si>
  <si>
    <t>MX292 2F/50'Cd/115V/1Ph/Ex Pr/FM/CSA</t>
  </si>
  <si>
    <t>292-0040</t>
  </si>
  <si>
    <t>MX292 2F/25'Cd/115V/1Ph/Ex Pr/FM/CSA</t>
  </si>
  <si>
    <t>292-0043</t>
  </si>
  <si>
    <t>J292 2F/200-208V/3Ph/cCSAus</t>
  </si>
  <si>
    <t>292-0044</t>
  </si>
  <si>
    <t>F292 2F/230V/3Ph/cCSAus</t>
  </si>
  <si>
    <t>292-0045</t>
  </si>
  <si>
    <t>G292 2F/460V/3Ph/cCSAus</t>
  </si>
  <si>
    <t>292-0046</t>
  </si>
  <si>
    <t>H292 2F/200V/1Ph/cCSAus</t>
  </si>
  <si>
    <t>292-0047</t>
  </si>
  <si>
    <t>I292 2F/200V/1Ph/cCSAus</t>
  </si>
  <si>
    <t>292-0048</t>
  </si>
  <si>
    <t>DX292 2F/230V/1Ph/Ex Pr/FM/CSA</t>
  </si>
  <si>
    <t>292-0049</t>
  </si>
  <si>
    <t>EX292 2F/230V/1Ph/Ex Pr/FM/CSA</t>
  </si>
  <si>
    <t>292-0050</t>
  </si>
  <si>
    <t>HX292 2F/200-208V/1Ph/Ex Pr/FM/CSA</t>
  </si>
  <si>
    <t>292-0051</t>
  </si>
  <si>
    <t>IX292 2F/200-208V/1Ph/Ex Pr/FM/CSA</t>
  </si>
  <si>
    <t>292-0052</t>
  </si>
  <si>
    <t>JX292 2F/200-208V/3Ph/Ex Pr/FM/CSA</t>
  </si>
  <si>
    <t>292-0053</t>
  </si>
  <si>
    <t>FX292 2F/230V/3Ph/Ex Pr/FM/CSA</t>
  </si>
  <si>
    <t>292-0054</t>
  </si>
  <si>
    <t>GX292 2F/460V/3Ph/Ex Pr/FM/CSA</t>
  </si>
  <si>
    <t>292-0055</t>
  </si>
  <si>
    <t>E292 2F/50'Cd/230V/1Ph/cCSAus</t>
  </si>
  <si>
    <t>292-0056</t>
  </si>
  <si>
    <t>G292 2F/50'Cd/460V/3Ph/cCSAus</t>
  </si>
  <si>
    <t>292-0057</t>
  </si>
  <si>
    <t>J292 2F/35'Cd/200-208V/3Ph/cCSAus</t>
  </si>
  <si>
    <t>292-0058</t>
  </si>
  <si>
    <t>J292 2F/50'Cd/200-208V/3Ph/cCSAus</t>
  </si>
  <si>
    <t>292-0059</t>
  </si>
  <si>
    <t>IX292 2F/50'Cd/200-208V/1Ph/Ex Pr/FM/CSA</t>
  </si>
  <si>
    <t>292-0060</t>
  </si>
  <si>
    <t>G292 2F/25'Cd/460V/3Ph/cCSAus</t>
  </si>
  <si>
    <t>292-0061</t>
  </si>
  <si>
    <t>G292 2F/35'Cd/460V/3Ph/cCSAus</t>
  </si>
  <si>
    <t>292-0063</t>
  </si>
  <si>
    <t>F292 25' Cd/2F/230V/3Ph/cCSAus</t>
  </si>
  <si>
    <t>292-0064</t>
  </si>
  <si>
    <t>GX292 2F/35'Cd/460V/3Ph/Ex Pr/FM/CSA</t>
  </si>
  <si>
    <t>292-0065</t>
  </si>
  <si>
    <t>I292 2F/50'Cd/200V/1Ph/cCSAus</t>
  </si>
  <si>
    <t>292-0066</t>
  </si>
  <si>
    <t>J292 2F/25'Cd/200-208V/3Ph/cCSAus</t>
  </si>
  <si>
    <t>292-0067</t>
  </si>
  <si>
    <t>E292 2F/35'Cd/230V/1Ph/cCSAus</t>
  </si>
  <si>
    <t>292-0069</t>
  </si>
  <si>
    <t>NX292 2F/35'Cd//115V/1Ph/Ex Pr/FM/CSA</t>
  </si>
  <si>
    <t>292-0071</t>
  </si>
  <si>
    <t>JX292 2F/50'Cd/200-208V/3Ph/Ex Pr/FM/CSA</t>
  </si>
  <si>
    <t>292-0072</t>
  </si>
  <si>
    <t>H292 2F/35'Cd/200V/1Ph/cCSAus</t>
  </si>
  <si>
    <t>292-0073</t>
  </si>
  <si>
    <t>H292 2F/50'Cd/200V/1Ph/cCSAus</t>
  </si>
  <si>
    <t>292-0075</t>
  </si>
  <si>
    <t>BN292 2F/35'Cd/115V/1Ph/Pb35'/cCSAus Pump</t>
  </si>
  <si>
    <t>292-0076</t>
  </si>
  <si>
    <t>MX292 2F/35'Cd/115V/1Ph/Ex Pr/FM/CSA</t>
  </si>
  <si>
    <t>292-0077</t>
  </si>
  <si>
    <t>F292 2F/50'Cd/230V/3Ph/cCSAus</t>
  </si>
  <si>
    <t>292-0078</t>
  </si>
  <si>
    <t>E292 2F/25'Cd/230V/1Ph/cCSAus</t>
  </si>
  <si>
    <t>292-0080</t>
  </si>
  <si>
    <t>NX292 2F/115V/1Ph/Ex Pr/Bronze Impeller</t>
  </si>
  <si>
    <t>292-0081</t>
  </si>
  <si>
    <t>M292 2F/115V/1Ph/cCSAus/UL/Bronze Impeller</t>
  </si>
  <si>
    <t>292-0082</t>
  </si>
  <si>
    <t>N292 2F/115V/1Ph/CSA/Bronze Impeller</t>
  </si>
  <si>
    <t>292-0083</t>
  </si>
  <si>
    <t>https://www.zoellerpumps.com/en-us/products/sewage-pumps/commercial/290-series</t>
  </si>
  <si>
    <t>292-0084</t>
  </si>
  <si>
    <t>292-0085</t>
  </si>
  <si>
    <t>293-0003</t>
  </si>
  <si>
    <t>D293 2F/230V/1Ph/cCSAus/UL</t>
  </si>
  <si>
    <t>293-0004</t>
  </si>
  <si>
    <t>E293 2F/230V/1Ph/cCSAus/UL</t>
  </si>
  <si>
    <t>293-0006</t>
  </si>
  <si>
    <t>J293 2F/200-208V/3Ph/cCSAus/UL</t>
  </si>
  <si>
    <t>293-0009</t>
  </si>
  <si>
    <t>I293 2F/200-208V/1Ph/cCSAus</t>
  </si>
  <si>
    <t>293-0011</t>
  </si>
  <si>
    <t>F293 2F/230V/3Ph/cCSAus/UL</t>
  </si>
  <si>
    <t>293-0014</t>
  </si>
  <si>
    <t>G293 2F/460V/3Ph/cCSAus/UL</t>
  </si>
  <si>
    <t>293-0016</t>
  </si>
  <si>
    <t>H293 2F/200-208V/1Ph/cCSAus</t>
  </si>
  <si>
    <t>293-0017</t>
  </si>
  <si>
    <t>D293 2F/50'Cd/230V/1Ph/cCSAus/UL</t>
  </si>
  <si>
    <t>293-0018</t>
  </si>
  <si>
    <t>D293 2F/25'Cd/230V/1Ph/cCSAus/UL</t>
  </si>
  <si>
    <t>293-0019</t>
  </si>
  <si>
    <t>F293 2F/25'Cd/230V/3Ph/cCSAus/UL</t>
  </si>
  <si>
    <t>293-0020</t>
  </si>
  <si>
    <t>D293 2F/35'Cd/230V/1Ph/cCSAus/UL</t>
  </si>
  <si>
    <t>293-0021</t>
  </si>
  <si>
    <t>E293 2F/50'Cd/230V/1Ph/cCSAus/UL</t>
  </si>
  <si>
    <t>293-0023</t>
  </si>
  <si>
    <t>E293 2F/230V/1Ph/cCSAus</t>
  </si>
  <si>
    <t>293-0025</t>
  </si>
  <si>
    <t>E293 2F/25'Cd/230V/1Ph/cCSAus/UL</t>
  </si>
  <si>
    <t>293-0026</t>
  </si>
  <si>
    <t>E293 2F/35'Cd/230V/1Ph/cCSAus/UL</t>
  </si>
  <si>
    <t>293-0029</t>
  </si>
  <si>
    <t>BE293 2F/230V/1Ph/Pb20'/cCSAus/UL</t>
  </si>
  <si>
    <t>293-0030</t>
  </si>
  <si>
    <t>G293 2F/35'Cd/460V/3Ph/cCSAus/UL</t>
  </si>
  <si>
    <t>293-0031</t>
  </si>
  <si>
    <t>G293 2F/25'Cd/460V/3Ph/cCSAus/UL</t>
  </si>
  <si>
    <t>293-0032</t>
  </si>
  <si>
    <t>I293 2F/25'Cd/200-208V/1Ph/cCSAus</t>
  </si>
  <si>
    <t>293-0046</t>
  </si>
  <si>
    <t>IX293 2F/200-208V/1Ph/Ex Pr/FM/CSA</t>
  </si>
  <si>
    <t>293-0047</t>
  </si>
  <si>
    <t>EX293 2F/230V/1Ph/Ex Pr/FM//CSA</t>
  </si>
  <si>
    <t>293-0048</t>
  </si>
  <si>
    <t>JX293 2F/200-208V/3Ph/Ex Pr/FM/CSA</t>
  </si>
  <si>
    <t>293-0049</t>
  </si>
  <si>
    <t>FX293 2F/230V/3Ph/Ex Pr/FM/CSA</t>
  </si>
  <si>
    <t>293-0050</t>
  </si>
  <si>
    <t>GX293 2F/460V/3Ph/Ex Pr/FM/CSA</t>
  </si>
  <si>
    <t>293-0053</t>
  </si>
  <si>
    <t>I293 2F/35'Cd/200-208V/1Ph/cCSAus</t>
  </si>
  <si>
    <t>293-0054</t>
  </si>
  <si>
    <t>J293 2F/35'Cd/200-208V/3Ph/cCSAus/UL</t>
  </si>
  <si>
    <t>293-0055</t>
  </si>
  <si>
    <t>BE293 2F/25'Cd/230V/1Ph/Pb25'/cCSAus/UL</t>
  </si>
  <si>
    <t>293-0056</t>
  </si>
  <si>
    <t>G293 2F/50'Cd/460V/3Ph/cCSAus/UL</t>
  </si>
  <si>
    <t>293-0058</t>
  </si>
  <si>
    <t>I293 2F/50'Cd/200-208V/1Ph/cCSAus</t>
  </si>
  <si>
    <t>293-0059</t>
  </si>
  <si>
    <t>J293 2F/50'Cd/200-208V/3Ph/cCSAus/UL</t>
  </si>
  <si>
    <t>293-0060</t>
  </si>
  <si>
    <t>GX293 2F/35'Cd/460V/3Ph/Ex Pr/FM/CSA</t>
  </si>
  <si>
    <t>293-0061</t>
  </si>
  <si>
    <t>JX293 2F/50'Cd/200-208V/3Ph/Ex Pr/FM/CSA</t>
  </si>
  <si>
    <t>293-0062</t>
  </si>
  <si>
    <t>J293 2F/25'Cd/200-208V/3Ph/cCSAus/UL</t>
  </si>
  <si>
    <t>293-0063</t>
  </si>
  <si>
    <t>IX293 2F/50'Cd/200-208V/1Ph/Ex Pr/FM/CSA</t>
  </si>
  <si>
    <t>293-0064</t>
  </si>
  <si>
    <t>H293 2F/50'Cd/200-208V/1Ph/cCSAus</t>
  </si>
  <si>
    <t>293-0065</t>
  </si>
  <si>
    <t>FX293 2F/35'Cd/230V/3Ph/Ex Pr/FM/CSA</t>
  </si>
  <si>
    <t>293-0066</t>
  </si>
  <si>
    <t>DX293 2F/230V/1Ph/EX Pr/FM/CSA</t>
  </si>
  <si>
    <t>293-0067</t>
  </si>
  <si>
    <t>EX293 2F/50'Cord/230V/1Ph/Ex Pr/FM/CSA/</t>
  </si>
  <si>
    <t>293-0068</t>
  </si>
  <si>
    <t>JX293 2F/35'Cd/200-208V/3Ph/Ex Pr/FM/CSA</t>
  </si>
  <si>
    <t>293-0071</t>
  </si>
  <si>
    <t>F293 2F/35'Cd/230V/3Ph/cCSAus/UL</t>
  </si>
  <si>
    <t>293-0074</t>
  </si>
  <si>
    <t>H293 2F/35'Cd/200-208V/1Ph/cCSAus</t>
  </si>
  <si>
    <t>293-0076</t>
  </si>
  <si>
    <t>GX293 2F/50'Cd/460V/3Ph/Ex Pr/FM/CSA</t>
  </si>
  <si>
    <t>293-0077</t>
  </si>
  <si>
    <t>JX293 2F/25'Cd/200-208V/3Ph/Ex Pr/FM/CSA</t>
  </si>
  <si>
    <t>293-0086</t>
  </si>
  <si>
    <t>EX293 2F/35'Cord/230V/1Ph/Ex Pr/FM/CSA/</t>
  </si>
  <si>
    <t>293-0087</t>
  </si>
  <si>
    <t>IX293 2F/35'Cd/200-208V/1Ph/Ex Pr/FM/CSA</t>
  </si>
  <si>
    <t>293-0090</t>
  </si>
  <si>
    <t>FX293 2F/50'Cd/230V/3Ph/Ex Pr/FM/CSA</t>
  </si>
  <si>
    <t>293-0091</t>
  </si>
  <si>
    <t>F293 2F/50'Cd/230V/3Ph/cCSAus/UL</t>
  </si>
  <si>
    <t>293-0092</t>
  </si>
  <si>
    <t>294-0003</t>
  </si>
  <si>
    <t>D294 2F/230V/1Ph/cCSAus/UL</t>
  </si>
  <si>
    <t>294-0004</t>
  </si>
  <si>
    <t>E294 2F/230V/1Ph/CSA</t>
  </si>
  <si>
    <t>294-0005</t>
  </si>
  <si>
    <t>G294 2F/460V/3Ph/cCSAus/UL</t>
  </si>
  <si>
    <t>294-0006</t>
  </si>
  <si>
    <t>F294 2F/230V/3Ph/cCSAus/UL</t>
  </si>
  <si>
    <t>294-0007</t>
  </si>
  <si>
    <t>J294 2F/200-208V/3Ph/cCSAus/UL</t>
  </si>
  <si>
    <t>294-0008</t>
  </si>
  <si>
    <t>D294 2F/50'Cd/230V/1Ph/cCSAu/UL</t>
  </si>
  <si>
    <t>294-0009</t>
  </si>
  <si>
    <t>H294 2F/200-208V/1Ph/cCSAus</t>
  </si>
  <si>
    <t>294-0010</t>
  </si>
  <si>
    <t>I294 2F/200-208V/1Ph/cCSAus</t>
  </si>
  <si>
    <t>294-0011</t>
  </si>
  <si>
    <t>G294 2F/50'Cd/460V/3Ph/cCSAus/UL</t>
  </si>
  <si>
    <t>294-0012</t>
  </si>
  <si>
    <t>J294 2F/25'Cd/200-208V/3Ph/cCSAus/UL</t>
  </si>
  <si>
    <t>294-0013</t>
  </si>
  <si>
    <t>J294 2F/50'Cd/200-208V/3Ph/cCSAus/UL</t>
  </si>
  <si>
    <t>294-0017</t>
  </si>
  <si>
    <t>E294 2F/25'Cd/230V/1Ph/CSA</t>
  </si>
  <si>
    <t>294-0018</t>
  </si>
  <si>
    <t>294-0020</t>
  </si>
  <si>
    <t>F294 2F/25'Cd/230V/3Ph/cCSAus/UL</t>
  </si>
  <si>
    <t>294-0021</t>
  </si>
  <si>
    <t>BE294 2F/20'Pb MFS/230/1PH/CSA</t>
  </si>
  <si>
    <t>294-0022</t>
  </si>
  <si>
    <t>E294 2F/35'Cd/230V/1Ph/CSA</t>
  </si>
  <si>
    <t>294-0025</t>
  </si>
  <si>
    <t>D294 2F/25'Cd/230V/1Ph/cCSAus/UL</t>
  </si>
  <si>
    <t>294-0026</t>
  </si>
  <si>
    <t>I294 2F/25'Cd/200-208V/1Ph/cCSAus</t>
  </si>
  <si>
    <t>294-0027</t>
  </si>
  <si>
    <t>D294 2F/35'Cd/230V/1Ph/cCSAus/UL</t>
  </si>
  <si>
    <t>294-0029</t>
  </si>
  <si>
    <t>E294 2F/50'Cd/230V/1Ph/CSA</t>
  </si>
  <si>
    <t>294-0033</t>
  </si>
  <si>
    <t>H294 2F/50'Cd/200-208V/1Ph/cCSAus</t>
  </si>
  <si>
    <t>294-0034</t>
  </si>
  <si>
    <t>I294 2F/50'Cd/200-208V/1Ph/cCSAus</t>
  </si>
  <si>
    <t>294-0035</t>
  </si>
  <si>
    <t>IX294 2F/200-208V/1Ph/Ex Pr/FMCSA</t>
  </si>
  <si>
    <t>294-0036</t>
  </si>
  <si>
    <t>EX294 2F/230V/1Ph/Ex Pr/FM/CSA</t>
  </si>
  <si>
    <t>294-0037</t>
  </si>
  <si>
    <t>JX294 2F/200-208V/3Ph/Ex Pr/FM/CSA</t>
  </si>
  <si>
    <t>294-0038</t>
  </si>
  <si>
    <t>FX294 2F/230V/3Ph/Ex Pr/FM/CSA</t>
  </si>
  <si>
    <t>294-0039</t>
  </si>
  <si>
    <t>GX294 2F/460V/3Ph/Ex Pr/FM/CSA</t>
  </si>
  <si>
    <t>294-0041</t>
  </si>
  <si>
    <t>FX294 2F/50'Cd/230V/3Ph/Ex Pr/FM/CSA</t>
  </si>
  <si>
    <t>294-0042</t>
  </si>
  <si>
    <t>J294 2F/35'Cd/200-208V/3Ph/cCSAus/UL</t>
  </si>
  <si>
    <t>294-0043</t>
  </si>
  <si>
    <t>G294 2F/25'Cd/460V/3Ph/cCSAus/UL</t>
  </si>
  <si>
    <t>294-0045</t>
  </si>
  <si>
    <t>JX294 2F/25'Cd/200-208V/3Ph/Ex Pr/FM/CSA</t>
  </si>
  <si>
    <t>294-0046</t>
  </si>
  <si>
    <t>G294 2F/35'Cd/460V/3Ph/cCSAus/UL</t>
  </si>
  <si>
    <t>294-0048</t>
  </si>
  <si>
    <t>H294 2F/35'Cd/200-208V/1Ph/cCSAus</t>
  </si>
  <si>
    <t>294-0049</t>
  </si>
  <si>
    <t>F294 2F/50'Cd/230V/3Ph/cCSAus/UL</t>
  </si>
  <si>
    <t>294-0050</t>
  </si>
  <si>
    <t>I294 2F/35'Cd/200-208V/1Ph/cCSAus</t>
  </si>
  <si>
    <t>294-0052</t>
  </si>
  <si>
    <t>FX294 2F/25'Cd/230V/3Ph/Ex Pr/FM/CSA</t>
  </si>
  <si>
    <t>294-0053</t>
  </si>
  <si>
    <t>DX294 2F/230V/1Ph/Ex Pr/FM/CSA</t>
  </si>
  <si>
    <t>294-0055</t>
  </si>
  <si>
    <t>H294 2F/25'Cd/200-208V/1Ph/cCSAus</t>
  </si>
  <si>
    <t>294-0056</t>
  </si>
  <si>
    <t>JX294 2F/50'Cd/200-208V/3Ph/Ex Pr/FM/CSA</t>
  </si>
  <si>
    <t>294-0064</t>
  </si>
  <si>
    <t>DX294 2F/35'Cd/230V/1Ph/Ex Pr/FM/CSA</t>
  </si>
  <si>
    <t>294-0065</t>
  </si>
  <si>
    <t>GX294 2F/35'Cd/460V/3Ph/Ex Pr/FM/CSA</t>
  </si>
  <si>
    <t>294-0071</t>
  </si>
  <si>
    <t>GX294 2F/25'Cd/460V/3Ph/Ex Pr/FM/CSA</t>
  </si>
  <si>
    <t>294-0073</t>
  </si>
  <si>
    <t>EX294 2F/35'Cd/230V/1Ph/Ex Pr/FM/CSA</t>
  </si>
  <si>
    <t>294-0077</t>
  </si>
  <si>
    <t>IX294 2F/35'Cd/200-208V/1Ph/Ex Pr/FMCSA</t>
  </si>
  <si>
    <t>294-0078</t>
  </si>
  <si>
    <t>HX294 2F/35'Cd/200-208V/1Ph/Ex Pr/FM/CSA</t>
  </si>
  <si>
    <t>294-0079</t>
  </si>
  <si>
    <t>JX294 2F/35'CD/200V/3Ph/Ex Pr/FM//CSA</t>
  </si>
  <si>
    <t>294-0084</t>
  </si>
  <si>
    <t>F294 2F/35'Cd/230V/3Ph/cCSAus/UL</t>
  </si>
  <si>
    <t>294-0089</t>
  </si>
  <si>
    <t>295-0003</t>
  </si>
  <si>
    <t>D295 2F/230V/1Ph/CSA</t>
  </si>
  <si>
    <t>295-0004</t>
  </si>
  <si>
    <t>E295 2F/230V/1Ph/CSA/UL</t>
  </si>
  <si>
    <t>295-0006</t>
  </si>
  <si>
    <t>F295 2F/50'Cd/230V/3Ph/cCSAus/UL</t>
  </si>
  <si>
    <t>295-0007</t>
  </si>
  <si>
    <t>D295 2F/25'Cd/230V/1Ph/CSA</t>
  </si>
  <si>
    <t>295-0008</t>
  </si>
  <si>
    <t>F295 2F/230V/3Ph/cCSAus/UL</t>
  </si>
  <si>
    <t>295-0009</t>
  </si>
  <si>
    <t>G295 2F/460V/3Ph/cCSAus/UL</t>
  </si>
  <si>
    <t>295-0010</t>
  </si>
  <si>
    <t>J295 2F/200-208V/3Ph/cCSAus/UL</t>
  </si>
  <si>
    <t>295-0011</t>
  </si>
  <si>
    <t>H295 2F/200-208V/1Ph/cCSAus</t>
  </si>
  <si>
    <t>295-0012</t>
  </si>
  <si>
    <t>I295 2F/200-208V/1Ph/cCSAus</t>
  </si>
  <si>
    <t>295-0013</t>
  </si>
  <si>
    <t>F295 2F/35'Cd/230V/3Ph/cCSAus/UL</t>
  </si>
  <si>
    <t>295-0014</t>
  </si>
  <si>
    <t>G295 2F/25'Cd/460V/3Ph/cCSAus/UL</t>
  </si>
  <si>
    <t>295-0015</t>
  </si>
  <si>
    <t>G295 2F/50'Cd/460V/3Ph/cCSAus/UL</t>
  </si>
  <si>
    <t>295-0017</t>
  </si>
  <si>
    <t>E295 2F/50'Cd/230V/1Ph/CSA/UL</t>
  </si>
  <si>
    <t>295-0018</t>
  </si>
  <si>
    <t>I295 2F/25'Cd/200-208V/1Ph/cCSAus</t>
  </si>
  <si>
    <t>295-0021</t>
  </si>
  <si>
    <t>D295 2F/50'Cd/230V/1Ph/CSA</t>
  </si>
  <si>
    <t>295-0022</t>
  </si>
  <si>
    <t>E295 2F/230V/1Ph/CSA/WO Plug</t>
  </si>
  <si>
    <t>295-0024</t>
  </si>
  <si>
    <t>G295 2F/35'Cd/460V/3Ph/cCSAus/UL</t>
  </si>
  <si>
    <t>295-0026</t>
  </si>
  <si>
    <t>D295 2F/35'Cd/230V/1Ph/CSA</t>
  </si>
  <si>
    <t>295-0027</t>
  </si>
  <si>
    <t>I295 2F/50'Cd/200-208V/1Ph/cCSAus</t>
  </si>
  <si>
    <t>295-0028</t>
  </si>
  <si>
    <t>E295 2F/35'Cd/230V/1Ph/CSA/UL</t>
  </si>
  <si>
    <t>295-0029</t>
  </si>
  <si>
    <t>J295 2F/25'Cd/200-208V/3Ph/cCSAus/UL</t>
  </si>
  <si>
    <t>295-0030</t>
  </si>
  <si>
    <t>E295 2F/25'Cd/230V/1Ph/CSA/UL</t>
  </si>
  <si>
    <t>295-0034</t>
  </si>
  <si>
    <t>J295 2F/35'Cd/200-208V/3Ph/cCSAus/UL</t>
  </si>
  <si>
    <t>295-0040</t>
  </si>
  <si>
    <t>WD295 2F/230V/1Ph</t>
  </si>
  <si>
    <t>295-0045</t>
  </si>
  <si>
    <t>H295 2F/50'Cd/200-208V/1Ph/cCSAus</t>
  </si>
  <si>
    <t>295-0046</t>
  </si>
  <si>
    <t>H295 2F/35'Cd/200-208V/1Ph/cCSAus</t>
  </si>
  <si>
    <t>295-0048</t>
  </si>
  <si>
    <t>IX295 2F/200-208V/1Ph/Ex Pr/FM/CSA</t>
  </si>
  <si>
    <t>295-0049</t>
  </si>
  <si>
    <t>EX295 2F/230V/1Ph/Ex Pr/FM/CSA</t>
  </si>
  <si>
    <t>295-0050</t>
  </si>
  <si>
    <t>JX295 2F/200-208V/3Ph/Ex Pr/FM/CSA</t>
  </si>
  <si>
    <t>295-0051</t>
  </si>
  <si>
    <t>FX295 2F/230V/3Ph/Ex Pr/FM/CSA</t>
  </si>
  <si>
    <t>295-0052</t>
  </si>
  <si>
    <t>GX295 2F/460V/3Ph/Ex Pr/FM/CSA</t>
  </si>
  <si>
    <t>295-0057</t>
  </si>
  <si>
    <t>WD295 2F/50'Cd/230V/1Ph</t>
  </si>
  <si>
    <t>295-0059</t>
  </si>
  <si>
    <t>F295 2F/25'Cd/230V/3Ph/cCSAus/UL</t>
  </si>
  <si>
    <t>295-0060</t>
  </si>
  <si>
    <t>GX295 2F/35'Cd/460V/3Ph/Ex Pr/FM/CSA</t>
  </si>
  <si>
    <t>295-0061</t>
  </si>
  <si>
    <t>GX295 2F/25'Cd/460V/3Ph/Ex Pr/FM/CSA</t>
  </si>
  <si>
    <t>295-0067</t>
  </si>
  <si>
    <t>I295 2F/35'Cd/200-208V/1Ph/cCSAus</t>
  </si>
  <si>
    <t>295-0068</t>
  </si>
  <si>
    <t>FX295 2F/25'Cd/230V/3Ph/Ex Pr/FM/CSA</t>
  </si>
  <si>
    <t>295-0069</t>
  </si>
  <si>
    <t>EX295 2F/50'Cd/230V/1Ph/Ex Pr/FM/CSA</t>
  </si>
  <si>
    <t>295-0070</t>
  </si>
  <si>
    <t>DX295 2F/230V/1Ph/Ex Pr/FM/CSA</t>
  </si>
  <si>
    <t>295-0071</t>
  </si>
  <si>
    <t>HX295 2F/200-208V/1Ph/Ex Pr/FM/CSA</t>
  </si>
  <si>
    <t>295-0072</t>
  </si>
  <si>
    <t>EX295 2F/35'Cord/230V/1Ph/Ex Pr/FM/CSA</t>
  </si>
  <si>
    <t>295-0074</t>
  </si>
  <si>
    <t>J295 2F/50'Cd/200-208V/3Ph/cCSAus/UL</t>
  </si>
  <si>
    <t>295-0076</t>
  </si>
  <si>
    <t>DX295 2F/50'Cd/230V/1Ph/Ex Pr/FM/CSA</t>
  </si>
  <si>
    <t>295-0078</t>
  </si>
  <si>
    <t>JX295 2F/35'Cd/200-208V/3Ph/Ex Pr/FM/CSA</t>
  </si>
  <si>
    <t>295-0079</t>
  </si>
  <si>
    <t>WD295 2F/25'Cd/230V/1Ph</t>
  </si>
  <si>
    <t>295-0085</t>
  </si>
  <si>
    <t>JX295 2F/50'Cd/200-208V/3Ph/Ex Pr/FM/CSA</t>
  </si>
  <si>
    <t>295-0087</t>
  </si>
  <si>
    <t>GX295 2F/50'Cd/460V/3Ph/Ex Pr/FM/CSA</t>
  </si>
  <si>
    <t>295-0090</t>
  </si>
  <si>
    <t>F295 2F/230V/3Ph/cCSAus/UL/Br Impeller</t>
  </si>
  <si>
    <t>295-0092</t>
  </si>
  <si>
    <t>G295 2F/460V/3Ph/cCSAus/UL/Br Impeller</t>
  </si>
  <si>
    <t>295-0093</t>
  </si>
  <si>
    <t>IX295 2F/50'Cd/200-208V/1Ph/Ex Pr</t>
  </si>
  <si>
    <t>295-0095</t>
  </si>
  <si>
    <t>E295 2F/230V/1Ph/CSA/UL/Bronze Impeller</t>
  </si>
  <si>
    <t>300-0006</t>
  </si>
  <si>
    <t>N300 115/230V/1Ph/ 1/3Hp/Field Wired</t>
  </si>
  <si>
    <t>https://www.zoellerpumps.com/en-us/products/potable-water/lawn-sprinkler</t>
  </si>
  <si>
    <t>30-0015</t>
  </si>
  <si>
    <t>Valve,Unicheck-1.5" Pvc/Compression</t>
  </si>
  <si>
    <t>30-0020</t>
  </si>
  <si>
    <t>Valve,Unicheck-2" Pvc/Compression</t>
  </si>
  <si>
    <t>30-0021</t>
  </si>
  <si>
    <t>Valve,Unicheck-Plastic/2" Slip X Slip</t>
  </si>
  <si>
    <t>30-0022</t>
  </si>
  <si>
    <t>Valve,Unicheck-Plastic/2"Slip "Rack Pak"</t>
  </si>
  <si>
    <t>30-0023</t>
  </si>
  <si>
    <t>Valve,Unicheck-Plastic/2" Body Asm</t>
  </si>
  <si>
    <t>30-0030</t>
  </si>
  <si>
    <t>Valve,Unicheck-3" Pvc/Compression</t>
  </si>
  <si>
    <t>30-0040</t>
  </si>
  <si>
    <t>Valve,Quiet Check 1.5"Pvc/Union/Solvent-Weld/PVC</t>
  </si>
  <si>
    <t>30-0041</t>
  </si>
  <si>
    <t>Valve,Quiet Check 1.5"Pvc/Clear/Union-Solvent Weld/PVC</t>
  </si>
  <si>
    <t>30-0042</t>
  </si>
  <si>
    <t>Valve,Quiet Check 2"Pvc/Union/Solvent-Weld/PVC</t>
  </si>
  <si>
    <t>30-0043</t>
  </si>
  <si>
    <t>Valve,Quiet Check 2"PVc/Clear/Union/Solvent Weld/PVC</t>
  </si>
  <si>
    <t>30-0044</t>
  </si>
  <si>
    <t>Valve,Quiet Check 3"Pvc/Socket/PVC</t>
  </si>
  <si>
    <t>30-0045</t>
  </si>
  <si>
    <t>Valve,Quiet Check 3"Pvc/Clear/Socket/PVC</t>
  </si>
  <si>
    <t>30-0046</t>
  </si>
  <si>
    <t>Valve,Quiet Check 1.5"Pvc/Union/Ball Valve/SOC/White</t>
  </si>
  <si>
    <t>30-0047</t>
  </si>
  <si>
    <t>Valve,Quiet Check 1.5"Pvc/Union/Ball Valve/SOC/Clear</t>
  </si>
  <si>
    <t>30-0048</t>
  </si>
  <si>
    <t>Valve,Quiet Check 2"Pvc/Union/Ball Valve/SOC/White</t>
  </si>
  <si>
    <t>30-0049</t>
  </si>
  <si>
    <t>Valve,Quiet Check 2"Pvc/Union/Ball Valve/SOC/Clear</t>
  </si>
  <si>
    <t>30-0100</t>
  </si>
  <si>
    <t>Valve,Unichk-Union/Ball Valve/1.5"/Pvc/Soc/Sch40</t>
  </si>
  <si>
    <t>30-0101</t>
  </si>
  <si>
    <t>Valve,Unichk-Union Ball Valve/2"/Pvc/Soc/Sch40</t>
  </si>
  <si>
    <t>30-0102</t>
  </si>
  <si>
    <t>Valve,Unichk-Union/1.5"/Pvc/Solvent Weld</t>
  </si>
  <si>
    <t>30-0103</t>
  </si>
  <si>
    <t>Valve,Unichk-Union/2"/Pvc/Solvent Weld</t>
  </si>
  <si>
    <t>30-0151</t>
  </si>
  <si>
    <t>Valve,Unicheck-2" Slip X Slip/Cast Iron</t>
  </si>
  <si>
    <t>30-0152</t>
  </si>
  <si>
    <t>Valve,Unicheck-2"Female NPT/Cast Iron/50 Psi</t>
  </si>
  <si>
    <t>30-0160</t>
  </si>
  <si>
    <t>Valve,Unicheck-3"Female NPT/Cast Iron</t>
  </si>
  <si>
    <t>30-0163</t>
  </si>
  <si>
    <t>Valve,Unicheck/1.25"Female NPT</t>
  </si>
  <si>
    <t>30-0164</t>
  </si>
  <si>
    <t>Valve,Unicheck/1.5" Female NPT</t>
  </si>
  <si>
    <t>30-0165</t>
  </si>
  <si>
    <t>Valve,Ball 1.25" (Slip To Slip)/Sch 80/(Colonial)</t>
  </si>
  <si>
    <t>30-0166</t>
  </si>
  <si>
    <t>Valve,Ball 1.5" (Slip To Slip)/Sch 80/(Colonial)</t>
  </si>
  <si>
    <t>30-0167</t>
  </si>
  <si>
    <t>Valve,Ball 2" (Slip To Slip)/Sch 80/(Colonial)</t>
  </si>
  <si>
    <t>30-0175</t>
  </si>
  <si>
    <t>Valve,Ball 1.25"/Single Union/(Slip XSlip)Sch 80</t>
  </si>
  <si>
    <t>30-0181</t>
  </si>
  <si>
    <t>Valve,Unicheck-Pvc/1.25 Or 1.5 Slip</t>
  </si>
  <si>
    <t>30-0182</t>
  </si>
  <si>
    <t>Valve,Unicheck-Pvc/Body Asm 1.25/1.5</t>
  </si>
  <si>
    <t>30-0187</t>
  </si>
  <si>
    <t>Valve,Chk-1.25"Brass/Effluent Turbine</t>
  </si>
  <si>
    <t>30-0189</t>
  </si>
  <si>
    <t>Valve,Chk-2"Brass/Efflu Ent Turbine</t>
  </si>
  <si>
    <t>30-0191</t>
  </si>
  <si>
    <t>Valve,Unicheck-Pvc-1.25/1.5" Slip Gwr</t>
  </si>
  <si>
    <t>30-0196</t>
  </si>
  <si>
    <t>Valve, Check-Bronze/1"</t>
  </si>
  <si>
    <t>30-0197</t>
  </si>
  <si>
    <t>Valve, Check-Bronze/1-1/4"</t>
  </si>
  <si>
    <t>30-0198</t>
  </si>
  <si>
    <t>Valve, Check-Bronze/1-1/2"</t>
  </si>
  <si>
    <t>30-0200</t>
  </si>
  <si>
    <t>Valve,Unicheck-Plastic/1.25/1.5"Slip SS</t>
  </si>
  <si>
    <t>30-0201</t>
  </si>
  <si>
    <t>Valve,Unicheck 2" C.I. W/S.S.Coupling</t>
  </si>
  <si>
    <t>30-0202</t>
  </si>
  <si>
    <t>Valve,Unicheck 2"Plastic W/S.S. Coupling</t>
  </si>
  <si>
    <t>30-0205</t>
  </si>
  <si>
    <t>Union,1.25" Slip X Slip/Sch 80 Pvc</t>
  </si>
  <si>
    <t>30-0207</t>
  </si>
  <si>
    <t>Valve,Check 1" Clear Pvc w/Unions</t>
  </si>
  <si>
    <t>30-0209</t>
  </si>
  <si>
    <t>Valve,Check 1.5"/Clear/Pvc W/Unions</t>
  </si>
  <si>
    <t>30-0211</t>
  </si>
  <si>
    <t>Valve,Check 3"/Pvc</t>
  </si>
  <si>
    <t>30-0212</t>
  </si>
  <si>
    <t>Valve,Check 4"/Pvc</t>
  </si>
  <si>
    <t>30-0213</t>
  </si>
  <si>
    <t>Valve,Ball 1.25" FPT/Brass</t>
  </si>
  <si>
    <t>30-0214</t>
  </si>
  <si>
    <t>Valve,Unicheck/1.25"Female NPT/High Temp</t>
  </si>
  <si>
    <t>30-0215</t>
  </si>
  <si>
    <t>Valve,Unicheck/1.5" Female NPT/High Temp</t>
  </si>
  <si>
    <t>30-0216</t>
  </si>
  <si>
    <t>Valve,Unicheck-2"Female NPT/Cast Iron/Hi Temp</t>
  </si>
  <si>
    <t>30-0221</t>
  </si>
  <si>
    <t>Valve,Ball 3.0" (Slip X Slip)/Sch 80</t>
  </si>
  <si>
    <t>30-0223</t>
  </si>
  <si>
    <t>Valve,Check 1.25" Brass/Fpt X Fpt</t>
  </si>
  <si>
    <t>30-0224</t>
  </si>
  <si>
    <t>Valve,Check 1.25"/Clear PVC w/Unions</t>
  </si>
  <si>
    <t>30-0225</t>
  </si>
  <si>
    <t>Valve,Check 2" Brass/Fpt x Fpt/125 Psi/71 Series Grinder</t>
  </si>
  <si>
    <t>30-0226</t>
  </si>
  <si>
    <t>Valve,Ball 2.0"FPT/Brass</t>
  </si>
  <si>
    <t>30-0238</t>
  </si>
  <si>
    <t>Valve,Check/1.5 InLine/Vertical/SS Clamps</t>
  </si>
  <si>
    <t>30-0239</t>
  </si>
  <si>
    <t>Valve,Quiet Check 1.25"Pvc/Union/Solvent-Weld/PVC</t>
  </si>
  <si>
    <t>30-0241</t>
  </si>
  <si>
    <t>Valve,Quiet Check/1.5"PVC/Hose Clamp/White</t>
  </si>
  <si>
    <t>30-0242</t>
  </si>
  <si>
    <t>Valve,Quiet Check/1.5"PVC/Hose Clamp/Clear</t>
  </si>
  <si>
    <t>30-0243</t>
  </si>
  <si>
    <t>Valve,Quiet Check/2"PVC/Hose Clamp/White</t>
  </si>
  <si>
    <t>30-0244</t>
  </si>
  <si>
    <t>Valve,Quiet Check/2"PVC/Hose Clamp/Clear</t>
  </si>
  <si>
    <t>30-0250</t>
  </si>
  <si>
    <t>https://www.zoellerpumps.com/en-us/products/check-valves</t>
  </si>
  <si>
    <t>301-0006</t>
  </si>
  <si>
    <t>NE301 115/230V/1Ph/.5Hp Field Wired/Dual Volt</t>
  </si>
  <si>
    <t>https://www.zoellerpumps.com/en-us/products/potable-water/end-suction-centrifugal</t>
  </si>
  <si>
    <t>302-0006</t>
  </si>
  <si>
    <t>NE302 115/230V/.75Hp/Field Wired/Dual Volt</t>
  </si>
  <si>
    <t>303-0006</t>
  </si>
  <si>
    <t>NE303 115/230V/1Ph/1Hp/Field Wired/Dual Volt</t>
  </si>
  <si>
    <t>304-0006</t>
  </si>
  <si>
    <t>NE304 115/230V/1Ph/1.5Hp/Field Wired/Dual Volt</t>
  </si>
  <si>
    <t>305-0006</t>
  </si>
  <si>
    <t>NE305 115/230V/1Ph/2Hp/Field Wired/Dual Volt</t>
  </si>
  <si>
    <t>307-0006</t>
  </si>
  <si>
    <t>NE307 115/230V/1Ph/1HP/Field Wired/Dual Volt/2 Stage/Plastic Impeller</t>
  </si>
  <si>
    <t>https://www.zoellerpumps.com/en-us/products/potable-water/two-stage-centrifugal#product-specifications</t>
  </si>
  <si>
    <t>308-0006</t>
  </si>
  <si>
    <t>NE308 115/230V/1Ph/1.5HP/Field Wired/Dual Volt/2 Stage/Plastic Impeller</t>
  </si>
  <si>
    <t>309-0006</t>
  </si>
  <si>
    <t>NE309 115/230V/1Ph/2HP/Field Wired/Dual Volt/2 Stage/Plastic Impeller</t>
  </si>
  <si>
    <t>3098-0001</t>
  </si>
  <si>
    <t>M3098 115V/1Ph/HT</t>
  </si>
  <si>
    <t>3098-0002</t>
  </si>
  <si>
    <t>N3098 115V/1Ph/Hi Temp</t>
  </si>
  <si>
    <t>3098-0003</t>
  </si>
  <si>
    <t>D3098 230V/1Ph/HT</t>
  </si>
  <si>
    <t>3098-0004</t>
  </si>
  <si>
    <t>E3098 230V/1Ph/HT</t>
  </si>
  <si>
    <t>3098-0006</t>
  </si>
  <si>
    <t>M3098 115V/1Ph/HT/7'Cond</t>
  </si>
  <si>
    <t>3098-0007</t>
  </si>
  <si>
    <t>N3098 115V/1P/HT/13'Cond</t>
  </si>
  <si>
    <t>3098-0008</t>
  </si>
  <si>
    <t>N3098 115V/1P/HT/14'Cond</t>
  </si>
  <si>
    <t>3098-0009</t>
  </si>
  <si>
    <t>M3098 115V/1Ph/HT/6'Cond</t>
  </si>
  <si>
    <t>3098-0010</t>
  </si>
  <si>
    <t>N3098 115V/1P/HT 16'Cond</t>
  </si>
  <si>
    <t>3098-0011</t>
  </si>
  <si>
    <t>N3098 115V/1P/HT/20'Cond</t>
  </si>
  <si>
    <t>3098-0012</t>
  </si>
  <si>
    <t>D3098 230V/1Ph/HT/5'Cond</t>
  </si>
  <si>
    <t>3098-0013</t>
  </si>
  <si>
    <t>M3098 115V/1Ph/HT/5'Cond</t>
  </si>
  <si>
    <t>3098-0016</t>
  </si>
  <si>
    <t>N3098 115V/1P/HT/15'Cond</t>
  </si>
  <si>
    <t>3098-0017</t>
  </si>
  <si>
    <t>N3098 115V/1Ph/HT/9'Cond</t>
  </si>
  <si>
    <t>3098-0018</t>
  </si>
  <si>
    <t>M3098 20'Cd/1Ph/HT/20' Cond</t>
  </si>
  <si>
    <t>3098-0019</t>
  </si>
  <si>
    <t>M3098 115V/1Ph/HT/4'Cond</t>
  </si>
  <si>
    <t>3098-0020</t>
  </si>
  <si>
    <t>D3098 230V/1P/HT/10'Cond</t>
  </si>
  <si>
    <t>3098-0021</t>
  </si>
  <si>
    <t>M3098 50'Cd/115V/1Ph/HT</t>
  </si>
  <si>
    <t>3098-0022</t>
  </si>
  <si>
    <t>M3098 115V/1Ph/HT/8'Cond</t>
  </si>
  <si>
    <t>3098-0023</t>
  </si>
  <si>
    <t>M3098 115V/1Ph/HT/10'Cond</t>
  </si>
  <si>
    <t>3098-0024</t>
  </si>
  <si>
    <t>M3098 115V/1Ph/HT/13'Cond</t>
  </si>
  <si>
    <t>3098-0025</t>
  </si>
  <si>
    <t>E3098 230V/1Ph/HT/15'Cond</t>
  </si>
  <si>
    <t>3098-0027</t>
  </si>
  <si>
    <t>M3098 50'Cd/115V/1Ph/HT/5'Cond</t>
  </si>
  <si>
    <t>31-0004</t>
  </si>
  <si>
    <t>Basin,F-S/24X30/2V2D/(1)4"Hub</t>
  </si>
  <si>
    <t>31-0006</t>
  </si>
  <si>
    <t>Basin,F-S/24X30/3V3D/(1)4"Hub</t>
  </si>
  <si>
    <t>31-0010</t>
  </si>
  <si>
    <t>Basin,F-D/36X36/2V2D/(1)4"Hub/10'Stack</t>
  </si>
  <si>
    <t>31-0011</t>
  </si>
  <si>
    <t>Basin,F-D/36X36/3V3D/(1)4"Hub/10'Stack</t>
  </si>
  <si>
    <t>31-0027</t>
  </si>
  <si>
    <t>Basin,F-S/24X30/3V2D/(1)4"Hub</t>
  </si>
  <si>
    <t>31-0039</t>
  </si>
  <si>
    <t>Basin,P-S/24X30/2V2D/(1)4"Hub</t>
  </si>
  <si>
    <t>31-0040</t>
  </si>
  <si>
    <t>Basin,P-S/24X30/3V3D/(1)4"Hub</t>
  </si>
  <si>
    <t>31-0042</t>
  </si>
  <si>
    <t>Basin,P-S/24X30/3V2D/(1)4"Hub</t>
  </si>
  <si>
    <t>31-0043</t>
  </si>
  <si>
    <t>Basin,P-D/30X36/2V2D/(1)4"Hub</t>
  </si>
  <si>
    <t>31-0044</t>
  </si>
  <si>
    <t>Basin,P-D/30X36/3V3D/(1)4"Hub</t>
  </si>
  <si>
    <t>31-0046</t>
  </si>
  <si>
    <t>Basin,P-D/30X36/3V2D/(1)4"Hub</t>
  </si>
  <si>
    <t>31-0047</t>
  </si>
  <si>
    <t>Basin,P-D/36X36/2V2D/(1)4"Hub</t>
  </si>
  <si>
    <t>31-0048</t>
  </si>
  <si>
    <t>Basin,P-D/36X36/3V3D/(1)4"Hub</t>
  </si>
  <si>
    <t>31-0050</t>
  </si>
  <si>
    <t>Basin,P-D/36X36/3V2D/(1)4"Hub</t>
  </si>
  <si>
    <t>31-0057</t>
  </si>
  <si>
    <t>Basin,F-D/36X36/3V2D/(1)4"Hub/10'Stack</t>
  </si>
  <si>
    <t>31-0071</t>
  </si>
  <si>
    <t>Basin,F-D/30X36/2V2D/(1)4"Hub</t>
  </si>
  <si>
    <t>31-0072</t>
  </si>
  <si>
    <t>Basin,F-D/30X36/3V3D/(1)4"Hub</t>
  </si>
  <si>
    <t>31-0074</t>
  </si>
  <si>
    <t>Basin,F-D/30X36/3V2D/(1)4"Hub</t>
  </si>
  <si>
    <t>31-0081</t>
  </si>
  <si>
    <t>Basin,P-S/18X30/2V2D/(1)4"Hub/Split Cover</t>
  </si>
  <si>
    <t>31-0082</t>
  </si>
  <si>
    <t>Basin,P-S/18X30/3V3D/(1)4"Hub/12Ga Cover</t>
  </si>
  <si>
    <t>31-0084</t>
  </si>
  <si>
    <t>Basin,P-S/18X30/3V2D/(1)4"Hub</t>
  </si>
  <si>
    <t>31-0091</t>
  </si>
  <si>
    <t>Basin,P-S/18X30/2V2D/(1)4"Hub/12Ga Cover</t>
  </si>
  <si>
    <t>31-0124</t>
  </si>
  <si>
    <t>Basin,F-D/48X48/2V2D/(1)4"Hub/10'Stack</t>
  </si>
  <si>
    <t>31-0125</t>
  </si>
  <si>
    <t>Basin,F-D/48X48/3V3D/(1)4"Hub/10'Stack</t>
  </si>
  <si>
    <t>31-0127</t>
  </si>
  <si>
    <t>Basin,F-D/48X48/3V2D/(1)4"Hub/10'Stack</t>
  </si>
  <si>
    <t>31-0154</t>
  </si>
  <si>
    <t>Basin,F-S/18X30/2V2D/(1)4"Flat Hub/Split Cover</t>
  </si>
  <si>
    <t>31-0155</t>
  </si>
  <si>
    <t>Basin,F-S/18X30/3V3D/(1)4"Flat Hub/Split Cover</t>
  </si>
  <si>
    <t>31-0157</t>
  </si>
  <si>
    <t>Basin,F-S/18X30/3V2D/(1)4"Flat Hub/Split Cover</t>
  </si>
  <si>
    <t>31-0159</t>
  </si>
  <si>
    <t>Basin,P-S/18X30/2V2D/(1)4"Psl/10'Stack</t>
  </si>
  <si>
    <t>31-0161</t>
  </si>
  <si>
    <t>Basin,P-S/18X30/3V3D/(1)4"Psl/10'Stack</t>
  </si>
  <si>
    <t>31-0162</t>
  </si>
  <si>
    <t>Basin,P-S/18X30/3V2D/(1)4"Psl/10'Stack</t>
  </si>
  <si>
    <t>31-0214</t>
  </si>
  <si>
    <t>Basin,F-S/18X30/2V2D/(1)4"Hub/10'Stack</t>
  </si>
  <si>
    <t>31-0215</t>
  </si>
  <si>
    <t>Basin,F-S/18X30/3V3D/(1)4"Hub/10'Stack</t>
  </si>
  <si>
    <t>31-0217</t>
  </si>
  <si>
    <t>Basin,F-S/18X30/3V2D/(1)4"Hub/10'Stack</t>
  </si>
  <si>
    <t>31-0218</t>
  </si>
  <si>
    <t>Basin,F-S/24X30/2V2D/(1)4"Hub/10'Stack</t>
  </si>
  <si>
    <t>31-0219</t>
  </si>
  <si>
    <t>Basin,F-S/24X30/3V3D/(1)4"Hub/10'Stack</t>
  </si>
  <si>
    <t>31-0221</t>
  </si>
  <si>
    <t>Basin,F-S/24X30/3V2D/(1)4"Hub/10'Stack</t>
  </si>
  <si>
    <t>31-0222</t>
  </si>
  <si>
    <t>Basin,F-D/30X36/2V2D/(1)4"Hub/10'Stack</t>
  </si>
  <si>
    <t>31-0223</t>
  </si>
  <si>
    <t>Basin,F-D/30X36/3V3D/(1)4"Hub/10'Stack</t>
  </si>
  <si>
    <t>31-0225</t>
  </si>
  <si>
    <t>Basin,F-D/30X36/3V2D/(1)4"Hub/10'Stack</t>
  </si>
  <si>
    <t>31-0249</t>
  </si>
  <si>
    <t>Basin,P-S/18X22/3V1.5D/Radon</t>
  </si>
  <si>
    <t>31-0251</t>
  </si>
  <si>
    <t>Basin,P-18X22/(1)5"Hole W-Psl</t>
  </si>
  <si>
    <t>31-0444</t>
  </si>
  <si>
    <t>Basin,P-18X22 WO Hub &amp; Hole</t>
  </si>
  <si>
    <t>31-0445</t>
  </si>
  <si>
    <t>Basin,P-S/18X22 WO Hub &amp; Hole/(Pedestal)</t>
  </si>
  <si>
    <t>31-0594</t>
  </si>
  <si>
    <t>Basin,F-S/24X72/Blank Cvr/AFD/W-Pseal</t>
  </si>
  <si>
    <t>31-0608</t>
  </si>
  <si>
    <t>Basin,P-S/18X30/2"Int V/2D/(1)4"P-Sl/Poly Cover</t>
  </si>
  <si>
    <t>31-0615</t>
  </si>
  <si>
    <t>Basin,P-S/18X30/2V2D/(1)4"P-Seal/12Ga Cover</t>
  </si>
  <si>
    <t>31-0813</t>
  </si>
  <si>
    <t>Extension,Basin-F 12" For 36" Dia</t>
  </si>
  <si>
    <t>lb</t>
  </si>
  <si>
    <t>31-0866</t>
  </si>
  <si>
    <t>Basin,F-S/24X48/Blnk Fg Cvr/AFD/P-Seals</t>
  </si>
  <si>
    <t>31-0946</t>
  </si>
  <si>
    <t>Basin,F-S/24X60/Blank Cvr/AFD/W-P-Seal</t>
  </si>
  <si>
    <t>31-0994</t>
  </si>
  <si>
    <t>Extension,Basin-F 12" For 24"Dia</t>
  </si>
  <si>
    <t>311-0002</t>
  </si>
  <si>
    <t>Pump,Transfer 115V/1Ph/60Hz/cCSAus</t>
  </si>
  <si>
    <t xml:space="preserve">90 Days </t>
  </si>
  <si>
    <t>31-1098</t>
  </si>
  <si>
    <t>Basin,PSF-S/18X30/2V2D/(1)4"Hole/PSF Cover</t>
  </si>
  <si>
    <t>31-1099</t>
  </si>
  <si>
    <t>Basin,PSF-S/18X30/2V2D/(1)4"Hole/PSF Split Cover</t>
  </si>
  <si>
    <t>31-1100</t>
  </si>
  <si>
    <t>Basin,PSF-S/18X30/3V3D/(1)4"Hole/PSF Split Cover</t>
  </si>
  <si>
    <t>31-1101</t>
  </si>
  <si>
    <t>Basin,PSF-S/18X30/3V2D/(1)4"Hole/PSF Split Cover</t>
  </si>
  <si>
    <t>31-1102</t>
  </si>
  <si>
    <t>Basin,PSF-S/24X36/2V2D/(1)4"Hole/Solid FG Cover</t>
  </si>
  <si>
    <t>31-1103</t>
  </si>
  <si>
    <t>Basin,PSF-S/24X36/3V3D/(1)4"Hole/FgCover</t>
  </si>
  <si>
    <t>31-1104</t>
  </si>
  <si>
    <t>Basin,PSF-S/24X36/3V2D/(1)4"Hole WithCombo Hub</t>
  </si>
  <si>
    <t>31-1105</t>
  </si>
  <si>
    <t>Basin,PSF-D/30X36/2V2D/(1)4"Hole/FG Cover W-Insp</t>
  </si>
  <si>
    <t>31-1106</t>
  </si>
  <si>
    <t>Basin,PSF-D/30X36/3V3D/(1)4"Hole/FG Cover W-Insp</t>
  </si>
  <si>
    <t>31-1107</t>
  </si>
  <si>
    <t>Basin,PSF-D/30X36/3V2D/(1)4"Hole/FG Cover W-Insp</t>
  </si>
  <si>
    <t>31-1338</t>
  </si>
  <si>
    <t>Basin,PSF-S/18X30/2 &amp; 3V 2D/Economy</t>
  </si>
  <si>
    <t>31-1450</t>
  </si>
  <si>
    <t>Basin,F-S/36X48/Blnk Cvr/Pipe Seal Pak</t>
  </si>
  <si>
    <t>31-1451</t>
  </si>
  <si>
    <t>Basin,F-S/36X60/Blnk Cvr/Pipe Seal Pak</t>
  </si>
  <si>
    <t>31-1452</t>
  </si>
  <si>
    <t>Basin,F-D/36X72/Blnk Cvr/Pipe Seal Pak</t>
  </si>
  <si>
    <t>31-1473</t>
  </si>
  <si>
    <t>Extension,Basin-PSF 12" For 18"Dia</t>
  </si>
  <si>
    <t>31-1476</t>
  </si>
  <si>
    <t>Extension,Basin-PSF 6" For 18"Dia</t>
  </si>
  <si>
    <t>31-1586</t>
  </si>
  <si>
    <t>Basin,F-S/30X72/Blnk Fg Cvr/P-Sl Pak/AFD</t>
  </si>
  <si>
    <t>31-1608</t>
  </si>
  <si>
    <t>Basin,PSF-S/18X30/2V2D/Sih/Split Cvr/AFD/Torque Stops</t>
  </si>
  <si>
    <t>31-1830</t>
  </si>
  <si>
    <t>Basin,F-S/30X48/Blnk Cvr/Pipe Seal Pak</t>
  </si>
  <si>
    <t>31-1831</t>
  </si>
  <si>
    <t>Basin,F-S/30X60/Blnk Cvr/Pipe Seal Pak</t>
  </si>
  <si>
    <t>31-1855</t>
  </si>
  <si>
    <t>Basin,P-S/18X30/Wo Hole/4"Hub/Poly Cvr W/Cd Seal</t>
  </si>
  <si>
    <t>31-1996</t>
  </si>
  <si>
    <t>Basin,F-S/24X36/1.5V1.5D/4"Hub Loose/FGPerforated Cvr</t>
  </si>
  <si>
    <t>31-1997</t>
  </si>
  <si>
    <t>Basin,P-S/24X24/2V2D/ZCO/1 Hole Cord Seal</t>
  </si>
  <si>
    <t>31-2228</t>
  </si>
  <si>
    <t>Basin,PSF-18X30/4" Hub Hole WO Hub/Torque Stops</t>
  </si>
  <si>
    <t>31-2229</t>
  </si>
  <si>
    <t>Basin,PSF-18X30/4" Hub Hole WO Hub</t>
  </si>
  <si>
    <t>31-2325</t>
  </si>
  <si>
    <t>Basin,PSF-18X30/With Out Hub &amp; Hole</t>
  </si>
  <si>
    <t>31-2379</t>
  </si>
  <si>
    <t>Basin,PSF-18X30/4" Hole With 4" Pipe Seal/Torque Stops</t>
  </si>
  <si>
    <t>31-2380</t>
  </si>
  <si>
    <t>Basin,PSF-18x30/4" Hole With 4" Pipe Seal</t>
  </si>
  <si>
    <t>3137-0001</t>
  </si>
  <si>
    <t>M3137 115V/1Ph/HT</t>
  </si>
  <si>
    <t>3137-0002</t>
  </si>
  <si>
    <t>N3137 115V/1Ph/Hi Temp</t>
  </si>
  <si>
    <t>3137-0003</t>
  </si>
  <si>
    <t>D3137 230V/1Ph/HT</t>
  </si>
  <si>
    <t>3137-0004</t>
  </si>
  <si>
    <t>E3137 230V/1Ph/HT</t>
  </si>
  <si>
    <t>3137-0005</t>
  </si>
  <si>
    <t>M3137 25'Cd/115V/1Ph/HT</t>
  </si>
  <si>
    <t>3137-0008</t>
  </si>
  <si>
    <t>E3137 230V/1P/10'Cond/HT</t>
  </si>
  <si>
    <t>3137-0009</t>
  </si>
  <si>
    <t>N3137 115V/1P/20'Cond/HT</t>
  </si>
  <si>
    <t>3137-0012</t>
  </si>
  <si>
    <t>M3137 35'Cd/115V/1Ph/HT</t>
  </si>
  <si>
    <t>3137-0014</t>
  </si>
  <si>
    <t>M3137 115V/1Ph/6'Cond/HT</t>
  </si>
  <si>
    <t>3137-0016</t>
  </si>
  <si>
    <t>M3137 115V/1Ph/5'Cond/HT</t>
  </si>
  <si>
    <t>3137-0017</t>
  </si>
  <si>
    <t>N3137 115V/1P/15'Cond/HT</t>
  </si>
  <si>
    <t>3137-0018</t>
  </si>
  <si>
    <t>N3137 115V/1P/25'Cond/HT</t>
  </si>
  <si>
    <t>3137-0019</t>
  </si>
  <si>
    <t>N3137 115V/1P/12'Cond/HT</t>
  </si>
  <si>
    <t>3137-0020</t>
  </si>
  <si>
    <t>D3137 230V/1Ph/10' Conduit/HT</t>
  </si>
  <si>
    <t>3137-0021</t>
  </si>
  <si>
    <t>M3137 25'Cd/115V/1Ph/6'Cond/HT</t>
  </si>
  <si>
    <t>3137-0022</t>
  </si>
  <si>
    <t>M3137 115V/1Ph/10'Cond/HT</t>
  </si>
  <si>
    <t>3137-0023</t>
  </si>
  <si>
    <t>N3137 115V/1P/30'Cond/HT</t>
  </si>
  <si>
    <t>3137-0024</t>
  </si>
  <si>
    <t>M3137 115V/1Ph/20'Cond/HT</t>
  </si>
  <si>
    <t>3137-0026</t>
  </si>
  <si>
    <t>M3137 115V/1Ph/17'Cond/HT</t>
  </si>
  <si>
    <t>3137-0027</t>
  </si>
  <si>
    <t>https://www.zoellerpumps.com/en-us/products/high-temperature/3000-series</t>
  </si>
  <si>
    <t>314-0002</t>
  </si>
  <si>
    <t>Pump,Utility Transfer/115V/1Ph/.5Hp/cCSAus</t>
  </si>
  <si>
    <t>3161-0001</t>
  </si>
  <si>
    <t>M3161 115V/1Ph/HT</t>
  </si>
  <si>
    <t>3161-0002</t>
  </si>
  <si>
    <t>N3161 115V/1Ph/Hi Temp</t>
  </si>
  <si>
    <t>3161-0003</t>
  </si>
  <si>
    <t>D3161 230V/1Ph/HT</t>
  </si>
  <si>
    <t>3161-0004</t>
  </si>
  <si>
    <t>E3161 230V/1Ph/HT</t>
  </si>
  <si>
    <t>3161-0005</t>
  </si>
  <si>
    <t>M3161 25'Cd/115V/1Ph/HT</t>
  </si>
  <si>
    <t>3161-0006</t>
  </si>
  <si>
    <t>M3161 115V/1Ph/6'Cond/HT</t>
  </si>
  <si>
    <t>3161-0008</t>
  </si>
  <si>
    <t>N3161 115V/1Ph/15'Cond/HT</t>
  </si>
  <si>
    <t>3161-0011</t>
  </si>
  <si>
    <t>M3161 30'Cd/115V/1Ph/HT</t>
  </si>
  <si>
    <t>3161-0013</t>
  </si>
  <si>
    <t>M3161 115V/1Ph/9'Cond/HT</t>
  </si>
  <si>
    <t>3161-0016</t>
  </si>
  <si>
    <t>D3161 25'Cd/230V/1Ph/HT</t>
  </si>
  <si>
    <t>3161-0018</t>
  </si>
  <si>
    <t>M3161 30'Cd/115V/1Ph/10'Cond/HT</t>
  </si>
  <si>
    <t>3161-0020</t>
  </si>
  <si>
    <t>N3161 115V/1Ph/20'Cond/HT</t>
  </si>
  <si>
    <t>3161-0023</t>
  </si>
  <si>
    <t>N3161 115V/1Ph/10'Cond/HT</t>
  </si>
  <si>
    <t>3161-0026</t>
  </si>
  <si>
    <t>N3161 115V/1Ph/25'Cond/HT</t>
  </si>
  <si>
    <t>3161-0027</t>
  </si>
  <si>
    <t>D3161 35'Cd/230V/1Ph/HT</t>
  </si>
  <si>
    <t>3161-0028</t>
  </si>
  <si>
    <t>D3161 230V/1Ph/HT/12'Cond</t>
  </si>
  <si>
    <t>3161-0029</t>
  </si>
  <si>
    <t>3163-0001</t>
  </si>
  <si>
    <t>M3163 115V/1Ph/HT</t>
  </si>
  <si>
    <t>3163-0002</t>
  </si>
  <si>
    <t>N3163 115V/1Ph/Hi Temp</t>
  </si>
  <si>
    <t>3163-0003</t>
  </si>
  <si>
    <t>D3163 230V/1Ph/HT</t>
  </si>
  <si>
    <t>3163-0004</t>
  </si>
  <si>
    <t>E3163 230V/1Ph/HT</t>
  </si>
  <si>
    <t>3163-0005</t>
  </si>
  <si>
    <t>N3163 115V/1Ph/12'Cond/HT</t>
  </si>
  <si>
    <t>3163-0006</t>
  </si>
  <si>
    <t>E3163 230V/1Ph/15'Cond/HT</t>
  </si>
  <si>
    <t>3163-0007</t>
  </si>
  <si>
    <t>N3163 115V/1Ph/21'Cond/HT</t>
  </si>
  <si>
    <t>3163-0008</t>
  </si>
  <si>
    <t>M3163 115V/1Ph/6'Cond/HT</t>
  </si>
  <si>
    <t>3163-0009</t>
  </si>
  <si>
    <t>N3163 115V/1Ph/25'Cond/HT</t>
  </si>
  <si>
    <t>3163-0010</t>
  </si>
  <si>
    <t>N3163 115V/1Ph/20'Cond/HT</t>
  </si>
  <si>
    <t>3163-0016</t>
  </si>
  <si>
    <t>E3163 230V/1Ph/25'Cond/HT</t>
  </si>
  <si>
    <t>3163-0017</t>
  </si>
  <si>
    <t>M3163 115V/1Ph/4'Cond/HT</t>
  </si>
  <si>
    <t>3163-0018</t>
  </si>
  <si>
    <t>N3163 115V/1Ph/10'Cond/HT</t>
  </si>
  <si>
    <t>3163-0019</t>
  </si>
  <si>
    <t>M3163 35'Cd/115V/1Ph/9' Cond/HT</t>
  </si>
  <si>
    <t>3163-0021</t>
  </si>
  <si>
    <t>M3163 115V/1Ph/9'Cond/HT</t>
  </si>
  <si>
    <t>3163-0022</t>
  </si>
  <si>
    <t>N3163 115V/1Ph/15' Cond/HT</t>
  </si>
  <si>
    <t>3163-0023</t>
  </si>
  <si>
    <t>M3163 35'Cd/115V/1Ph/10' Cond/HT</t>
  </si>
  <si>
    <t>3163-0024</t>
  </si>
  <si>
    <t>M3163 25'Cd/115V/1Ph/HT</t>
  </si>
  <si>
    <t>3163-0025</t>
  </si>
  <si>
    <t>D3163 230V/1Ph/14' Cond/HT</t>
  </si>
  <si>
    <t>3163-0026</t>
  </si>
  <si>
    <t>N3163 115V/1Ph/8'Cond/HT</t>
  </si>
  <si>
    <t>32-0005</t>
  </si>
  <si>
    <t>Basin&amp;Suspended Hdwe/24X36/Sim/Indoor/Grinder</t>
  </si>
  <si>
    <t>32-0006</t>
  </si>
  <si>
    <t>Basin&amp;Suspended Hdwe/30X36/Dup/3F/Indoor/Grinder</t>
  </si>
  <si>
    <t>32-0007</t>
  </si>
  <si>
    <t>Basin&amp;Suspended Hdwe/30X36/Dup/4F/Indoor/Grinder</t>
  </si>
  <si>
    <t>32-0011</t>
  </si>
  <si>
    <t>Basin&amp;Suspended Hdwe/24X36/Sim/Indoor/1Ph/2 Cord Seals/"820"</t>
  </si>
  <si>
    <t>32-0029</t>
  </si>
  <si>
    <t>Basin&amp;Suspended Hdwe/24X36/Sim/Indoor/1P/810/815</t>
  </si>
  <si>
    <t>3261-0001</t>
  </si>
  <si>
    <t>M3161 2F/115V/1Ph/HT/(3161-0001)</t>
  </si>
  <si>
    <t>3261-0002</t>
  </si>
  <si>
    <t>N3161 2F/115V/1Ph/HT/(3161-0002)</t>
  </si>
  <si>
    <t>3261-0003</t>
  </si>
  <si>
    <t>D3161 HT/2F/230V/1Ph/(3161-0003)</t>
  </si>
  <si>
    <t>3261-0004</t>
  </si>
  <si>
    <t>E3161 2F/230V/1Ph/HT/(3161-0004)</t>
  </si>
  <si>
    <t>3261-0005</t>
  </si>
  <si>
    <t>D3161 2F/230V/1Ph/HT/6' Cond/(3161-0007)</t>
  </si>
  <si>
    <t>3261-0006</t>
  </si>
  <si>
    <t>E3161 2F/230V/1Ph/HT/20'Cond/(3161-0009)</t>
  </si>
  <si>
    <t>3261-0007</t>
  </si>
  <si>
    <t>M3161 2F/115V/1Ph/6'Cond/HT/(3161-0006)</t>
  </si>
  <si>
    <t>3261-0008</t>
  </si>
  <si>
    <t>E3161 2F/230V/1P/35' Cond/HT/(3161-0024)</t>
  </si>
  <si>
    <t>3261-0009</t>
  </si>
  <si>
    <t>E3161 2F/230V/1Ph/HT/15'Cond/(3161-0025)</t>
  </si>
  <si>
    <t>3261-0011</t>
  </si>
  <si>
    <t>N3161 2F/25'Cd/115V/1Ph/HT/(3161-0026)</t>
  </si>
  <si>
    <t>3263-0001</t>
  </si>
  <si>
    <t>M3163 2F/115V/1Ph/HT/(3163-0001)</t>
  </si>
  <si>
    <t>3263-0002</t>
  </si>
  <si>
    <t>N3163 2F/115V/1Ph/HT/(3163-0002)</t>
  </si>
  <si>
    <t>3263-0003</t>
  </si>
  <si>
    <t>D3163 2F/230V/1Ph/HT (3163-0003)</t>
  </si>
  <si>
    <t>3263-0004</t>
  </si>
  <si>
    <t>E3163 2F/230V/1Ph/HT (3163-0004)</t>
  </si>
  <si>
    <t>3263-0005</t>
  </si>
  <si>
    <t>E3163 2F/230V/1Ph/HT/15'Cond/(3163-0006)</t>
  </si>
  <si>
    <t>3263-0006</t>
  </si>
  <si>
    <t>M3163 2F/115V/1Ph/HT/7' Cond(3163-0011)</t>
  </si>
  <si>
    <t>3263-0008</t>
  </si>
  <si>
    <t>N3163 2F/115V/1Ph/HT/20'Cond/(3163-0010)</t>
  </si>
  <si>
    <t>3263-0010</t>
  </si>
  <si>
    <t>N3163 2F/115V/1Ph/HT/25'Cond/(3163-0009)</t>
  </si>
  <si>
    <t>3263-0011</t>
  </si>
  <si>
    <t>E3163 2F/230V/1Ph/25'Cond/HT/(3163-0016)</t>
  </si>
  <si>
    <t>3263-0012</t>
  </si>
  <si>
    <t>M3163 2F/35'Cd/115V/1Ph/HT/10'Cond/(3163-0023)</t>
  </si>
  <si>
    <t>3282-0001</t>
  </si>
  <si>
    <t>M3282 2F/115V/1Ph/HT</t>
  </si>
  <si>
    <t>3282-0002</t>
  </si>
  <si>
    <t>N3282 2F/115V/1Ph/HT</t>
  </si>
  <si>
    <t>3282-0003</t>
  </si>
  <si>
    <t>D3282 2F/230V/1Ph/HT</t>
  </si>
  <si>
    <t>3282-0004</t>
  </si>
  <si>
    <t>E3282 2F/230V/1Ph/HT</t>
  </si>
  <si>
    <t>3282-0005</t>
  </si>
  <si>
    <t>D3282 2F/25'Cd/230V/1Ph/HT</t>
  </si>
  <si>
    <t>3282-0006</t>
  </si>
  <si>
    <t>M3282 2F/115V/1Ph/8'Cond/HT</t>
  </si>
  <si>
    <t>3282-0007</t>
  </si>
  <si>
    <t>N3282 2F/115V/1Ph/35'Cond/HT</t>
  </si>
  <si>
    <t>3282-0008</t>
  </si>
  <si>
    <t>D3282 2F/230V/1Ph/6'Cond/HT</t>
  </si>
  <si>
    <t>3282-0010</t>
  </si>
  <si>
    <t>E3282 2F/230V/1P/12'Cond/HT</t>
  </si>
  <si>
    <t>3282-0011</t>
  </si>
  <si>
    <t>N3282 2F/115V/1Ph/9'Cond/HT</t>
  </si>
  <si>
    <t>3282-0012</t>
  </si>
  <si>
    <t>N3282 2F/115V/1Ph/50'Cond/HT</t>
  </si>
  <si>
    <t>3282-0013</t>
  </si>
  <si>
    <t>E3282 2F/230V/1P/15'Cond/HT</t>
  </si>
  <si>
    <t>3282-0014</t>
  </si>
  <si>
    <t>M3282 2F/115V/1Ph/9'Cond/HT</t>
  </si>
  <si>
    <t>3282-0015</t>
  </si>
  <si>
    <t>N3282 2F/115V/1Ph/15' Cond/HT</t>
  </si>
  <si>
    <t>3282-0016</t>
  </si>
  <si>
    <t>N3282 2F/115V/1Ph/20' Cond/HT</t>
  </si>
  <si>
    <t>3282-0017</t>
  </si>
  <si>
    <t>E3282 2F/230V/1P/20'Cond/HT</t>
  </si>
  <si>
    <t>3282-0021</t>
  </si>
  <si>
    <t>N3282 2F/115V/1Ph/25'Cond/HT</t>
  </si>
  <si>
    <t>3282-0022</t>
  </si>
  <si>
    <t>N3282 2F/115V/1Ph/13' Cond/HT</t>
  </si>
  <si>
    <t>3282-0023</t>
  </si>
  <si>
    <t>N3282 2F/115V/1Ph/12' Cond/HT</t>
  </si>
  <si>
    <t>330-0006</t>
  </si>
  <si>
    <t>NE330 115/230V/1Ph/.75Hp/Field Wired/Dual Volt</t>
  </si>
  <si>
    <t>33-0998</t>
  </si>
  <si>
    <t>Basin&amp;Rail Asm/24X60/Sim/1.25-2"D/NS Z-Rail/FG Cover/(2)Elec Coupling/AFD</t>
  </si>
  <si>
    <t>33-0999</t>
  </si>
  <si>
    <t>Basin&amp;Rail Asm/24X72/Sim/1.25-2"D/NS Z-Rail/FG Cover/(2)Elec Coupling/AFD</t>
  </si>
  <si>
    <t>33-1000</t>
  </si>
  <si>
    <t>Basin&amp;Rail Asm/24X84/Sim/1.25-2"D/NS Z-Rail/FG Cover/(2)Elec Coupling/AFD</t>
  </si>
  <si>
    <t>331-0006</t>
  </si>
  <si>
    <t>NE331 115/230V/1Ph/1Hp/Field Wired/Dual Volt</t>
  </si>
  <si>
    <t>33-1001</t>
  </si>
  <si>
    <t>Basin&amp;Rail Asm/24X96/Sim/1.25-2"D/NS Z-Rail/FG Cover/(2)Elec Coupling/AFD</t>
  </si>
  <si>
    <t>33-1002</t>
  </si>
  <si>
    <t>Basin&amp;Rail Asm/36X60/Dup/1.25-2"D/NS Z-Rail/FG Cover/(2)Elec Coupling/AFD</t>
  </si>
  <si>
    <t>33-1003</t>
  </si>
  <si>
    <t>Basin&amp;Rail Asm/36X72/Dup/1.25-2"D/NS Z-Rail/FG Cover/(2)Elec Coupling/AFD</t>
  </si>
  <si>
    <t>33-1004</t>
  </si>
  <si>
    <t>Basin&amp;Rail Asm/36X84/Dup/1.25-2"D/NS Z-Rail/FG Cover/(2)Elec Coupling/AFD</t>
  </si>
  <si>
    <t>33-1005</t>
  </si>
  <si>
    <t>Basin&amp;Rail Asm/36X96/Dup/1.25-2"D/NS Z-Rail/FG Cover/(2)Elec Coupling/AFD</t>
  </si>
  <si>
    <t>33-2000</t>
  </si>
  <si>
    <t>Basin&amp;Rail Asm/24X48/Sim/ZP/1.25"D@18"/Z-Rail/PC/FG Cover/4"PS/Float Tree/AFD</t>
  </si>
  <si>
    <t>332-0006</t>
  </si>
  <si>
    <t>NE332 115/230V/1Ph/1.5Hp/Field Wired/Dual Volt</t>
  </si>
  <si>
    <t>33-2003</t>
  </si>
  <si>
    <t>Basin&amp;Rail Asm/24X60/Sim/ZP/1.25"D@24"/Z-Rail/PC/FG Cover/4"PS/Float Tree/AFD</t>
  </si>
  <si>
    <t>33-2006</t>
  </si>
  <si>
    <t>Basin&amp;Rail Asm/24X72/Sim/ZP/1.25"D@30"/Z-Rail/PC/FG Cover/4"PS/Float Tree/AFD</t>
  </si>
  <si>
    <t>33-2009</t>
  </si>
  <si>
    <t>Basin&amp;Rail Asm/24X84/Sim/ZP/1.25"D@36"/Z-Rail/PC/FG Cover/4"PS/Float Tree/AFD</t>
  </si>
  <si>
    <t>33-2012</t>
  </si>
  <si>
    <t>Basin&amp;Rail Asm/24X84/Sim/ZP/1.25"D@48"/Z-Rail/PC/FG Cover/4"PS/Flt Tree/AFD</t>
  </si>
  <si>
    <t>33-2015</t>
  </si>
  <si>
    <t>Basin&amp;Rail Asm/24X96/Sim/ZP/1.25"D@36"/Z-Rail/PC/FG Cover/4"PS/Flt Tree/AFD</t>
  </si>
  <si>
    <t>33-2018</t>
  </si>
  <si>
    <t>Basin&amp;Rail Asm/24X96/Sim/ZP/1.25"D@48"/Z-Rail/PC/FG Cover/4"PS/Flt Tree/AFD</t>
  </si>
  <si>
    <t>33-2021</t>
  </si>
  <si>
    <t>Basin&amp;Rail Asm/24X108/Sim/ZP/1.25"D@48"/Z-Rail/PC/FG Cover/4"PS/Flt Tree/AFD</t>
  </si>
  <si>
    <t>33-2024</t>
  </si>
  <si>
    <t>Basin&amp;Rail Asm/24X120/Sim/ZP/1.25"D@48"/Z-Rail/PC/FG Cover/4"PS/Flt Tree/AFD</t>
  </si>
  <si>
    <t>33-2027</t>
  </si>
  <si>
    <t>Basin&amp;Rail Asm/30X48/Sim/ZP/1.25"D@18"/Z-Rail/PC/FG Cover/4"PS/Float Tree/AFD</t>
  </si>
  <si>
    <t>33-2030</t>
  </si>
  <si>
    <t>Basin&amp;Rail Asm/30X60/Sim/ZP/1.25"D@24"/Z-Rail/PC/FG Cover/4"PS/Float Tree/AFD</t>
  </si>
  <si>
    <t>33-2033</t>
  </si>
  <si>
    <t>Basin&amp;Rail Asm/30X72/Sim/ZP/1.25"D@30"/Z-Rail/PC/FG Cover/4"PS/Float Tree/AFD</t>
  </si>
  <si>
    <t>33-2036</t>
  </si>
  <si>
    <t>Basin&amp;Rail Asm/30X84/Sim/ZP/1.25"D@36"/Z-Rail/PC/FG Cover/4"PS/Float Tree/AFD</t>
  </si>
  <si>
    <t>33-2039</t>
  </si>
  <si>
    <t>Basin&amp;Rail Asm/30X84/Sim/ZP/1.25"D@48"/Z-Rail/PC/FG Cover/4"PS/Flt Tree/AFD</t>
  </si>
  <si>
    <t>33-2042</t>
  </si>
  <si>
    <t>Basin&amp;Rail Asm/30X96/Sim/ZP/1.25"D@36"/Z-Rail/PC/FG Cover/4"PS/Flt Tree/AFD</t>
  </si>
  <si>
    <t>33-2045</t>
  </si>
  <si>
    <t>Basin&amp;Rail Asm/30X96/Sim/ZP/1.25"D@48"/Z-Rail/PC/FG Cover/4"PS/Flt Tree/AFD</t>
  </si>
  <si>
    <t>33-2048</t>
  </si>
  <si>
    <t>Basin&amp;Rail Asm/30X108/Sim/ZP/1.25"D@48"/Z-Rail/PC/FG Cover/4"PS/Flt Tree/AFD</t>
  </si>
  <si>
    <t>33-2051</t>
  </si>
  <si>
    <t>Basin&amp;Rail Asm/30X120/Sim/ZP/1.25"D@48"/Z-Rail/PC/FG Cover/4"PS/Flt Tree/AFD</t>
  </si>
  <si>
    <t>33-2054</t>
  </si>
  <si>
    <t>Basin&amp;Rail Asm/24X48/Sim/ZP/1.25-2"D@15"/Z-Rail/FG Cover/4"PS/Flt Tree/AFD</t>
  </si>
  <si>
    <t>33-2057</t>
  </si>
  <si>
    <t>Basin&amp;Rail Asm/24X60/Sim/ZP/1.25-2"D@24"/Z-Rail/FG Cover/4"PS/Flt Tree/AFD</t>
  </si>
  <si>
    <t>33-2060</t>
  </si>
  <si>
    <t>Basin&amp;Rail Asm/24X72/Sim/ZP/1.25-2"D@30"/Z-Rail/FG Cover/4"PS/Flt Tree/AFD</t>
  </si>
  <si>
    <t>33-2063</t>
  </si>
  <si>
    <t>Basin&amp;Rail Asm/24X84/Sim/ZP/1.25-2"D@36"/Z-Rail/FG Cover/4"PS/Flt Tree/AFD</t>
  </si>
  <si>
    <t>33-2066</t>
  </si>
  <si>
    <t>Basin&amp;Rail Asm/24X84/Sim/ZP/1.25-2"D@48"/Z-Rail/FG Cover/4"PS/Flt Tree/AFD</t>
  </si>
  <si>
    <t>33-2069</t>
  </si>
  <si>
    <t>Basin&amp;Rail Asm/24X96/Sim/ZP/1.25-2"D@36"/Z-Rail/FG Cover/4"PS/Flt Tree/AFD</t>
  </si>
  <si>
    <t>33-2072</t>
  </si>
  <si>
    <t>Basin&amp;Rail Asm/24X96/Sim/ZP/1.25-2"D@48"/Z-Rail/FG Cover/4"PS/Flt Tree/AFD</t>
  </si>
  <si>
    <t>33-2075</t>
  </si>
  <si>
    <t>Basin&amp;Rail Asm/24X108/Sim/ZP/1.25-2"D@48"/Z-Rail/FG Cover/4"PS/Flt Tree/AFD</t>
  </si>
  <si>
    <t>33-2078</t>
  </si>
  <si>
    <t>Basin&amp;Rail Asm/24X120/Sim/ZP/1.25-2"D@48"/Z-Rail/FG Cover/4"PS/Flt Tree/AFD</t>
  </si>
  <si>
    <t>33-2081</t>
  </si>
  <si>
    <t>Basin&amp;Rail Asm/30X48/Sim/ZP/1.25-2"D@15"/Z-Rail/FG Cover/4"PS/Float Tree/AFD</t>
  </si>
  <si>
    <t>33-2084</t>
  </si>
  <si>
    <t>Basin&amp;Rail Asm/30X60/Sim/ZP/1.25-2"D@24"/Z-Rail/FG Cover/4"PS/Float Tree/AFD</t>
  </si>
  <si>
    <t>33-2087</t>
  </si>
  <si>
    <t>Basin&amp;Rail Asm/30X72/Sim/ZP/1.25-2"D@30"/Z-Rail/FG Cover/4"PS/Float Tree/AFD</t>
  </si>
  <si>
    <t>33-2090</t>
  </si>
  <si>
    <t>Basin&amp;Rail Asm/30X84/Sim/ZP/1.25-2"D@36"/Z-Rail/FG Cover/4"PS/Float Tree/AFD</t>
  </si>
  <si>
    <t>33-2093</t>
  </si>
  <si>
    <t>Basin&amp;Rail Asm/30X84/Sim/ZP/1.25-2"D@48"/Z-Rail/FG Cover/4"PS/Float Tree/AFD</t>
  </si>
  <si>
    <t>33-2096</t>
  </si>
  <si>
    <t>Basin&amp;Rail Asm/30X96/Sim/ZP/1.25-2"D@36"/Z-Rail/FG Cover/4"PS/Float Tree/AFD</t>
  </si>
  <si>
    <t>33-2099</t>
  </si>
  <si>
    <t>Basin&amp;Rail Asm/30X96/Sim/ZP/1.25-2"D@48"/Z-Rail/FG Cover/4"PS/Float Tree/AFD</t>
  </si>
  <si>
    <t>33-2102</t>
  </si>
  <si>
    <t>Basin&amp;Rail Asm/30X108/Sim/ZP/1.25-2"D@48"/Z-Rail/FG Cover/4"PS/Float Tree/AFD</t>
  </si>
  <si>
    <t>33-2105</t>
  </si>
  <si>
    <t>Basin&amp;Rail Asm/30X120/Sim/ZP/1.25-2"D@48"/Z-Rail/FG Cover/4"PS/Float Tree/AFD</t>
  </si>
  <si>
    <t>33-2108</t>
  </si>
  <si>
    <t>Basin&amp;Rail Asm/36X48/Dup/ZP/1.25-2"D@19"/Z-Rail/FG Cover/4"PS/Float Tree/AFD</t>
  </si>
  <si>
    <t>33-2111</t>
  </si>
  <si>
    <t>Basin&amp;Rail Asm/36X60/Dup/ZP/1.25-2"D@24"/Z-Rail/FG Cover/4"PS/Float Tree/AFD</t>
  </si>
  <si>
    <t>33-2114</t>
  </si>
  <si>
    <t>Basin&amp;Rail Asm/36X72/Dup/ZP/1.25-2"D@30"/Z-Rail/FG Cover/4"PS/Float Tree/AFD</t>
  </si>
  <si>
    <t>33-2117</t>
  </si>
  <si>
    <t>Basin&amp;Rail Asm/36X84/Dup/ZP/1.25-2"D@36"/Z-Rail/FG Cover/4"PS/Float Tree/AFD</t>
  </si>
  <si>
    <t>33-2120</t>
  </si>
  <si>
    <t>Basin&amp;Rail Asm/36X84/Dup/ZP/1.25-2"D@48"/Z-Rail/FG Cover/4"PS/Float Tree/AFD</t>
  </si>
  <si>
    <t>33-2123</t>
  </si>
  <si>
    <t>Basin&amp;Rail Asm/36X96/Dup/ZP/1.25-2"D@36"/Z-Rail/FG Cover/4"PS/Float Tree/AFD</t>
  </si>
  <si>
    <t>33-2126</t>
  </si>
  <si>
    <t>Basin&amp;Rail Asm/36X96/Dup/ZP/1.25-2"D@48"/Z-Rail/FG Cover/4"PS/Float Tree/AFD</t>
  </si>
  <si>
    <t>33-2129</t>
  </si>
  <si>
    <t>Basin&amp;Rail Asm/36X108/Dup/ZP/1.25-2"D@48"/Z-Rail/FG Cover/4"PS/Float Tree/AFD</t>
  </si>
  <si>
    <t>33-2132</t>
  </si>
  <si>
    <t>Basin&amp;Rail Asm/36X120/Dup/ZP/1.25-2"D@48"/Z-Rail/FG Cover/4"PS/Float Tree/AFD</t>
  </si>
  <si>
    <t>33-2135</t>
  </si>
  <si>
    <t>Basin&amp;Rail Asm/48X48/Dup/ZP/1.25-2"D@19"/Z-Rail/FG Cover/4"PS/Float Tree/AFD</t>
  </si>
  <si>
    <t>33-2138</t>
  </si>
  <si>
    <t>Basin&amp;Rail Asm/48X60/Dup/ZP/1.25-2"D@24"/Z-Rail/FG Cover/4"PS/Float Tree/AFD</t>
  </si>
  <si>
    <t>33-2141</t>
  </si>
  <si>
    <t>Basin&amp;Rail Asm/48X72/Dup/ZP/1.25-2"D@30"/Z-Rail/FG Cover/4"PS/Float Tree/AFD</t>
  </si>
  <si>
    <t>33-2144</t>
  </si>
  <si>
    <t>Basin&amp;Rail Asm/48X84/Dup/ZP/1.25-2"D@36"/Z-Rail/FG Cover/4"PS/Float Tree/AFD</t>
  </si>
  <si>
    <t>33-2147</t>
  </si>
  <si>
    <t>Basin&amp;Rail Asm/48X84/Dup/ZP/1.25-2"D@48"/Z-Rail/FG Cover/4"PS/Float Tree/AFD</t>
  </si>
  <si>
    <t>33-2150</t>
  </si>
  <si>
    <t>Basin&amp;Rail Asm/48X96/Dup/ZP/1.25-2"D@36"/Z-Rail/FG Cover/4"PS/Float Tree/AFD</t>
  </si>
  <si>
    <t>33-2153</t>
  </si>
  <si>
    <t>Basin&amp;Rail Asm/48X96/Dup/ZP/1.25-2"D@48"/Z-Rail/FG Cover/4"PS/Float Tree/AFD</t>
  </si>
  <si>
    <t>33-2156</t>
  </si>
  <si>
    <t>Basin&amp;Rail Asm/48X108/Dup/ZP/1.25-2"D@48"/Z-Rail/FG Cover/4"PS/Float Tree/AFD</t>
  </si>
  <si>
    <t>33-2159</t>
  </si>
  <si>
    <t>Basin&amp;Rail Asm/48X120/Dup/ZP/1.25-2"D@48"/Z-Rail/FG Cover/4"PS/Float Tree/AFD</t>
  </si>
  <si>
    <t>333-0006</t>
  </si>
  <si>
    <t>NE333 115/230V/1Ph/2Hp/Field Wired/Dual Volt</t>
  </si>
  <si>
    <t>3361-0001</t>
  </si>
  <si>
    <t>M3161 3F/115V/1Ph/HT/(3161-0001)</t>
  </si>
  <si>
    <t>3361-0002</t>
  </si>
  <si>
    <t>N3161 3F/115V/1Ph/HT (3161-0002)</t>
  </si>
  <si>
    <t>3361-0003</t>
  </si>
  <si>
    <t>D3161 3F/230V/1Ph/HT (3161-0003)</t>
  </si>
  <si>
    <t>3361-0005</t>
  </si>
  <si>
    <t>E3161 3F/230V/1P/12'Cond/HT/(3161-0012)</t>
  </si>
  <si>
    <t>3361-0006</t>
  </si>
  <si>
    <t>D3161 3F/230V/1Ph/HT/7' Cond(3161-0014)</t>
  </si>
  <si>
    <t>3361-0007</t>
  </si>
  <si>
    <t>N3161 3F/115V/1Ph/10'Cond/HT/(3161-0023)</t>
  </si>
  <si>
    <t>3361-0008</t>
  </si>
  <si>
    <t>D3161 3F/25'Cd/230V/1Ph/HT (3161-0016)</t>
  </si>
  <si>
    <t>3363-0001</t>
  </si>
  <si>
    <t>M3163 3F/115V/1Ph/HT/(3163-0001)</t>
  </si>
  <si>
    <t>3363-0004</t>
  </si>
  <si>
    <t>E3163 3F/230V/1Ph/HT (3163-0004)</t>
  </si>
  <si>
    <t>3382-0001</t>
  </si>
  <si>
    <t>M3282 3F/115V/1Ph/HT</t>
  </si>
  <si>
    <t>3382-0002</t>
  </si>
  <si>
    <t>N3282 3F/115V/1Ph/HT</t>
  </si>
  <si>
    <t>3382-0003</t>
  </si>
  <si>
    <t>D3282 3F/230V/1Ph/HT</t>
  </si>
  <si>
    <t>3382-0004</t>
  </si>
  <si>
    <t>E3282 3F/230V/1Ph/HT</t>
  </si>
  <si>
    <t>3382-0005</t>
  </si>
  <si>
    <t>N3282 3F/115V/1Ph/HT/9'Cond</t>
  </si>
  <si>
    <t>3382-0006</t>
  </si>
  <si>
    <t>D3282 3F/230V/1Ph/8"Cond/HT</t>
  </si>
  <si>
    <t>350-0009</t>
  </si>
  <si>
    <t>Sys,.5 Hp Booster/Pump</t>
  </si>
  <si>
    <t>35-0006</t>
  </si>
  <si>
    <t>Basin&amp;Access/F-24X48/Sim/810/815</t>
  </si>
  <si>
    <t>35-0007</t>
  </si>
  <si>
    <t>Basin&amp;Access/F-24X60/Sim/810/815</t>
  </si>
  <si>
    <t>35-0008</t>
  </si>
  <si>
    <t>Basin&amp;Access/F-24X72/Sim/810/815</t>
  </si>
  <si>
    <t>355-0005</t>
  </si>
  <si>
    <t>Sys,1 Hp Booster/Pump</t>
  </si>
  <si>
    <t>361-0001</t>
  </si>
  <si>
    <t>M161 3F/115V/1Ph/cCSAus/UL/(161-0001)</t>
  </si>
  <si>
    <t>361-0002</t>
  </si>
  <si>
    <t>N161 3F/115V/1Ph/CSA/(161-0002)</t>
  </si>
  <si>
    <t>361-0003</t>
  </si>
  <si>
    <t>D161 3F/230V/1Ph/cCSAus/UL/(161-0003)</t>
  </si>
  <si>
    <t>361-0004</t>
  </si>
  <si>
    <t>E161 3F/230V/1Ph/cCSAus/UL/(161-0004)</t>
  </si>
  <si>
    <t>361-0005</t>
  </si>
  <si>
    <t>J161 3F/200-208V/3Ph/cCSAus/UL/(161-0012)</t>
  </si>
  <si>
    <t>361-0006</t>
  </si>
  <si>
    <t>E161 3F/230V/1Ph/cCSAus/(161-0021)</t>
  </si>
  <si>
    <t>361-0007</t>
  </si>
  <si>
    <t>I161 3F/200-208V/1Ph/cCSAus/(161-0005)</t>
  </si>
  <si>
    <t>361-0008</t>
  </si>
  <si>
    <t>G161 3F/460V/3Ph/cCSAus/UL/(161-0007)</t>
  </si>
  <si>
    <t>361-0009</t>
  </si>
  <si>
    <t>H161 3F/200-208V/1Ph/cCSAus/(161-0010)</t>
  </si>
  <si>
    <t>361-0010</t>
  </si>
  <si>
    <t>BN161 3F/115V/1Ph/Pb20'/CSA/(161-0002)</t>
  </si>
  <si>
    <t>361-0011</t>
  </si>
  <si>
    <t>E161 3F/50'Cd/230V/1Ph/cCSAus/UL/(161-0038)</t>
  </si>
  <si>
    <t>361-0012</t>
  </si>
  <si>
    <t>M161 3F/50'Cd/115V/1Ph/cCSAus/UL/(161-0009)</t>
  </si>
  <si>
    <t>361-0013</t>
  </si>
  <si>
    <t>M161 3F/35'Cd/115V/1Ph/cCSAus/UL/(161-0017)</t>
  </si>
  <si>
    <t>361-0014</t>
  </si>
  <si>
    <t>F161 3F/230V/3Ph/cCSAus/UL/(161-0011)</t>
  </si>
  <si>
    <t>361-0015</t>
  </si>
  <si>
    <t>EX161 3F/230V/1Ph/Ex Pr/FM/CSA/(161-0044)</t>
  </si>
  <si>
    <t>361-0016</t>
  </si>
  <si>
    <t>IX161 3F/200-208V/1Ph/Ex Pr/FM/CSA/(161-0043)</t>
  </si>
  <si>
    <t>361-0017</t>
  </si>
  <si>
    <t>E161 3F/25'Cd/230V/1Ph/cCSAus/UL/(161-0049)</t>
  </si>
  <si>
    <t>361-0018</t>
  </si>
  <si>
    <t>J161 3F/50'Cd/200-208V/3Ph/cCSAus/UL/(161-0057)</t>
  </si>
  <si>
    <t>361-0020</t>
  </si>
  <si>
    <t>NX161 3F/115V/1Ph/Ex Pr/FM/CSA/(161-0042)</t>
  </si>
  <si>
    <t>361-0021</t>
  </si>
  <si>
    <t>G161 3F/50'Cd/460V/3Ph/cCSAus/UL/(161-0054)</t>
  </si>
  <si>
    <t>361-0022</t>
  </si>
  <si>
    <t>M161 3F/25'Cd/115V/1Ph/cCSAus/UL/(161-0006)</t>
  </si>
  <si>
    <t>361-0023</t>
  </si>
  <si>
    <t>N161 3F/35'Cd/115V/1Ph/CSA/(161-0016)</t>
  </si>
  <si>
    <t>361-0024</t>
  </si>
  <si>
    <t>F161 3F/50'Cd/230V/3Ph/cCSAus/UL/(161-0101)</t>
  </si>
  <si>
    <t>361-0025</t>
  </si>
  <si>
    <t>NX161 3F/25'Cd/115V/1Ph/Ex Pr/FM/CSA/(161-0064)</t>
  </si>
  <si>
    <t>361-0026</t>
  </si>
  <si>
    <t>N161 3F/25'Cd/115V/1Ph/CSA/(161-0016)</t>
  </si>
  <si>
    <t>361-0027</t>
  </si>
  <si>
    <t>EX161 3F/50'Cd/230V/1Ph/Ex Pr/FM/CSA/(161-0055)</t>
  </si>
  <si>
    <t>361-0028</t>
  </si>
  <si>
    <t>JX161 50'Cd/3F/200-208V/3Ph/Ex Pr/FM/CSA/(161-0074)</t>
  </si>
  <si>
    <t>361-0029</t>
  </si>
  <si>
    <t>I161 3F/35'Cd/200-208V/1Ph/cCSAus/(161-0036)</t>
  </si>
  <si>
    <t>361-0030</t>
  </si>
  <si>
    <t>FX161 50'Cd/3F/230V/3Ph/Ex Pr/FM/CSA/(161-0110)</t>
  </si>
  <si>
    <t>361-0031</t>
  </si>
  <si>
    <t>MX161 3F/115V/1Ph/Ex Pr/FM/CSA/(161-0071)</t>
  </si>
  <si>
    <t>361-0032</t>
  </si>
  <si>
    <t>BE161 3F/230V/1Ph/Pb20'/cCSAus/UL/(161-0004)</t>
  </si>
  <si>
    <t>361-0033</t>
  </si>
  <si>
    <t>GX161 3F/460V/3Ph/Ex Pr/FM/CSA/(161-0047)</t>
  </si>
  <si>
    <t>361-0034</t>
  </si>
  <si>
    <t>N161 3F/50'Cd/115V/1Ph/CSA/(161-0024)</t>
  </si>
  <si>
    <t>361-0035</t>
  </si>
  <si>
    <t>G161 3F/25'Cd/460V/3Ph/cCSAus/UL/(161-0092)</t>
  </si>
  <si>
    <t>363-0001</t>
  </si>
  <si>
    <t>M163 3F/115V/1Ph/cCSAus/UL/(163-0001)</t>
  </si>
  <si>
    <t>363-0002</t>
  </si>
  <si>
    <t>N163 3F/115V/1Ph/CSA/(163-0002)</t>
  </si>
  <si>
    <t>363-0003</t>
  </si>
  <si>
    <t>D163 3F/230V/1Ph/cCSAus/UL/(163-0003)</t>
  </si>
  <si>
    <t>363-0004</t>
  </si>
  <si>
    <t>E163 3F/230V/1Ph/cCSAus/UL/(163-0004)</t>
  </si>
  <si>
    <t>363-0005</t>
  </si>
  <si>
    <t>BE163 3F/230V/1Ph/Pb20'/cCSAus/UL/(163-0004)</t>
  </si>
  <si>
    <t>363-0006</t>
  </si>
  <si>
    <t>F163 3F/230V/3Ph/cCSAus/UL/(163-0009)</t>
  </si>
  <si>
    <t>363-0007</t>
  </si>
  <si>
    <t>BN163 3F/115V/1Ph/Pb20'/CSA/(163-0002)</t>
  </si>
  <si>
    <t>363-0008</t>
  </si>
  <si>
    <t>H163 3F/200-208V/1Ph/ED/(163-0044)</t>
  </si>
  <si>
    <t>363-0009</t>
  </si>
  <si>
    <t>G163 3F/460V/3Ph/cCSAus/UL/(163-0031)</t>
  </si>
  <si>
    <t>363-0010</t>
  </si>
  <si>
    <t>J163 3F/200-208V/3Ph/cCSAus/UL/(163-0008)</t>
  </si>
  <si>
    <t>363-0011</t>
  </si>
  <si>
    <t>E163 50'Cd/3F/230V/1Ph/cCSAus/UL/(163-0035)</t>
  </si>
  <si>
    <t>363-0012</t>
  </si>
  <si>
    <t>JX163 3F/200-208V/3Ph/Ex Pr/FM/CSA/(163-0051)</t>
  </si>
  <si>
    <t>363-0013</t>
  </si>
  <si>
    <t>H163 2F/50'Cd/200-208V/1Ph/cCSAus/(163-0079)</t>
  </si>
  <si>
    <t>363-0014</t>
  </si>
  <si>
    <t>I163 3F/35'Cd/200-208V/1Ph/cCSAus/(163-0039)</t>
  </si>
  <si>
    <t>363-0015</t>
  </si>
  <si>
    <t>NX163 3F/115V/1Ph/Ex Pr/FM/CSA/(163-0049)</t>
  </si>
  <si>
    <t>363-0016</t>
  </si>
  <si>
    <t>EX163 3F/230V/1Ph/Ex Pr/FM/CSA/(163-0050)</t>
  </si>
  <si>
    <t>363-0017</t>
  </si>
  <si>
    <t>I163 3F/200-208V/1Ph/cCSAus/(163-0010)</t>
  </si>
  <si>
    <t>363-0018</t>
  </si>
  <si>
    <t>IX163 3F/50'Cd/200-208V/1Ph/FM/CSA/(163-0073)</t>
  </si>
  <si>
    <t>365-0003</t>
  </si>
  <si>
    <t>D165 3F/230V/1Ph/cCSAus/UL/(165-0003)</t>
  </si>
  <si>
    <t>365-0004</t>
  </si>
  <si>
    <t>E165 3F/230V/1Ph/cCSAus/UL/(165-0004)</t>
  </si>
  <si>
    <t>365-0005</t>
  </si>
  <si>
    <t>F165 3F/230V/3Ph/cCSAus/UL/(165-0015)</t>
  </si>
  <si>
    <t>365-0006</t>
  </si>
  <si>
    <t>J165 3F/200-208V/3Ph/cCSAus/UL/(165-0009)</t>
  </si>
  <si>
    <t>365-0007</t>
  </si>
  <si>
    <t>H165 3F/200-208V/1Ph/cCSAus/(165-0012)</t>
  </si>
  <si>
    <t>365-0008</t>
  </si>
  <si>
    <t>G165 3F/460V/3Ph/cCSAus/UL/(165-0008)</t>
  </si>
  <si>
    <t>365-0010</t>
  </si>
  <si>
    <t>BE165 3F/230V/1Ph/Pb/cCSAus/UL/(165-0004)</t>
  </si>
  <si>
    <t>365-0011</t>
  </si>
  <si>
    <t>I165 3F/200-208V/1Ph/cCSAus/(165-0020)</t>
  </si>
  <si>
    <t>365-0012</t>
  </si>
  <si>
    <t>E165 3F/50'Cd/230V/1Ph/cCSAus/UL/(165-0014)</t>
  </si>
  <si>
    <t>365-0013</t>
  </si>
  <si>
    <t>EX165 3F/230V/1Ph/Ex Pr/FM/CSA/(165-0039)</t>
  </si>
  <si>
    <t>365-0014</t>
  </si>
  <si>
    <t>D165 3F/50'Cd/230V/1Ph/cCSAus/UL/(165-00056)</t>
  </si>
  <si>
    <t>365-0015</t>
  </si>
  <si>
    <t>H165 3F/50'Cd/200-208V/1Ph/cCSAus/(165-0056)</t>
  </si>
  <si>
    <t>365-0016</t>
  </si>
  <si>
    <t>I165 3F/50' Cord/200-208V/1Ph/cCSAus/(165-0064)</t>
  </si>
  <si>
    <t>365-0017</t>
  </si>
  <si>
    <t>J165 3F/50'Cd/200-208V/3Ph/cCSAus/UL/(165-0061)</t>
  </si>
  <si>
    <t>365-0018</t>
  </si>
  <si>
    <t>JX165 3F/200V/3Ph/Ex Pr/FM/CSA/(165-0040)</t>
  </si>
  <si>
    <t>365-0019</t>
  </si>
  <si>
    <t>D165 3F/35'Cd/230V/1Ph/cCSAus/UL/(165-00029)</t>
  </si>
  <si>
    <t>370-0002</t>
  </si>
  <si>
    <t>N370 Fountain/.5Hp/115V/1Ph/60Hz/100'Cd/50Gpm</t>
  </si>
  <si>
    <t>371-0002</t>
  </si>
  <si>
    <t>N371 115V/1Ph/UL/cCSAus/Evap Cooling</t>
  </si>
  <si>
    <t>371-0004</t>
  </si>
  <si>
    <t>E371 230V/1Ph/UL/cCSAus/Evap Cooling</t>
  </si>
  <si>
    <t>372-0002</t>
  </si>
  <si>
    <t>N372 115V/1Ph/1/3 Hp/cCSAus/Evap Cooling</t>
  </si>
  <si>
    <t>372-0004</t>
  </si>
  <si>
    <t>E372 230V/1Ph/1/3Hp/cCSAus/Evap Cooling</t>
  </si>
  <si>
    <t>373-0002</t>
  </si>
  <si>
    <t>N373 115V/1Ph/.4Hp/cCSAus/Evap Cooling</t>
  </si>
  <si>
    <t>373-0004</t>
  </si>
  <si>
    <t>E373 230V/1Ph/.4Hp/cCSAus/Evap Cooling</t>
  </si>
  <si>
    <t>382-0001</t>
  </si>
  <si>
    <t>M282 3F/115V/1Ph/cCSAus/UL</t>
  </si>
  <si>
    <t>382-0002</t>
  </si>
  <si>
    <t>N282 3F/115V/1Ph/cCSAus/UL</t>
  </si>
  <si>
    <t>382-0003</t>
  </si>
  <si>
    <t>D282 3F/230V/1Ph/cCSAus/UL</t>
  </si>
  <si>
    <t>382-0004</t>
  </si>
  <si>
    <t>E282 3F/230V/1Ph/cCSAus/UL</t>
  </si>
  <si>
    <t>382-0007</t>
  </si>
  <si>
    <t>G282 3F/460V/3Ph/cCSAus/UL</t>
  </si>
  <si>
    <t>382-0008</t>
  </si>
  <si>
    <t>M282 3F/15'Cd/115V/1Ph/cCSAus/UL</t>
  </si>
  <si>
    <t>382-0009</t>
  </si>
  <si>
    <t>M282 3F/35'Cd/115V/1Ph/cCSAus/UL</t>
  </si>
  <si>
    <t>382-0010</t>
  </si>
  <si>
    <t>J282 3F/200-208V/3Ph/cCSAus/UL</t>
  </si>
  <si>
    <t>382-0012</t>
  </si>
  <si>
    <t>E282 3F/25'Cd/230V/1Ph/cCSAus/UL</t>
  </si>
  <si>
    <t>382-0013</t>
  </si>
  <si>
    <t>N282 3F/50'Cd/115V/1Ph/cCSAus/UL</t>
  </si>
  <si>
    <t>382-0019</t>
  </si>
  <si>
    <t>I282 3F/200-208V/1Ph/cCSAus</t>
  </si>
  <si>
    <t>382-0020</t>
  </si>
  <si>
    <t>E282 3F/50'Cd/230V/1Ph/cCSAus/UL</t>
  </si>
  <si>
    <t>382-0021</t>
  </si>
  <si>
    <t>D282 3F/25'Cd/230V/1Ph/cCSAus/UL</t>
  </si>
  <si>
    <t>382-0022</t>
  </si>
  <si>
    <t>N282 3F/35'Cd/115V/1Ph/cCSAus/UL</t>
  </si>
  <si>
    <t>382-0023</t>
  </si>
  <si>
    <t>N282 3F/25'Cd/115V/1Ph/cCSAus/UL</t>
  </si>
  <si>
    <t>382-0024</t>
  </si>
  <si>
    <t>F282 3F/230V/3Ph/cCSAus/UL</t>
  </si>
  <si>
    <t>382-0025</t>
  </si>
  <si>
    <t>M282 3F/25'Cd/115V/1Ph/cCSAus/UL</t>
  </si>
  <si>
    <t>382-0027</t>
  </si>
  <si>
    <t>BN282 3F/115V/1Ph/Pb15'/UL/cCSAus</t>
  </si>
  <si>
    <t>382-0028</t>
  </si>
  <si>
    <t>BE282 3F/230V/1Ph/Pb/cCSAus/UL</t>
  </si>
  <si>
    <t>382-0029</t>
  </si>
  <si>
    <t>J282 3F/25'Cd/200-208V/3Ph/cCSAus</t>
  </si>
  <si>
    <t>382-0030</t>
  </si>
  <si>
    <t>H282 3F/35'Cd/200-208V/1Ph/cCSAus</t>
  </si>
  <si>
    <t>382-0031</t>
  </si>
  <si>
    <t>E282 3F/25'Cd/230V/1P/ED</t>
  </si>
  <si>
    <t>382-0032</t>
  </si>
  <si>
    <t>F282 3F/25'Cd/230V/3Ph/cCSAus/UL</t>
  </si>
  <si>
    <t>382-0033</t>
  </si>
  <si>
    <t>J282 3F/35'Cd/200-208V/3Ph/cCSAus/UL</t>
  </si>
  <si>
    <t>382-0034</t>
  </si>
  <si>
    <t>H282 3F/50'Cd/200-208V/1Ph/cCSAus</t>
  </si>
  <si>
    <t>382-0036</t>
  </si>
  <si>
    <t>G282 3F/25'Cd/460V/3Ph/cCSAus/UL</t>
  </si>
  <si>
    <t>382-0037</t>
  </si>
  <si>
    <t>E282 3F/35'Cd/230V/1Ph/cCSAus/UL</t>
  </si>
  <si>
    <t>382-0038</t>
  </si>
  <si>
    <t>NX282 3F/115V/1Ph/Ex Pr/FM/CSA</t>
  </si>
  <si>
    <t>382-0040</t>
  </si>
  <si>
    <t>NX282 3F/50'Cd/115V/1Ph/Ex Pr/FM/CSA</t>
  </si>
  <si>
    <t>382-0041</t>
  </si>
  <si>
    <t>EX282 3F/230V/1Ph/Ex Pr/FM/CSA</t>
  </si>
  <si>
    <t>382-0042</t>
  </si>
  <si>
    <t>CF282 3F/230V/3Ph/UL/Auto</t>
  </si>
  <si>
    <t>382-0043</t>
  </si>
  <si>
    <t>IX282 3F/25'Cd/200-208V/1Ph/Ex Pr/FM/CSA</t>
  </si>
  <si>
    <t>382-0044</t>
  </si>
  <si>
    <t>G282 3F/50'Cd/460V/3Ph/cCSAus/UL</t>
  </si>
  <si>
    <t>382-0046</t>
  </si>
  <si>
    <t>JX282 3F/200-208V/3Ph/Ex Pr/FM/CSA</t>
  </si>
  <si>
    <t>382-0049</t>
  </si>
  <si>
    <t>D282 3F/50'Cd/230V/1Ph/cCSAus/UL</t>
  </si>
  <si>
    <t>382-0050</t>
  </si>
  <si>
    <t>GX282 3F/35'Cd/460V/3Ph/Ex Pr/FM/CSA</t>
  </si>
  <si>
    <t>382-0051</t>
  </si>
  <si>
    <t>GX282 3F/50'Cd/460V/3Ph/Ex Pr/FM/CSA</t>
  </si>
  <si>
    <t>382-0052</t>
  </si>
  <si>
    <t>J282 3F/50'Cd/200-208V/3Ph/cCSAus/UL</t>
  </si>
  <si>
    <t>382-0054</t>
  </si>
  <si>
    <t>F282 3F/50'Cd/230V/3Ph/cCSAus/UL</t>
  </si>
  <si>
    <t>382-0057</t>
  </si>
  <si>
    <t>iX282 3F/35'Cd//200-208V/1Ph/Ex Pr/FM/CSA</t>
  </si>
  <si>
    <t>382-0058</t>
  </si>
  <si>
    <t>I282 3F/25'Cd/200-208V/1Ph/cCSAus</t>
  </si>
  <si>
    <t>382-0060</t>
  </si>
  <si>
    <t>FX282 3F/50'Cd/230V/3Ph/Ex Pr/FM/CSA</t>
  </si>
  <si>
    <t>382-0061</t>
  </si>
  <si>
    <t>EX282 3F/50'Cd/230V/1Ph/Ex Pr/FM/CSA</t>
  </si>
  <si>
    <t>382-0062</t>
  </si>
  <si>
    <t>EX282 3F/25'Cd/230V/1Ph/Ex Pr/FM/CSA</t>
  </si>
  <si>
    <t>382-0063</t>
  </si>
  <si>
    <t>D282 3F/15'Cd/230V/1Ph/cCSAus/UL</t>
  </si>
  <si>
    <t>382-0064</t>
  </si>
  <si>
    <t>JX282 3F/50'Cd/200-208V/Ex Pr/FM/CSA/(01</t>
  </si>
  <si>
    <t>382-0065</t>
  </si>
  <si>
    <t>IX282 3F/50'Cd/200-208V/1Ph/Ex Pr/FM/CSA</t>
  </si>
  <si>
    <t>382-0066</t>
  </si>
  <si>
    <t>MX282 3F/115V/1Ph/Expr/FM/CSA</t>
  </si>
  <si>
    <t>382-0067</t>
  </si>
  <si>
    <t>I282 3F/50'Cd/200-208V/1Ph/cCSAus</t>
  </si>
  <si>
    <t>382-0068</t>
  </si>
  <si>
    <t>EX282 3F/35'Cd/230V/1Ph/Ex Pr/FM/CSA</t>
  </si>
  <si>
    <t>382-0069</t>
  </si>
  <si>
    <t>I282 3F/35'Cd/200-208V/1Ph/cCSAus</t>
  </si>
  <si>
    <t>382-0072</t>
  </si>
  <si>
    <t>M282 3F/50'Cd/115V/1Ph/cCSAus/UL</t>
  </si>
  <si>
    <t>382-0074</t>
  </si>
  <si>
    <t>JX282 3F/35'Cd/200-208V/3Ph/Ex Pr</t>
  </si>
  <si>
    <t>382-0075</t>
  </si>
  <si>
    <t>BE282 3F/35'Cd/230V/1Ph/Pb35'/cCSAus/UL</t>
  </si>
  <si>
    <t>384-0003</t>
  </si>
  <si>
    <t>D284 3F/230V/1Ph/cCSAus/UL</t>
  </si>
  <si>
    <t>384-0004</t>
  </si>
  <si>
    <t>E284 3F/230V/1Ph/cCSAus/UL</t>
  </si>
  <si>
    <t>384-0005</t>
  </si>
  <si>
    <t>J284 3F/200-208V/3Ph/cCSAus/UL</t>
  </si>
  <si>
    <t>384-0006</t>
  </si>
  <si>
    <t>E284 3F/35'Cd/230V/1Ph/cCSAus/UL</t>
  </si>
  <si>
    <t>384-0007</t>
  </si>
  <si>
    <t>G284 3F/460V/3Ph/cCSAus/UL</t>
  </si>
  <si>
    <t>384-0008</t>
  </si>
  <si>
    <t>F284 3F/230V/3Ph/cCSAus/UL</t>
  </si>
  <si>
    <t>384-0009</t>
  </si>
  <si>
    <t>E284 3F/25'Cd/230V/1Ph/cCSAus/UL</t>
  </si>
  <si>
    <t>384-0010</t>
  </si>
  <si>
    <t>G284 3F/25'Cd/460V/3Ph/cCSAus/UL</t>
  </si>
  <si>
    <t>384-0011</t>
  </si>
  <si>
    <t>D284 3F/25'Cd/230V/1Ph/cCSAus/UL</t>
  </si>
  <si>
    <t>384-0012</t>
  </si>
  <si>
    <t>J284 3F/25'Cd/200-208V/3Ph/cCSAus/UL/</t>
  </si>
  <si>
    <t>384-0013</t>
  </si>
  <si>
    <t>I284 3F/200-208V/1Ph/cCSAus</t>
  </si>
  <si>
    <t>384-0014</t>
  </si>
  <si>
    <t>H284 3F/200-208V/1Ph/cCSAus</t>
  </si>
  <si>
    <t>384-0015</t>
  </si>
  <si>
    <t>D284 3F/15'Cd/230V/1Ph/cCSAus/UL</t>
  </si>
  <si>
    <t>384-0016</t>
  </si>
  <si>
    <t>D284 3F/35'Cd/230V/1Ph/cCSAus/UL</t>
  </si>
  <si>
    <t>384-0017</t>
  </si>
  <si>
    <t>D284 3F/50'Cd/230V/1Ph/cCSAus/UL</t>
  </si>
  <si>
    <t>384-0019</t>
  </si>
  <si>
    <t>F284 3F/25'Cd/230V/3Ph/cCSAus/UL</t>
  </si>
  <si>
    <t>384-0020</t>
  </si>
  <si>
    <t>G284 3F/35'Cd/460V/3Ph/cCSAus/UL</t>
  </si>
  <si>
    <t>384-0021</t>
  </si>
  <si>
    <t>I284 3F/35'Cd/200-208V/1Ph/cCSAus</t>
  </si>
  <si>
    <t>384-0022</t>
  </si>
  <si>
    <t>I284 3F/25'Cd/200-208V/1Ph/cCSAus</t>
  </si>
  <si>
    <t>384-0024</t>
  </si>
  <si>
    <t>J284 3F/35'Cd/200-208V/3Ph/cCSAus/UL</t>
  </si>
  <si>
    <t>384-0025</t>
  </si>
  <si>
    <t>H284 3F/25'Cd/200-208V/1Ph/cCSAus</t>
  </si>
  <si>
    <t>384-0026</t>
  </si>
  <si>
    <t>E284 3F/50'Cd/230V/1Ph/cCSAus/UL</t>
  </si>
  <si>
    <t>384-0027</t>
  </si>
  <si>
    <t>J284 3F/50'Cd/200-208V/3Ph/cCSAus/UL</t>
  </si>
  <si>
    <t>384-0028</t>
  </si>
  <si>
    <t>H284 3F/15'Cd/200-208V/1Ph/cCSAus</t>
  </si>
  <si>
    <t>384-0029</t>
  </si>
  <si>
    <t>F284 3F/35'Cd/230V/3Ph/cCSAus/UL</t>
  </si>
  <si>
    <t>384-0031</t>
  </si>
  <si>
    <t>E284 3F/230V/1Ph/cCSAus/Wo Plug</t>
  </si>
  <si>
    <t>384-0032</t>
  </si>
  <si>
    <t>BE284 3F/230V/1Ph/15' Pb/cCSAus/UL</t>
  </si>
  <si>
    <t>384-0035</t>
  </si>
  <si>
    <t>G284 3F/50'Cd/460V/3Ph/cCSAus/UL</t>
  </si>
  <si>
    <t>384-0039</t>
  </si>
  <si>
    <t>CF284 3F/230V/3Ph/UL/Auto</t>
  </si>
  <si>
    <t>384-0040</t>
  </si>
  <si>
    <t>F284 3F/50'Cd/230V/3Ph/cCSAus/UL</t>
  </si>
  <si>
    <t>384-0041</t>
  </si>
  <si>
    <t>I284 3F/50'Cd/200-208V/1Ph/cCSAus</t>
  </si>
  <si>
    <t>384-0042</t>
  </si>
  <si>
    <t>JX284 3F/200-208V/3Ph/Ex Pr/FM/CSA</t>
  </si>
  <si>
    <t>384-0043</t>
  </si>
  <si>
    <t>IX284 3F/200-208V/1Ph/Expr/FM/CSA</t>
  </si>
  <si>
    <t>384-0044</t>
  </si>
  <si>
    <t>FX284 3F/230V/3Ph/Ex Pr/FM/CSA</t>
  </si>
  <si>
    <t>384-0045</t>
  </si>
  <si>
    <t>EX284 3F/230V/1Ph/Ex Pr/FM/CSA</t>
  </si>
  <si>
    <t>384-0046</t>
  </si>
  <si>
    <t>GX284 3F/460V/3Ph/Ex Pr/FM/CSA</t>
  </si>
  <si>
    <t>384-0047</t>
  </si>
  <si>
    <t>JX284 3F/50'Cd/200-208V/3Ph/Ex Pr/FM/CSA</t>
  </si>
  <si>
    <t>384-0048</t>
  </si>
  <si>
    <t>IX284 3F/35'Cd/200-208V/1Ph/Ex Pr/FM/CSA</t>
  </si>
  <si>
    <t>384-0049</t>
  </si>
  <si>
    <t>EX284 3F/25'Cd/230V/1Ph/Ex Pr/FM/CSA</t>
  </si>
  <si>
    <t>384-0050</t>
  </si>
  <si>
    <t>CF284 3F/25'Cd/230V/3Ph/UL/Auto/</t>
  </si>
  <si>
    <t>384-0051</t>
  </si>
  <si>
    <t>EX284 3F/35'Cd/230V/1Ph/Ex Pr/FM/CSA</t>
  </si>
  <si>
    <t>384-0054</t>
  </si>
  <si>
    <t>GX284 3F/25'Cd/460V/3Ph/Ex Pr/FM/CSA</t>
  </si>
  <si>
    <t>384-0058</t>
  </si>
  <si>
    <t>GX284 3F/50'Cd/460V/3Ph/Ex Pr/FM/CSA</t>
  </si>
  <si>
    <t>384-0059</t>
  </si>
  <si>
    <t>H284 3F/50'Cd/200-208V/1Ph/cCSAus</t>
  </si>
  <si>
    <t>384-0060</t>
  </si>
  <si>
    <t>EX284 3F/50'Cd/230V/1Ph/Ex Pr/FM/CSA</t>
  </si>
  <si>
    <t>384-0064</t>
  </si>
  <si>
    <t>IX284 3F/50'Cd/200-208V/1Ph/Ex Pr/FM/CSA</t>
  </si>
  <si>
    <t>384-0065</t>
  </si>
  <si>
    <t>HX284 3F/25'Cd/200-208V/1Ph/Ex Pr/FM/CSA</t>
  </si>
  <si>
    <t>384-0066</t>
  </si>
  <si>
    <t>FX284 3F/50'Cd/230V/3Ph/Ex Pr/FM/CSA</t>
  </si>
  <si>
    <t>384-0068</t>
  </si>
  <si>
    <t>385-0003</t>
  </si>
  <si>
    <t>D185 3F/230V/1Ph/cCSAus/UL/(185-0003)</t>
  </si>
  <si>
    <t>385-0004</t>
  </si>
  <si>
    <t>E185 3F/230V/1Ph/cCSAus/UL/(185-0004)</t>
  </si>
  <si>
    <t>385-0005</t>
  </si>
  <si>
    <t>G185 3F/460V/3Ph/cCSAus/UL/(185-0005)</t>
  </si>
  <si>
    <t>385-0006</t>
  </si>
  <si>
    <t>F185 3F/230V/3Ph/cCSAus/UL/(185-0006)</t>
  </si>
  <si>
    <t>385-0007</t>
  </si>
  <si>
    <t>J185 3F/200-208V/3Ph/cCSAus/UL/(185-0008)</t>
  </si>
  <si>
    <t>385-0009</t>
  </si>
  <si>
    <t>E185 3F/230V/1Ph/cCSAus/(185-0012)</t>
  </si>
  <si>
    <t>385-0010</t>
  </si>
  <si>
    <t>H185 3F/200-208V/1Ph/(185-0013)</t>
  </si>
  <si>
    <t>385-0012</t>
  </si>
  <si>
    <t>G185 3F/50'Cd/460V/3Ph/cCSAus/UL/(185-0030)</t>
  </si>
  <si>
    <t>385-0013</t>
  </si>
  <si>
    <t>E185 3F/50'Cd/230V/1Ph/cCSAus/UL/(185-0031)</t>
  </si>
  <si>
    <t>385-0014</t>
  </si>
  <si>
    <t>E185 3F/25'Cd/230V/1Ph/cCSAus/UL/(185-0023)</t>
  </si>
  <si>
    <t>385-0015</t>
  </si>
  <si>
    <t>IX185 3F/35'Cd/200-208V/1Ph/FM/CSA/(185-0042)</t>
  </si>
  <si>
    <t>385-0016</t>
  </si>
  <si>
    <t>J185 3F/50'Cd/200-208V/3Ph/cCSAus/UL/(185-0014)</t>
  </si>
  <si>
    <t>385-0017</t>
  </si>
  <si>
    <t>JX185 3F/35'Cd/200V/3Ph/Ex Pr/FM/CSA/(185-0032)</t>
  </si>
  <si>
    <t>385-0018</t>
  </si>
  <si>
    <t>E185 3F/35'Cd/230V/1Ph/cCSAus/UL/(185-0035)</t>
  </si>
  <si>
    <t>386-0003</t>
  </si>
  <si>
    <t>D186 3F/230V/1Ph/cCSAus/(186-0003)</t>
  </si>
  <si>
    <t>386-0004</t>
  </si>
  <si>
    <t>E186 3F/230V/1Ph/CSA/(186-0004)</t>
  </si>
  <si>
    <t>386-0005</t>
  </si>
  <si>
    <t>F186 3F/230V/3Ph/cCSAus/(186-0005)</t>
  </si>
  <si>
    <t>386-0006</t>
  </si>
  <si>
    <t>G186 3F/460V/3Ph/cCSAus/(186-0006)</t>
  </si>
  <si>
    <t>386-0007</t>
  </si>
  <si>
    <t>H186 3F/200-208V/1Ph/cCSAus/(186-0007)</t>
  </si>
  <si>
    <t>386-0008</t>
  </si>
  <si>
    <t>I186 3F/200-208V/1Ph/cCSAus/(186-0008)</t>
  </si>
  <si>
    <t>386-0009</t>
  </si>
  <si>
    <t>J186 3F/200-208V/3Ph/cCSAus/(186-0009)</t>
  </si>
  <si>
    <t>386-0010</t>
  </si>
  <si>
    <t>D186 3F/50'Cd/230V/1Ph/cCSAus/(186-0011)</t>
  </si>
  <si>
    <t>386-0011</t>
  </si>
  <si>
    <t>F186 3F/50'Cd/230V/3Ph/cCSAus/(186-0057)</t>
  </si>
  <si>
    <t>386-0012</t>
  </si>
  <si>
    <t>G186 3F/25'Cd/460V/3Ph/cCSAus/(186-0028)</t>
  </si>
  <si>
    <t>388-0003</t>
  </si>
  <si>
    <t>D188 3F/230V/1Ph/cCSAus/UL/(188-0003)</t>
  </si>
  <si>
    <t>388-0004</t>
  </si>
  <si>
    <t>E188 3F/230V/1Ph/CSA/(188-0004)</t>
  </si>
  <si>
    <t>388-0005</t>
  </si>
  <si>
    <t>G188 3F/460V/3Ph/cCSAus/UL/(188-0006)</t>
  </si>
  <si>
    <t>388-0006</t>
  </si>
  <si>
    <t>F188 3F/230V/3Ph/cCSAus/UL/(188-0005)</t>
  </si>
  <si>
    <t>388-0008</t>
  </si>
  <si>
    <t>F188 3F/50'Cd/230V/3Ph/cCSAus/UL/(188-0016)</t>
  </si>
  <si>
    <t>388-0009</t>
  </si>
  <si>
    <t>E188 3F/230V/1Ph/CSA/(188-0017)</t>
  </si>
  <si>
    <t>388-0010</t>
  </si>
  <si>
    <t>J188 3F/200-208V/3Ph/cCSAus/UL/(188-0008)</t>
  </si>
  <si>
    <t>388-0011</t>
  </si>
  <si>
    <t>I188 3F/200-208V/1Ph/cCSAus/(188-0007)</t>
  </si>
  <si>
    <t>388-0012</t>
  </si>
  <si>
    <t>J188 3F/25'Cd/200-208V/3Ph/cCSAus/UL/(188-0021)</t>
  </si>
  <si>
    <t>388-0013</t>
  </si>
  <si>
    <t>H188 3F/200-208V/1Ph/cCSAus/(188-0019)</t>
  </si>
  <si>
    <t>388-0014</t>
  </si>
  <si>
    <t>BE188 3F/230V/1Ph/Pb20'/cCSAus/(188-0004)</t>
  </si>
  <si>
    <t>388-0015</t>
  </si>
  <si>
    <t>D188 3F/35'Cd/230V/1Ph/cCSAus/UL(188-0036)</t>
  </si>
  <si>
    <t>388-0016</t>
  </si>
  <si>
    <t>EX188 3F/230V/1Ph/Ex Pr/FM/CSA/(188-0028)</t>
  </si>
  <si>
    <t>388-0017</t>
  </si>
  <si>
    <t>J188 3F/50'Cd/200-208V/3Ph/cCSAus/UL/(188-0041)</t>
  </si>
  <si>
    <t>388-0018</t>
  </si>
  <si>
    <t>E188 3F/50'Cd/230V/1Ph/CSA/(188-0035)</t>
  </si>
  <si>
    <t>388-0019</t>
  </si>
  <si>
    <t>GX188 3F/25'Cd/460V/3Ph/Ex Pr/ FM/CSA/(188-0047)</t>
  </si>
  <si>
    <t>388-0020</t>
  </si>
  <si>
    <t>GX188 3F/35'Cd/460V/3Ph/Ex Pr/FM/CSA/(188-0040)</t>
  </si>
  <si>
    <t>388-0021</t>
  </si>
  <si>
    <t>E188 3F/35'Cd/230V/CSA/1Ph/(188-0026)</t>
  </si>
  <si>
    <t>388-0022</t>
  </si>
  <si>
    <t>G188 3F/50'Cd/460V/3Ph/cCSAus/UL/(188-0051)</t>
  </si>
  <si>
    <t>388-0023</t>
  </si>
  <si>
    <t>E188 3F/25'Cd/230V/1Ph/CSA/(188-0020)</t>
  </si>
  <si>
    <t>388-0024</t>
  </si>
  <si>
    <t>JX188 3F/200-208V/3Ph/Ex Pr/FM/CSA/(188-0029)</t>
  </si>
  <si>
    <t>388-0025</t>
  </si>
  <si>
    <t>H188 3F/35'Cd/200-208V/1Ph/cCSAus/(188-0034)</t>
  </si>
  <si>
    <t>388-0027</t>
  </si>
  <si>
    <t>GX188 3F/460V/3Ph/Ex Pr/ FM/CSA/(188-0031)</t>
  </si>
  <si>
    <t>388-0028</t>
  </si>
  <si>
    <t>F188 3F/25'Cd/230V/3Ph/cCSAus/UL/(188-0062)</t>
  </si>
  <si>
    <t>389-0003</t>
  </si>
  <si>
    <t>D189 3F/230V/1Ph/CSA/(189-0003)</t>
  </si>
  <si>
    <t>389-0004</t>
  </si>
  <si>
    <t>E189 3F/230V/1Ph/CSA/(189-0004)</t>
  </si>
  <si>
    <t>389-0006</t>
  </si>
  <si>
    <t>F189 3F/230V/3Ph/cCSAus/UL/(189-0008)</t>
  </si>
  <si>
    <t>389-0007</t>
  </si>
  <si>
    <t>G189 3F/460V/3Ph/cCSAus/UL/(189-0009)</t>
  </si>
  <si>
    <t>389-0008</t>
  </si>
  <si>
    <t>J189 3F/200-208V/3Ph/cCSAus/UL/(189-0010)</t>
  </si>
  <si>
    <t>389-0009</t>
  </si>
  <si>
    <t>H189 3F/200-208V/1Ph/cCSAus/(189-0011)</t>
  </si>
  <si>
    <t>389-0010</t>
  </si>
  <si>
    <t>I189 3F/200-208V/1Ph/cCSAus/(189-0012)</t>
  </si>
  <si>
    <t>389-0011</t>
  </si>
  <si>
    <t>E189 3F/35'Cd/230V/1Ph/CSA/(189-0015)</t>
  </si>
  <si>
    <t>389-0012</t>
  </si>
  <si>
    <t>E189 3F/50'Cd/230V/1Ph/CSA/(189-0006)</t>
  </si>
  <si>
    <t>389-0014</t>
  </si>
  <si>
    <t>E189 3F/230V/1Ph/CSA/(189-0018)</t>
  </si>
  <si>
    <t>389-0015</t>
  </si>
  <si>
    <t>D189 3F/50'Cd/230V/1Ph/CSA/(189-0007)</t>
  </si>
  <si>
    <t>389-0016</t>
  </si>
  <si>
    <t>J189 3F/35'Cd/200-208V/3Ph/cCSAus/UL/(189-0025)</t>
  </si>
  <si>
    <t>389-0017</t>
  </si>
  <si>
    <t>G189 3F/50'Cd/460V/3Ph/cCSAus/UL/(189-0024)</t>
  </si>
  <si>
    <t>389-0018</t>
  </si>
  <si>
    <t>G189 3F/25'Cd/460V/3Ph/cCSAus/UL/(189-0051)</t>
  </si>
  <si>
    <t>389-0019</t>
  </si>
  <si>
    <t>GX189 3F/460V/3Ph/Ex Pr/FM/CSA/(189-0034)</t>
  </si>
  <si>
    <t>389-0020</t>
  </si>
  <si>
    <t>G189 3F/35'Cd/460V/3Ph/cCSAus/UL/(189-0044)</t>
  </si>
  <si>
    <t>389-0021</t>
  </si>
  <si>
    <t>GX189 3F/35'Cd/460V/3Ph/Ex Pr/FM/CSA/(189-0058)</t>
  </si>
  <si>
    <t>389-0022</t>
  </si>
  <si>
    <t>DX189 3F/230V/1Ph/Ex Pr/FM/CSA/(189-0059)</t>
  </si>
  <si>
    <t>389-0023</t>
  </si>
  <si>
    <t>J189 3F/50'Cd/200-208V/3Ph/cCSAus/UL/(189-0056)</t>
  </si>
  <si>
    <t>389-0025</t>
  </si>
  <si>
    <t>J189 3F/25'Cd/200-208V/3Ph/cCSAus/UL/(189-0062)</t>
  </si>
  <si>
    <t>389-0026</t>
  </si>
  <si>
    <t>IX189 3F/200-208V/1Ph/Ex Pr/(189-0030)</t>
  </si>
  <si>
    <t>389-0027</t>
  </si>
  <si>
    <t>WD189 3F/230V/1Ph/(189-0027)</t>
  </si>
  <si>
    <t>39-0001</t>
  </si>
  <si>
    <t>Disconnect System 1.5"</t>
  </si>
  <si>
    <t>39-0002</t>
  </si>
  <si>
    <t>Disconnect System 2"</t>
  </si>
  <si>
    <t>39-0003</t>
  </si>
  <si>
    <t>Disconnect System,Rail &amp;- 1.5"</t>
  </si>
  <si>
    <t>39-0004</t>
  </si>
  <si>
    <t>Disconnect System,Rail &amp;- 2"</t>
  </si>
  <si>
    <t>39-0006</t>
  </si>
  <si>
    <t>Rod,Pull-Disconnect 2.5'</t>
  </si>
  <si>
    <t>39-0007</t>
  </si>
  <si>
    <t>Rod,Pull-Disconnect 3.5'</t>
  </si>
  <si>
    <t>39-0008</t>
  </si>
  <si>
    <t>Rod,Pull-Disconnect 4.5'</t>
  </si>
  <si>
    <t>39-0009</t>
  </si>
  <si>
    <t>Rod,Pull-Disconnect 5.5'</t>
  </si>
  <si>
    <t>39-0010</t>
  </si>
  <si>
    <t>Rod,Pull-Disconnect 8'</t>
  </si>
  <si>
    <t>39-0014</t>
  </si>
  <si>
    <t>Guide Rail Asm-Intmed SS 4"</t>
  </si>
  <si>
    <t>39-0018</t>
  </si>
  <si>
    <t>Rod,Pull-Disconnect 7'</t>
  </si>
  <si>
    <t>39-0022</t>
  </si>
  <si>
    <t>Rail Intermediate Guide 1.5"</t>
  </si>
  <si>
    <t>39-0031</t>
  </si>
  <si>
    <t>Cable,Lifting Asm/SS/8'Lg/"840"/.125"Dia</t>
  </si>
  <si>
    <t>39-0032</t>
  </si>
  <si>
    <t>Cable,Lifting Asm/SS/12'Lg/"840"/.125"Dia</t>
  </si>
  <si>
    <t>39-0033</t>
  </si>
  <si>
    <t>Cable,Lifting Asm/SS/16'Lg/"840"/.125"Dia</t>
  </si>
  <si>
    <t>39-0034</t>
  </si>
  <si>
    <t>Cable,Lifting Asm/SS/20'Lg/"840"/.125"Dia</t>
  </si>
  <si>
    <t>39-0035</t>
  </si>
  <si>
    <t>Cable,Lifting Asm/SS/24'Lg/"840"/.125"Dia</t>
  </si>
  <si>
    <t>39-0041</t>
  </si>
  <si>
    <t>Bolt,Eye Lifting Asm</t>
  </si>
  <si>
    <t>39-0043</t>
  </si>
  <si>
    <t>Rod,Pull-Disconn.4'X.50"Dia. S.S.</t>
  </si>
  <si>
    <t>39-0053</t>
  </si>
  <si>
    <t>Disconnect System 1.25"/Campbell</t>
  </si>
  <si>
    <t>39-0059</t>
  </si>
  <si>
    <t>Disconnect System 1.25"/72"Depth/"820"/(Field)</t>
  </si>
  <si>
    <t>39-0069</t>
  </si>
  <si>
    <t>Rod,Pull-Disconnect 1.0'(Square Guide Rail)</t>
  </si>
  <si>
    <t>39-0070</t>
  </si>
  <si>
    <t>Bracket-Mach/Angle Arm/Sq Guide Rail/Over 72"</t>
  </si>
  <si>
    <t>39-0071</t>
  </si>
  <si>
    <t>Rod,Pull-Disconn. 5.5'X .50" Dia. S.S.</t>
  </si>
  <si>
    <t>39-0072</t>
  </si>
  <si>
    <t>Rod,Pull-Disconn 2'X.50"Dia S.S.</t>
  </si>
  <si>
    <t>39-0080</t>
  </si>
  <si>
    <t>Bracket,Intermediate Gd/3"S.S./EZ Out</t>
  </si>
  <si>
    <t>39-0094</t>
  </si>
  <si>
    <t>Disconnect System,Rail 2.5-3"/SS Bracket</t>
  </si>
  <si>
    <t>39-0095</t>
  </si>
  <si>
    <t>Disconnect System,Rail 2.5-3"/Brass/SS Bracket</t>
  </si>
  <si>
    <t>39-0096</t>
  </si>
  <si>
    <t>Bracket,Intermediate Gid/S.S./2.5-3"Rail</t>
  </si>
  <si>
    <t>39-0098</t>
  </si>
  <si>
    <t>Disconnect System 1.25"/Campbell W-Standoffs/SS</t>
  </si>
  <si>
    <t>39-0099</t>
  </si>
  <si>
    <t>Disconnect System 1.5"/Campbell W-Standoffs/SS</t>
  </si>
  <si>
    <t>39-0100</t>
  </si>
  <si>
    <t>Disconnect System 2"/Campbell W-Standoffs/SS</t>
  </si>
  <si>
    <t>39-0112</t>
  </si>
  <si>
    <t>Bracket,Intermediate Gd/3"X 2" Galv/EZ Out</t>
  </si>
  <si>
    <t>39-0113</t>
  </si>
  <si>
    <t>Bracket,Intermediate Gd/3" X 2" S.S./EZ Out</t>
  </si>
  <si>
    <t>39-0122</t>
  </si>
  <si>
    <t>Rail, Sys 3"V/Z-RAIL</t>
  </si>
  <si>
    <t>39-0123</t>
  </si>
  <si>
    <t>Rail, Sys 3"V/SS/Z-RAIL</t>
  </si>
  <si>
    <t>39-0124</t>
  </si>
  <si>
    <t>Rail,Sys 3"V/Non-Sparking/Z-Rail</t>
  </si>
  <si>
    <t>39-0125</t>
  </si>
  <si>
    <t>Rail,Sys 3"V/Non-Sparking/Z-Rail/S.S.</t>
  </si>
  <si>
    <t>39-0128</t>
  </si>
  <si>
    <t>Rail, Sys 2"V/Z-RAIL</t>
  </si>
  <si>
    <t>39-0129</t>
  </si>
  <si>
    <t>Rail, Sys 2"V/SS/Z-RAIL</t>
  </si>
  <si>
    <t>39-0130</t>
  </si>
  <si>
    <t>Rail,Sys 2"V/Non-Sparking/Z-Rail</t>
  </si>
  <si>
    <t>39-0131</t>
  </si>
  <si>
    <t>Rail, Sys 1.5"V/Z-RAIL</t>
  </si>
  <si>
    <t>39-0132</t>
  </si>
  <si>
    <t>Rail, Sys 1.5"V/SS/Z-RAIL</t>
  </si>
  <si>
    <t>39-0133</t>
  </si>
  <si>
    <t>Rail,Sys 1.5"V/Non-Sparking/Z-Rail</t>
  </si>
  <si>
    <t>39-0134</t>
  </si>
  <si>
    <t>Rail, Sys 1.25"V/Z-RAIL</t>
  </si>
  <si>
    <t>39-0135</t>
  </si>
  <si>
    <t>Rail, Sys 1.25"V/SS/Z-RAIL</t>
  </si>
  <si>
    <t>39-0136</t>
  </si>
  <si>
    <t>Rail,Sys 1.25"V/Non-Sparking/Z-Rail</t>
  </si>
  <si>
    <t>39-0137</t>
  </si>
  <si>
    <t>Rail,Sys 1.25"H/Z-Rail</t>
  </si>
  <si>
    <t>39-0138</t>
  </si>
  <si>
    <t>Rail,Sys 1.25"H/SS/Z-Rail</t>
  </si>
  <si>
    <t>39-0139</t>
  </si>
  <si>
    <t>Bracket, Intermediate Gd/2" SS/Z-RAIL</t>
  </si>
  <si>
    <t>39-0140</t>
  </si>
  <si>
    <t>Bracket, Intermediate Gd/3" SS/Z-RAIL</t>
  </si>
  <si>
    <t>39-0141</t>
  </si>
  <si>
    <t>Rail,Sys 2"V/Non-Sparking/SS/Z-Rail</t>
  </si>
  <si>
    <t>39-0142</t>
  </si>
  <si>
    <t>Rail,Sys 1.5"V/Non-Sparking/SS/Z-Rail</t>
  </si>
  <si>
    <t>39-0143</t>
  </si>
  <si>
    <t>Rail,Sys 1.25"V/Non-Sparking/SS/Z-Rail</t>
  </si>
  <si>
    <t>39-0144</t>
  </si>
  <si>
    <t>Disconnect,EZ Pull 1.50"/Webtrol</t>
  </si>
  <si>
    <t>39-0145</t>
  </si>
  <si>
    <t>Disconnect,EZ Pull 2.00"/Webtrol</t>
  </si>
  <si>
    <t>39-0146</t>
  </si>
  <si>
    <t>Rail, Sys 2"V/71 Series/Z-RAIL</t>
  </si>
  <si>
    <t>39-0147</t>
  </si>
  <si>
    <t>Rail,Sys 2"V/71 Series/Non-Sparking/Z-Rail</t>
  </si>
  <si>
    <t>39-0148</t>
  </si>
  <si>
    <t>Rail, Sys 2"V/71 Series/SS/Z-RAIL</t>
  </si>
  <si>
    <t>39-0149</t>
  </si>
  <si>
    <t>Rail,Sys 2"V/71 Series/Non-Sparking/SS/Z-Rail</t>
  </si>
  <si>
    <t>39-0154</t>
  </si>
  <si>
    <t>Rail, Sys 4" H/Z-RAIL</t>
  </si>
  <si>
    <t>39-0155</t>
  </si>
  <si>
    <t>Rail, Sys 4" H/Non Spark/Z-RAIL</t>
  </si>
  <si>
    <t>39-0166</t>
  </si>
  <si>
    <t>391-0003</t>
  </si>
  <si>
    <t>DX191 3F/50'Cd/230V/1Ph/Ex Pr/FM/CSA</t>
  </si>
  <si>
    <t>392-0001</t>
  </si>
  <si>
    <t>M292 3F/115V/1Ph/cCSAus/UL</t>
  </si>
  <si>
    <t>392-0002</t>
  </si>
  <si>
    <t>N292 3F/115V/1Ph/CSA</t>
  </si>
  <si>
    <t>392-0005</t>
  </si>
  <si>
    <t>M292 3F/25'Cd/115V/1Ph/cCSAus/UL</t>
  </si>
  <si>
    <t>392-0006</t>
  </si>
  <si>
    <t>BN292 3F/115V/1Ph/Pb20'/cCSAus Pump</t>
  </si>
  <si>
    <t>392-0007</t>
  </si>
  <si>
    <t>N292 3F/35'Cd/115V/1Ph/CSA</t>
  </si>
  <si>
    <t>392-0008</t>
  </si>
  <si>
    <t>N292 3F/50'Cd/115V/1Ph/CSA</t>
  </si>
  <si>
    <t>392-0010</t>
  </si>
  <si>
    <t>M292 3F/50'Cd/115V/1Ph/cCSAus/UL</t>
  </si>
  <si>
    <t>392-0011</t>
  </si>
  <si>
    <t>M292 3F/35'Cd/115V/1Ph/.5Hp/cCSAus/UL</t>
  </si>
  <si>
    <t>392-0012</t>
  </si>
  <si>
    <t>N292 3F/25'Cd/115V/1Ph/CSA</t>
  </si>
  <si>
    <t>392-0013</t>
  </si>
  <si>
    <t>NX292 3F/115V/1Ph/Ex Pr/FM/CSA</t>
  </si>
  <si>
    <t>392-0016</t>
  </si>
  <si>
    <t>J292 3F/200-208V/3Ph/cCSAus</t>
  </si>
  <si>
    <t>392-0017</t>
  </si>
  <si>
    <t>NX292 3F/35'Cd/115V/1Ph/Ex Pr/FM/CSA</t>
  </si>
  <si>
    <t>392-0018</t>
  </si>
  <si>
    <t>G292 3F/460V/3Ph/cCSAus</t>
  </si>
  <si>
    <t>392-0019</t>
  </si>
  <si>
    <t>F292 3F/35'Cd/230V/3Ph/cCSAus</t>
  </si>
  <si>
    <t>392-0020</t>
  </si>
  <si>
    <t>E292 3F/35'Cd/230V/1Ph/cCSAus</t>
  </si>
  <si>
    <t>392-0021</t>
  </si>
  <si>
    <t>I292 3F/200V/1Ph/cCSAus</t>
  </si>
  <si>
    <t>392-0023</t>
  </si>
  <si>
    <t>I292 3F/50'Cd/200V/1Ph/cCSAus</t>
  </si>
  <si>
    <t>392-0024</t>
  </si>
  <si>
    <t>F292 3F/230V/3Ph/cCSAus</t>
  </si>
  <si>
    <t>392-0025</t>
  </si>
  <si>
    <t>IX292 3F/50'Cd/200-208V/1Ph/Ex Pr/FM/CSA</t>
  </si>
  <si>
    <t>392-0026</t>
  </si>
  <si>
    <t>H292 3F/200V/1Ph/cCSAus</t>
  </si>
  <si>
    <t>392-0027</t>
  </si>
  <si>
    <t>J292 3F/50'Cd/200-208V/3Ph/cCSAus</t>
  </si>
  <si>
    <t>392-0028</t>
  </si>
  <si>
    <t>E292 3F/230V/1Ph/cCSAus</t>
  </si>
  <si>
    <t>392-0029</t>
  </si>
  <si>
    <t>NX292 3F/50'Cd/115V/1Ph/Ex Pr/FM/CSA</t>
  </si>
  <si>
    <t>392-0030</t>
  </si>
  <si>
    <t>JX292 3F/50'Cd/200-208V/3Ph/Ex Pr/FM/CSA</t>
  </si>
  <si>
    <t>392-0031</t>
  </si>
  <si>
    <t>E292 3F/50'Cd/230V/1Ph/cCSAus</t>
  </si>
  <si>
    <t>392-0032</t>
  </si>
  <si>
    <t>G292 3F/50'Cd/460V/3Ph/cCSAus</t>
  </si>
  <si>
    <t>392-0035</t>
  </si>
  <si>
    <t>I292 3F/35'Cd/200V/1Ph/cCSAus</t>
  </si>
  <si>
    <t>392-0036</t>
  </si>
  <si>
    <t>GX292 2F/460V/3Ph/Ex Pr</t>
  </si>
  <si>
    <t>392-0037</t>
  </si>
  <si>
    <t>393-0003</t>
  </si>
  <si>
    <t>D293 3F/230V/1Ph/cCSAus/UL</t>
  </si>
  <si>
    <t>393-0004</t>
  </si>
  <si>
    <t>E293 3F/230V/1Ph/cCSAus/UL</t>
  </si>
  <si>
    <t>393-0006</t>
  </si>
  <si>
    <t>H293 3F/200-208V/1Ph/cCSAus</t>
  </si>
  <si>
    <t>393-0009</t>
  </si>
  <si>
    <t>F293 3F/230V/3Ph/cCSAus/UL</t>
  </si>
  <si>
    <t>393-0010</t>
  </si>
  <si>
    <t>G293 3F/460V/3Ph/cCSAus/UL</t>
  </si>
  <si>
    <t>393-0011</t>
  </si>
  <si>
    <t>D293 3F/50'Cd/230V/1Ph/cCSAus/UL</t>
  </si>
  <si>
    <t>393-0012</t>
  </si>
  <si>
    <t>J293 3F/200-208V/3Ph/cCSAus/UL</t>
  </si>
  <si>
    <t>393-0013</t>
  </si>
  <si>
    <t>F293 3F/25'Cd/230V/3Ph/cCSAus/UL</t>
  </si>
  <si>
    <t>393-0014</t>
  </si>
  <si>
    <t>J293 3F/35'Cd/200-208V/3Ph/cCSAus/UL</t>
  </si>
  <si>
    <t>393-0015</t>
  </si>
  <si>
    <t>I293 3F/200-208V/1Ph/cCSAus</t>
  </si>
  <si>
    <t>393-0016</t>
  </si>
  <si>
    <t>G293 3F/35'Cd/460V/3Ph/cCSAus/UL</t>
  </si>
  <si>
    <t>393-0017</t>
  </si>
  <si>
    <t>G293 3F/25'Cd/460V/3Ph/cCSAus/UL</t>
  </si>
  <si>
    <t>393-0019</t>
  </si>
  <si>
    <t>E293 3F/50'Cd/230V/1Ph/cCSAus/UL</t>
  </si>
  <si>
    <t>393-0020</t>
  </si>
  <si>
    <t>J293 3F/25'Cd/200-208V/3Ph/cCSAus/UL</t>
  </si>
  <si>
    <t>393-0021</t>
  </si>
  <si>
    <t>BE293 3F/230V/1Ph/Pb20'/cCSAus/UL</t>
  </si>
  <si>
    <t>393-0022</t>
  </si>
  <si>
    <t>E293 3F/230V/1Ph/cCSAus</t>
  </si>
  <si>
    <t>393-0023</t>
  </si>
  <si>
    <t>D293 3F/35'Cd/230V/1Ph/cCSAus/UL</t>
  </si>
  <si>
    <t>393-0024</t>
  </si>
  <si>
    <t>F293 3F/50'Cd/230V/3Ph/cCSAus/UL</t>
  </si>
  <si>
    <t>393-0025</t>
  </si>
  <si>
    <t>JX293 3F/200-208V/3Ph/Ex Pr/FM/CSA</t>
  </si>
  <si>
    <t>393-0026</t>
  </si>
  <si>
    <t>EX293 3F/230V/1Ph/Ex Pr/FM/CSA</t>
  </si>
  <si>
    <t>393-0027</t>
  </si>
  <si>
    <t>E293 3F/25'Cd/230V/1Ph/cCSAus/UL</t>
  </si>
  <si>
    <t>393-0028</t>
  </si>
  <si>
    <t>GX293 3F/50'Cd/460V/3Ph/Ex Pr/FM/CSA</t>
  </si>
  <si>
    <t>393-0029</t>
  </si>
  <si>
    <t>IX293 3F/50'Cd/200-208V/1Ph/Ex Pr/FM/CSA</t>
  </si>
  <si>
    <t>393-0030</t>
  </si>
  <si>
    <t>IX293 3F/25'Cd/200-208V/1Ph/Ex Pr/FM/CSA</t>
  </si>
  <si>
    <t>393-0031</t>
  </si>
  <si>
    <t>I293 3F/50'Cd/200-208V/1Ph/cCSAus</t>
  </si>
  <si>
    <t>393-0032</t>
  </si>
  <si>
    <t>IX293 3F/200-208V/1Ph/Ex Pr/FM/CSA</t>
  </si>
  <si>
    <t>393-0036</t>
  </si>
  <si>
    <t>I293 3F/35'Cd/200-208V/1Ph/cCSAus</t>
  </si>
  <si>
    <t>393-0037</t>
  </si>
  <si>
    <t>GX293 3F/460V/3Ph/Ex Pr/FM/CSA</t>
  </si>
  <si>
    <t>393-0038</t>
  </si>
  <si>
    <t>GX293 3F/25'Cd/460V/3Ph/Ex Pr/FM/CSA</t>
  </si>
  <si>
    <t>393-0039</t>
  </si>
  <si>
    <t>J293 3F/50'Cd/200-208V/3Ph/cCSAus/UL</t>
  </si>
  <si>
    <t>393-0040</t>
  </si>
  <si>
    <t>E293 3F/35'Cd/230V/1Ph/cCSAus/UL</t>
  </si>
  <si>
    <t>393-0041</t>
  </si>
  <si>
    <t>JX293 3F/35'Cd/200-208V/3Ph/Ex Pr/FM/CSA</t>
  </si>
  <si>
    <t>393-0042</t>
  </si>
  <si>
    <t>EX293 3F/50'Cd/230V/1Ph/Ex Pr/FM/CSA</t>
  </si>
  <si>
    <t>393-0043</t>
  </si>
  <si>
    <t>JX293 3F/50'Cd/200-208V/3Ph/Ex Pr/FM/CSA</t>
  </si>
  <si>
    <t>393-0046</t>
  </si>
  <si>
    <t>F293 3F/35'Cd/230V/3Ph/cCSAus/UL</t>
  </si>
  <si>
    <t>394-0003</t>
  </si>
  <si>
    <t>D294 3F/230V/1Ph/cCSAus/UL</t>
  </si>
  <si>
    <t>394-0004</t>
  </si>
  <si>
    <t>E294 3F/230V/1Ph/CSA</t>
  </si>
  <si>
    <t>394-0005</t>
  </si>
  <si>
    <t>G294 3F/460V/3Ph/cCSAus/UL</t>
  </si>
  <si>
    <t>394-0006</t>
  </si>
  <si>
    <t>F294 3F/230V/3Ph/cCSAus/UL</t>
  </si>
  <si>
    <t>394-0007</t>
  </si>
  <si>
    <t>J294 3F/200-208V/3Ph/cCSAus/UL</t>
  </si>
  <si>
    <t>394-0008</t>
  </si>
  <si>
    <t>J294 3F/25'Cd/200-208V/3Ph/cCSAus/UL</t>
  </si>
  <si>
    <t>394-0009</t>
  </si>
  <si>
    <t>E294 3F/50'Cd/230V/1Ph/CSA</t>
  </si>
  <si>
    <t>394-0010</t>
  </si>
  <si>
    <t>E294 3F/25'Cd/230V/1Ph/CSA</t>
  </si>
  <si>
    <t>394-0011</t>
  </si>
  <si>
    <t>I294 3F/200-208V/1Ph/cCSAus</t>
  </si>
  <si>
    <t>394-0012</t>
  </si>
  <si>
    <t>G294 3F/25'Cd/460V/3Ph/cCSAus/UL</t>
  </si>
  <si>
    <t>394-0013</t>
  </si>
  <si>
    <t>I294 3F/35'Cd/200-208V/1Ph/cCSAus</t>
  </si>
  <si>
    <t>394-0014</t>
  </si>
  <si>
    <t>H294 3F/200-208V/1Ph/cCSAus</t>
  </si>
  <si>
    <t>394-0015</t>
  </si>
  <si>
    <t>G294 3F/50'Cd/460V/3Ph/cCSAus/UL</t>
  </si>
  <si>
    <t>394-0016</t>
  </si>
  <si>
    <t>D294 3F/50'Cd/230V/1Ph/cCSAus/UL</t>
  </si>
  <si>
    <t>394-0018</t>
  </si>
  <si>
    <t>E294 3F/35'Cd/230V/1Ph/CSA</t>
  </si>
  <si>
    <t>394-0019</t>
  </si>
  <si>
    <t>E294 3F/230V/1Ph/Wo Plug/CSA</t>
  </si>
  <si>
    <t>394-0021</t>
  </si>
  <si>
    <t>J294 3F/50'Cd/200-208V/3Ph/cCSAus/UL</t>
  </si>
  <si>
    <t>394-0022</t>
  </si>
  <si>
    <t>H294 3F/35'Cd/200-208V/1Ph/cCSAus</t>
  </si>
  <si>
    <t>394-0024</t>
  </si>
  <si>
    <t>I294 3F/25'Cd/200-208V/1Ph/cCSAus</t>
  </si>
  <si>
    <t>394-0026</t>
  </si>
  <si>
    <t>D294 3F/35'Cd/230V/1Ph/cCSAus/UL</t>
  </si>
  <si>
    <t>394-0027</t>
  </si>
  <si>
    <t>FX294 3F/230V/3Ph/Ex Pr/FM/CSA</t>
  </si>
  <si>
    <t>394-0028</t>
  </si>
  <si>
    <t>JX294 3F/200V/3Ph/Ex Pr/FM/CSA</t>
  </si>
  <si>
    <t>394-0029</t>
  </si>
  <si>
    <t>EX294 3F/230V/1Ph/Ex Pr/FM/CSA</t>
  </si>
  <si>
    <t>394-0030</t>
  </si>
  <si>
    <t>F294 3F/25'Cd/230V/3Ph/cCSAus/UL</t>
  </si>
  <si>
    <t>394-0031</t>
  </si>
  <si>
    <t>IX294 3F/200-208V/1Ph/Ex Pr/FM/CSA</t>
  </si>
  <si>
    <t>394-0032</t>
  </si>
  <si>
    <t>J294 3F/35'Cd/200-208V/3Ph/cCSAus/UL</t>
  </si>
  <si>
    <t>394-0033</t>
  </si>
  <si>
    <t>GX294 3F/50'Cd/460V/3Ph/Ex Pr/FM/CSA</t>
  </si>
  <si>
    <t>394-0034</t>
  </si>
  <si>
    <t>GX294 3F/460V/3Ph/Ex Pr/FM/CSA</t>
  </si>
  <si>
    <t>394-0035</t>
  </si>
  <si>
    <t>EX294 3F/25'Cd/230V/1Ph/Ex Pr/FM/CSA</t>
  </si>
  <si>
    <t>394-0036</t>
  </si>
  <si>
    <t>G294 3F/35'Cd/460V/3Ph/cCSAus/UL</t>
  </si>
  <si>
    <t>394-0037</t>
  </si>
  <si>
    <t>I294 3F/50'Cd/200-208V/1Ph/cCSAus</t>
  </si>
  <si>
    <t>394-0038</t>
  </si>
  <si>
    <t>JX294 3F/35'CD/200V/3Ph/Ex Pr/FM//CSA</t>
  </si>
  <si>
    <t>394-0042</t>
  </si>
  <si>
    <t>F294 3F/50'Cd/230V/3Ph/cCSAus/UL</t>
  </si>
  <si>
    <t>394-0043</t>
  </si>
  <si>
    <t>EX294 3F/50'Cd/230V/1Ph/Ex Pr/FM/CSA</t>
  </si>
  <si>
    <t>394-0048</t>
  </si>
  <si>
    <t>IX294 3F/50'Cd/200-208V/1Ph/Ex Pr/FM/CSA</t>
  </si>
  <si>
    <t>394-0050</t>
  </si>
  <si>
    <t>JX294 3F/25'CD/200V/3Ph/Ex Pr/FM//CSA</t>
  </si>
  <si>
    <t>394-0053</t>
  </si>
  <si>
    <t>JX294 3F/50'Cd/200-208V/3Ph/Ex Pr/FM/CSA</t>
  </si>
  <si>
    <t>394-0054</t>
  </si>
  <si>
    <t>FX294 3F/50'Cd/230V/3Ph/Ex Pr/FM/CSA</t>
  </si>
  <si>
    <t>394-0057</t>
  </si>
  <si>
    <t>E294 3F/230V/1Ph/CSA/Bronze Impeller</t>
  </si>
  <si>
    <t>394-0058</t>
  </si>
  <si>
    <t>F294 3F/35'Cd/230V/3Ph/cCSAus/UL/(294-0084)</t>
  </si>
  <si>
    <t>394-0059</t>
  </si>
  <si>
    <t>395-0003</t>
  </si>
  <si>
    <t>D295 3F/230V/1Ph/CSA</t>
  </si>
  <si>
    <t>395-0004</t>
  </si>
  <si>
    <t>E295 3F/230V/1Ph/CSA/UL</t>
  </si>
  <si>
    <t>395-0006</t>
  </si>
  <si>
    <t>F295 3F/230V/3Ph/cCSAus/UL</t>
  </si>
  <si>
    <t>395-0007</t>
  </si>
  <si>
    <t>G295 3F/460V/3Ph/cCSAus/UL</t>
  </si>
  <si>
    <t>395-0008</t>
  </si>
  <si>
    <t>J295 3F/200-208V/3Ph/cCSAus/UL</t>
  </si>
  <si>
    <t>395-0009</t>
  </si>
  <si>
    <t>H295 3F/200-208V/1Ph/cCSAus</t>
  </si>
  <si>
    <t>395-0010</t>
  </si>
  <si>
    <t>I295 3F/200-208V/1Ph/cCSAus</t>
  </si>
  <si>
    <t>395-0011</t>
  </si>
  <si>
    <t>G295 3F/50'Cd/460V/3Ph/cCSAus/UL</t>
  </si>
  <si>
    <t>395-0012</t>
  </si>
  <si>
    <t>E295 3F/50'Cd/230V/1Ph/CSA/UL</t>
  </si>
  <si>
    <t>395-0015</t>
  </si>
  <si>
    <t>E295 3F/230V/1Ph/W-O Plug/CSA</t>
  </si>
  <si>
    <t>395-0016</t>
  </si>
  <si>
    <t>G295 3F/25'Cd/460V/3Ph/cCSAus/UL</t>
  </si>
  <si>
    <t>395-0017</t>
  </si>
  <si>
    <t>J295 3F/50'Cd/200-208V/3Ph/cCSAus/UL</t>
  </si>
  <si>
    <t>395-0018</t>
  </si>
  <si>
    <t>J295 3F/35'Cd/200-208V/3Ph/cCSAus/UL</t>
  </si>
  <si>
    <t>395-0019</t>
  </si>
  <si>
    <t>G295 3F/35'Cd/460V/3Ph/cCSAus/UL</t>
  </si>
  <si>
    <t>395-0020</t>
  </si>
  <si>
    <t>J295 3F/25'Cd/200-208V/3Ph/cCSAus/UL</t>
  </si>
  <si>
    <t>395-0022</t>
  </si>
  <si>
    <t>H295 3F/25'Cd/200-208V/1Ph/cCSAus</t>
  </si>
  <si>
    <t>395-0023</t>
  </si>
  <si>
    <t>E295 3F/25'Cd/230V/1Ph/CSA/UL</t>
  </si>
  <si>
    <t>395-0024</t>
  </si>
  <si>
    <t>D295 3F/35'Cd/230V/1Ph/CSA</t>
  </si>
  <si>
    <t>395-0025</t>
  </si>
  <si>
    <t>D295 3F/50'Cd/230V/1Ph/CSA</t>
  </si>
  <si>
    <t>395-0027</t>
  </si>
  <si>
    <t>F295 3F/35'Cd/230V/3Ph/cCSAus/UL</t>
  </si>
  <si>
    <t>395-0028</t>
  </si>
  <si>
    <t>WD295 3F/230V/1Ph</t>
  </si>
  <si>
    <t>395-0029</t>
  </si>
  <si>
    <t>F295 3F/50'Cd/230V/3Ph/cCSAus/UL</t>
  </si>
  <si>
    <t>395-0030</t>
  </si>
  <si>
    <t>GX295 3F/460V/3Ph/Ex Pr/FM/CSA</t>
  </si>
  <si>
    <t>395-0031</t>
  </si>
  <si>
    <t>H295 3F/35'Cd/200-208V/1Ph/cCSAus</t>
  </si>
  <si>
    <t>395-0032</t>
  </si>
  <si>
    <t>D295 3F/25'Cd/230V/1Ph/CSA</t>
  </si>
  <si>
    <t>395-0033</t>
  </si>
  <si>
    <t>E295 3F/35'Cd/230V/1Ph/CSA/UL</t>
  </si>
  <si>
    <t>395-0034</t>
  </si>
  <si>
    <t>GX295 3F/50'Cd/460V/3Ph/Ex Pr/FM/CSA</t>
  </si>
  <si>
    <t>395-0036</t>
  </si>
  <si>
    <t>F295 3F/25'Cd/230V/3Ph/cCSAus/UL</t>
  </si>
  <si>
    <t>395-0037</t>
  </si>
  <si>
    <t>H295 3F/50'Cd/200-208V/1Ph/cCSAus</t>
  </si>
  <si>
    <t>395-0038</t>
  </si>
  <si>
    <t>I295 3F/50'Cd/200-208V/1Ph/cCSAus</t>
  </si>
  <si>
    <t>395-0039</t>
  </si>
  <si>
    <t>WD295 3F/35'Cd/230V/1Ph</t>
  </si>
  <si>
    <t>395-0040</t>
  </si>
  <si>
    <t>GX295 3F/35'Cd/460V/3Ph/Ex Pr/FM/CSA</t>
  </si>
  <si>
    <t>395-0041</t>
  </si>
  <si>
    <t>JX295 3F/35'Cd/200-208V/3Ph/Ex Pr/FM/CSA</t>
  </si>
  <si>
    <t>395-0043</t>
  </si>
  <si>
    <t>IX295 3F/200-208V/1Ph/Ex Pr/FM/CSA</t>
  </si>
  <si>
    <t>395-0045</t>
  </si>
  <si>
    <t>FX295 3F/35'Cd/230V/3Ph/Ex Pr/FM/CSA</t>
  </si>
  <si>
    <t>395-0046</t>
  </si>
  <si>
    <t>EX295 3F/35'Cord/230V/1Ph/Ex Pr/FM/CSA</t>
  </si>
  <si>
    <t>395-0051</t>
  </si>
  <si>
    <t>JX295 3F/50'Cd/200-208V/3Ph/Ex Pr/FM/CSA</t>
  </si>
  <si>
    <t>395-0056</t>
  </si>
  <si>
    <t>EX295 3F/50'Cd/230V/1Ph/Ex Pr/FM/CSA</t>
  </si>
  <si>
    <t>395-0057</t>
  </si>
  <si>
    <t>G295 3F/460V/3Ph/cCSAus/UL/Br Impeller</t>
  </si>
  <si>
    <t>395-0058</t>
  </si>
  <si>
    <t>WD295 3F/50'Cd/230V/1Ph</t>
  </si>
  <si>
    <t>395-0062</t>
  </si>
  <si>
    <t>395-0063</t>
  </si>
  <si>
    <t>404-0004</t>
  </si>
  <si>
    <t>E404 230V/1Ph/cCSAus</t>
  </si>
  <si>
    <t>404-0005</t>
  </si>
  <si>
    <t>F404 230V/3Ph/cCSAus</t>
  </si>
  <si>
    <t>404-0006</t>
  </si>
  <si>
    <t>G404 460V/3Ph/cCSAus</t>
  </si>
  <si>
    <t>404-0007</t>
  </si>
  <si>
    <t>I404 200-208V/1Ph/cCSAus</t>
  </si>
  <si>
    <t>404-0008</t>
  </si>
  <si>
    <t>J404 200-208V/3Ph/cCSAus</t>
  </si>
  <si>
    <t>404-0010</t>
  </si>
  <si>
    <t>WD404 230V/1Ph/cCSAus</t>
  </si>
  <si>
    <t>404-0011</t>
  </si>
  <si>
    <t>E404 35'Cd/230V/1Ph/cCSAus</t>
  </si>
  <si>
    <t>404-0012</t>
  </si>
  <si>
    <t>J404 35'Cd/200-208V/3Ph/cCSAus</t>
  </si>
  <si>
    <t>404-0013</t>
  </si>
  <si>
    <t>IX404 200-208V/1Ph/Ex Pr/FM/CSA</t>
  </si>
  <si>
    <t>404-0014</t>
  </si>
  <si>
    <t>EX404 230V/1Ph/Ex Pr/FM/CSA</t>
  </si>
  <si>
    <t>404-0015</t>
  </si>
  <si>
    <t>JX404 200-208V/3Ph/Ex Pr/FM/CSA</t>
  </si>
  <si>
    <t>404-0016</t>
  </si>
  <si>
    <t>FX404 230V/3Ph/Ex Pr/FM/CSA</t>
  </si>
  <si>
    <t>404-0017</t>
  </si>
  <si>
    <t>GX404 460V/3Ph/Ex Pr/FM/CSA</t>
  </si>
  <si>
    <t>404-0019</t>
  </si>
  <si>
    <t>J404 50'Cd/200-208V/3Ph/cCSAus</t>
  </si>
  <si>
    <t>404-0020</t>
  </si>
  <si>
    <t>F404 25'Cd/230V/3Ph/cCSAus</t>
  </si>
  <si>
    <t>404-0021</t>
  </si>
  <si>
    <t>G404 25'Cd/460V/3Ph/cCSAus</t>
  </si>
  <si>
    <t>404-0022</t>
  </si>
  <si>
    <t>F404 35'Cd/230V/3Ph/cCSAus</t>
  </si>
  <si>
    <t>404-0023</t>
  </si>
  <si>
    <t>EX404 50'Cd/230V/1Ph/Ex Pr/FM/CSA</t>
  </si>
  <si>
    <t>404-0024</t>
  </si>
  <si>
    <t>WD404 50' Cord/230V/1Ph/cCSAus</t>
  </si>
  <si>
    <t>404-0025</t>
  </si>
  <si>
    <t>WD404 35' Cord/230V/1Ph/cCSAus</t>
  </si>
  <si>
    <t>404-0026</t>
  </si>
  <si>
    <t>G404 50'Cd/460V/3Ph/cCSAus</t>
  </si>
  <si>
    <t>404-0027</t>
  </si>
  <si>
    <t>JX404 50'Cd/200-208V/3Ph/Ex Pr/FM/CSA</t>
  </si>
  <si>
    <t>404-0028</t>
  </si>
  <si>
    <t>I404 50'Cd/200-208V/1Ph/cCSAus</t>
  </si>
  <si>
    <t>404-0031</t>
  </si>
  <si>
    <t>E404 50'Cd/230V/1Ph/cCSAus</t>
  </si>
  <si>
    <t>404-0032</t>
  </si>
  <si>
    <t>GX404 50'Cd/460V/3Ph/Ex Pr/FM/CSA</t>
  </si>
  <si>
    <t>404-0033</t>
  </si>
  <si>
    <t>G404 35'Cd/460V/3Ph/cCSAus</t>
  </si>
  <si>
    <t>404-0034</t>
  </si>
  <si>
    <t>EX404 35'Cd/230V/1Ph/Ex Pr/FM/CSA</t>
  </si>
  <si>
    <t>404-0035</t>
  </si>
  <si>
    <t>EX404 25'Cd/230V/1Ph/Ex Pr/FM/CSA</t>
  </si>
  <si>
    <t>404-0036</t>
  </si>
  <si>
    <t>I404 35'Cd/200-208V/1Ph/cCSAus</t>
  </si>
  <si>
    <t>404-0037</t>
  </si>
  <si>
    <t>FX404 50'Cd/230V/3Ph/Ex Pr/FM/CSA</t>
  </si>
  <si>
    <t>405-0004</t>
  </si>
  <si>
    <t>E405 230V/1Ph/CSA</t>
  </si>
  <si>
    <t>405-0006</t>
  </si>
  <si>
    <t>I405 200-208V/1Ph/cCSAus</t>
  </si>
  <si>
    <t>405-0007</t>
  </si>
  <si>
    <t>J405 200-208V/3Ph/cCSAus</t>
  </si>
  <si>
    <t>405-0008</t>
  </si>
  <si>
    <t>F405 230V/3Ph/cCSAus</t>
  </si>
  <si>
    <t>405-0009</t>
  </si>
  <si>
    <t>G405 460V/3Ph/cCSAus</t>
  </si>
  <si>
    <t>405-0010</t>
  </si>
  <si>
    <t>I405 25'Cd/200-208V/1Ph/cCSAus</t>
  </si>
  <si>
    <t>405-0011</t>
  </si>
  <si>
    <t>G405 25'Cd/460V/3Ph/cCSAus</t>
  </si>
  <si>
    <t>405-0014</t>
  </si>
  <si>
    <t>E405 25'Cd/230V/1Ph/CSA</t>
  </si>
  <si>
    <t>405-0015</t>
  </si>
  <si>
    <t>E405 50'Cd/230V/1Ph/CSA</t>
  </si>
  <si>
    <t>405-0016</t>
  </si>
  <si>
    <t>J405 50'Cd/200-208V/3Ph/cCSAus</t>
  </si>
  <si>
    <t>405-0017</t>
  </si>
  <si>
    <t>G405 50'Cd/460V/3Ph/cCSAus</t>
  </si>
  <si>
    <t>405-0018</t>
  </si>
  <si>
    <t>F405 25'Cd/230V/3Ph/cCSAus</t>
  </si>
  <si>
    <t>405-0019</t>
  </si>
  <si>
    <t>E405 35'Cd/230V/1Ph/CSA</t>
  </si>
  <si>
    <t>405-0022</t>
  </si>
  <si>
    <t>I405 50'Cd/200-208V/1Ph/cCSAus</t>
  </si>
  <si>
    <t>405-0023</t>
  </si>
  <si>
    <t>WD405 230V/1Ph/CSA</t>
  </si>
  <si>
    <t>405-0024</t>
  </si>
  <si>
    <t>J405 25'Cd/200-208V/3Ph/cCSAus</t>
  </si>
  <si>
    <t>405-0025</t>
  </si>
  <si>
    <t>WD405 35'Cd/230V/1Ph/CSA</t>
  </si>
  <si>
    <t>405-0026</t>
  </si>
  <si>
    <t>G405 35'Cd/460V/3Ph/cCSAus</t>
  </si>
  <si>
    <t>405-0027</t>
  </si>
  <si>
    <t>IX405 200-208V/1Ph/Ex Pr/FM/CSA</t>
  </si>
  <si>
    <t>405-0028</t>
  </si>
  <si>
    <t>EX405 230V/1Ph/Ex Pr/FM/CSA</t>
  </si>
  <si>
    <t>405-0029</t>
  </si>
  <si>
    <t>JX405 200-208V/3Ph/Ex Pr/FM/CSA</t>
  </si>
  <si>
    <t>405-0030</t>
  </si>
  <si>
    <t>FX405 230V/3Ph/Ex Pr/FM/CSA</t>
  </si>
  <si>
    <t>405-0031</t>
  </si>
  <si>
    <t>GX405 460V/3Ph/Ex Pr/FM/CSA</t>
  </si>
  <si>
    <t>405-0033</t>
  </si>
  <si>
    <t>WD405 50'Cd/230V/1Ph/CSA</t>
  </si>
  <si>
    <t>405-0036</t>
  </si>
  <si>
    <t>J405 35'Cd/200-208V/3Ph/cCSAus</t>
  </si>
  <si>
    <t>405-0038</t>
  </si>
  <si>
    <t>EX405 50'Cd/230V/1Ph/Ex Pr/FM/CSA</t>
  </si>
  <si>
    <t>405-0040</t>
  </si>
  <si>
    <t>I405 35'Cd/200-208V/1Ph/cCSAus</t>
  </si>
  <si>
    <t>405-0041</t>
  </si>
  <si>
    <t>JX405 50'CD/200-208V/3Ph/Ex Pr/FM/CSA</t>
  </si>
  <si>
    <t>405-0042</t>
  </si>
  <si>
    <t>EX405 35'Cd/230V/1Ph/Ex Pr/FM/CSA</t>
  </si>
  <si>
    <t>405-0043</t>
  </si>
  <si>
    <t>F405 35'Cd/230V/3Ph/cCSAus</t>
  </si>
  <si>
    <t>405-0044</t>
  </si>
  <si>
    <t>F405 50'Cd/230V/3Ph/cCSAus</t>
  </si>
  <si>
    <t>405-0047</t>
  </si>
  <si>
    <t>EX405 25'Cd/230V/1Ph/Ex Pr/FM/CSA</t>
  </si>
  <si>
    <t>4140-0002</t>
  </si>
  <si>
    <t>N4140 115V/1Ph/DS/cCSAus</t>
  </si>
  <si>
    <t>4140-0004</t>
  </si>
  <si>
    <t>E4140 230V/1Ph/Dbl Sl/cCSAus</t>
  </si>
  <si>
    <t>4140-0007</t>
  </si>
  <si>
    <t>BN4140 115V/1Ph/Dbl Sl/Pb15'/cCSAus</t>
  </si>
  <si>
    <t>4140-0008</t>
  </si>
  <si>
    <t>BE4140 230V/1Ph/DS/Pb15'/cCSAus</t>
  </si>
  <si>
    <t>4140-0009</t>
  </si>
  <si>
    <t>N4140 25'Cd/115V/1Ph/DS/cCSAus</t>
  </si>
  <si>
    <t>4140-0010</t>
  </si>
  <si>
    <t>E4140 25'Cd/230V/1Ph/DS/cCSAus</t>
  </si>
  <si>
    <t>4140-0011</t>
  </si>
  <si>
    <t>E4140 50'Cd/230V/1Ph/DS/cCSAus</t>
  </si>
  <si>
    <t>4140-0012</t>
  </si>
  <si>
    <t>E4140 35'Cd/230V/1Ph/DS/cCSAus</t>
  </si>
  <si>
    <t>4140-0015</t>
  </si>
  <si>
    <t>N4140 35'Cd/115V/1Ph/DS/cCSAus</t>
  </si>
  <si>
    <t>4140-0016</t>
  </si>
  <si>
    <t>BN4140 35'Cd/115V/1Ph/Dbl Sl/Pb35'/cCSAus</t>
  </si>
  <si>
    <t>4145-0002</t>
  </si>
  <si>
    <t>N4145 115V/1Ph/60Hz/DS/HH Centrifugal/cCSAus</t>
  </si>
  <si>
    <t>4145-0004</t>
  </si>
  <si>
    <t>E4145 230V/1Ph/Dbl Sl/HHCentrifugal/cCSAus</t>
  </si>
  <si>
    <t>4145-0005</t>
  </si>
  <si>
    <t>BN4145 115V/1Ph/60Hz/Dbl Sl/HHCentrifugal/cCSAus</t>
  </si>
  <si>
    <t>4145-0009</t>
  </si>
  <si>
    <t>N4145 35'Cd/115V/1Ph/60Hz/DS/HH Centrifugal/cCSAus</t>
  </si>
  <si>
    <t>4161-0002</t>
  </si>
  <si>
    <t>N4161 115V/1Ph/DS/cCSAus</t>
  </si>
  <si>
    <t>4161-0004</t>
  </si>
  <si>
    <t>E4161 230V/1Ph/DS/cCSAus/UL</t>
  </si>
  <si>
    <t>4161-0005</t>
  </si>
  <si>
    <t>I4161 200-208V/1Ph/DS/cCSAus</t>
  </si>
  <si>
    <t>4161-0006</t>
  </si>
  <si>
    <t>J4161 200-208V/3Ph/DS/cCSAus/UL</t>
  </si>
  <si>
    <t>4161-0007</t>
  </si>
  <si>
    <t>F4161 230V/3Ph/cCSAus/DS/UL</t>
  </si>
  <si>
    <t>4161-0008</t>
  </si>
  <si>
    <t>G4161 460V/3Ph/DS/cCSAus/UL</t>
  </si>
  <si>
    <t>4161-0017</t>
  </si>
  <si>
    <t>G4161 50'Cd/460V/3Ph/DS/cCSAus/UL</t>
  </si>
  <si>
    <t>4161-0018</t>
  </si>
  <si>
    <t>N4161 25'Cd/115V/1Ph/DS/cCSAus</t>
  </si>
  <si>
    <t>4161-0019</t>
  </si>
  <si>
    <t>N4161 35'Cd/115V/1Ph/DS/cCSAus</t>
  </si>
  <si>
    <t>4161-0022</t>
  </si>
  <si>
    <t>G4161 35'Cd/460V/3Ph/DS/cCSAus/UL</t>
  </si>
  <si>
    <t>4161-0024</t>
  </si>
  <si>
    <t>N4161 50'Cd/115V/1Ph/DS/cCSAus</t>
  </si>
  <si>
    <t>4161-0025</t>
  </si>
  <si>
    <t>E4161 50'Cd/230V/1Ph/DS/cCSAus/UL</t>
  </si>
  <si>
    <t>4161-0026</t>
  </si>
  <si>
    <t>E4161 25'Cd/230V/1Ph/DS/cCSAus/UL</t>
  </si>
  <si>
    <t>4161-0028</t>
  </si>
  <si>
    <t>F4161 35'Cd/230V/3Ph/DS/cCSAus/UL</t>
  </si>
  <si>
    <t>4161-0030</t>
  </si>
  <si>
    <t>E4161 35'Cd/230V/1Ph/DS/cCSAus/UL</t>
  </si>
  <si>
    <t>4161-0032</t>
  </si>
  <si>
    <t>4163-0002</t>
  </si>
  <si>
    <t>N4163 115V/1Ph/DS/cCSAus</t>
  </si>
  <si>
    <t>4163-0004</t>
  </si>
  <si>
    <t>E4163 230V/1Ph/Dbl Sl/cCSAus/UL</t>
  </si>
  <si>
    <t>4163-0005</t>
  </si>
  <si>
    <t>I4163 200-208V/1Ph/DS/cCSAus</t>
  </si>
  <si>
    <t>4163-0006</t>
  </si>
  <si>
    <t>J4163 200-208V/3Ph/DS/cCSAus/UL</t>
  </si>
  <si>
    <t>4163-0007</t>
  </si>
  <si>
    <t>F4163 230V/3Ph/DS/cCSAus/UL</t>
  </si>
  <si>
    <t>4163-0008</t>
  </si>
  <si>
    <t>G4163 460V/3Ph/DS/cCSAus/UL</t>
  </si>
  <si>
    <t>4163-0015</t>
  </si>
  <si>
    <t>N4163 50'Cd/115V/1Ph/DS/cCSAus</t>
  </si>
  <si>
    <t>4163-0020</t>
  </si>
  <si>
    <t>G4163 35'Cd/460V/3Ph/DS/cCSAus/UL</t>
  </si>
  <si>
    <t>4163-0022</t>
  </si>
  <si>
    <t>N4163 25'Cd/115V/1Ph/DS/cCSAus</t>
  </si>
  <si>
    <t>4163-0023</t>
  </si>
  <si>
    <t>E4163 50'Cd/230V/1Ph/DS/cCSAus/UL</t>
  </si>
  <si>
    <t>4163-0024</t>
  </si>
  <si>
    <t>G4163 50'CD/460V/3PH/DS/cCSAus/UL</t>
  </si>
  <si>
    <t>4163-0026</t>
  </si>
  <si>
    <t>F4163 35'Cd/230V/3Ph/DS/cCSAus/UL</t>
  </si>
  <si>
    <t>4163-0028</t>
  </si>
  <si>
    <t>J4163 35'Cd/200-208V/3Ph/DS/cCSAus/UL</t>
  </si>
  <si>
    <t>4165-0004</t>
  </si>
  <si>
    <t>E4165 230V/1Ph/Dbl Sl/cCSAus/UL</t>
  </si>
  <si>
    <t>4165-0005</t>
  </si>
  <si>
    <t>I4165 200-208V/1Ph/DS/cCSAus</t>
  </si>
  <si>
    <t>4165-0006</t>
  </si>
  <si>
    <t>J4165 200-208V/3Ph/DS/cCSAus/UL</t>
  </si>
  <si>
    <t>4165-0007</t>
  </si>
  <si>
    <t>F4165 230V/3Ph/DS/cCSAus/UL</t>
  </si>
  <si>
    <t>4165-0008</t>
  </si>
  <si>
    <t>G4165 460V/3Ph/DS/cCSAus/UL</t>
  </si>
  <si>
    <t>4165-0015</t>
  </si>
  <si>
    <t>G4165 50'Cd/460V/3Ph/DS/cCSAus/UL</t>
  </si>
  <si>
    <t>4165-0016</t>
  </si>
  <si>
    <t>I4165 35'Cd/200-208V/1Ph/DS/cCSAus</t>
  </si>
  <si>
    <t>4165-0017</t>
  </si>
  <si>
    <t>E4165 35'Cd/230V/1Ph/DS/cCSAus/UL</t>
  </si>
  <si>
    <t>4165-0018</t>
  </si>
  <si>
    <t>G4165 25'Cd/460V/3Ph/DS/cCSAus/UL</t>
  </si>
  <si>
    <t>4165-0020</t>
  </si>
  <si>
    <t>J4165 35'Cd/200-208V/3Ph/DS/cCSAus/UL</t>
  </si>
  <si>
    <t>4165-0021</t>
  </si>
  <si>
    <t>I4165 50'Cd/200-208V/1Ph/DS/cCSAus</t>
  </si>
  <si>
    <t>4165-0023</t>
  </si>
  <si>
    <t>J4165 50'Cd/200-208V/3Ph/DS/cCSAus/UL</t>
  </si>
  <si>
    <t>4165-0025</t>
  </si>
  <si>
    <t>E4165 50'Cd/230V/1Ph/DS/cCSAus/UL</t>
  </si>
  <si>
    <t>4185-0004</t>
  </si>
  <si>
    <t>E4185 230V/1Ph/DS/cCSAus/UL</t>
  </si>
  <si>
    <t>4185-0005</t>
  </si>
  <si>
    <t>I4185 200-208V/1Ph/DS/cCSAus</t>
  </si>
  <si>
    <t>4185-0006</t>
  </si>
  <si>
    <t>J4185 200-208V/3Ph/DS/cCSAus/UL</t>
  </si>
  <si>
    <t>4185-0007</t>
  </si>
  <si>
    <t>F4185 230V/3Ph/DS/cCSAus/UL</t>
  </si>
  <si>
    <t>4185-0008</t>
  </si>
  <si>
    <t>G4185 460V/3Ph/DS/cCSAus/UL</t>
  </si>
  <si>
    <t>4185-0014</t>
  </si>
  <si>
    <t>J4185 50'Cd/200-208V/3Ph/DS/cCSAus/UL</t>
  </si>
  <si>
    <t>4185-0015</t>
  </si>
  <si>
    <t>E4185 35'Cd/230V/1Ph/Dbl Sl/cCSAus/UL</t>
  </si>
  <si>
    <t>4185-0017</t>
  </si>
  <si>
    <t>G4185 50'Cd/460V/3Ph/DS/cCSAus/UL</t>
  </si>
  <si>
    <t>4185-0019</t>
  </si>
  <si>
    <t>I4185 50'Cd/200-208V/1Ph/DS/cCSAus</t>
  </si>
  <si>
    <t>4186-0004</t>
  </si>
  <si>
    <t>E4186 230V/1Ph/DS/CSA</t>
  </si>
  <si>
    <t>4186-0005</t>
  </si>
  <si>
    <t>F4186 230V/3Ph/DS/cCSAus</t>
  </si>
  <si>
    <t>4186-0006</t>
  </si>
  <si>
    <t>G4186 460V/3Ph/DS/cCSAus</t>
  </si>
  <si>
    <t>4186-0010</t>
  </si>
  <si>
    <t>J4186 200-208V/3Ph/DS/cCSAus</t>
  </si>
  <si>
    <t>4186-0011</t>
  </si>
  <si>
    <t>G4186 35'Cd/460V/3Ph/DS/cCSAus</t>
  </si>
  <si>
    <t>4186-0012</t>
  </si>
  <si>
    <t>E4186 35'Cd/230V/1Ph/Dbl Sl/CSA</t>
  </si>
  <si>
    <t>4186-0014</t>
  </si>
  <si>
    <t>I4186 200-208V/1Ph/DS/cCSAus</t>
  </si>
  <si>
    <t>4188-0004</t>
  </si>
  <si>
    <t>E4188 230V/1Ph/Dbl Sl/CSA</t>
  </si>
  <si>
    <t>4188-0005</t>
  </si>
  <si>
    <t>I4188 200-208V/1Ph/DS/cCSAus</t>
  </si>
  <si>
    <t>4188-0006</t>
  </si>
  <si>
    <t>J4188 200-208V/3Ph/DS/cCSAus/UL</t>
  </si>
  <si>
    <t>4188-0007</t>
  </si>
  <si>
    <t>F4188 230V/3Ph/DS/cCSAus/UL</t>
  </si>
  <si>
    <t>4188-0008</t>
  </si>
  <si>
    <t>G4188 460V/3Ph/DS/cCSAus/UL</t>
  </si>
  <si>
    <t>4188-0014</t>
  </si>
  <si>
    <t>J4188 35'Cd/200-208V/3Ph/DS/cCSAus/UL</t>
  </si>
  <si>
    <t>4188-0015</t>
  </si>
  <si>
    <t>G4188 35'Cd/460V/3Ph/DS/cCSAus/UL</t>
  </si>
  <si>
    <t>4188-0017</t>
  </si>
  <si>
    <t>E4188 35'Cd/230V/1Ph/DS/CSA</t>
  </si>
  <si>
    <t>4188-0020</t>
  </si>
  <si>
    <t>E4188 25'Cd/230V/1Ph/DS/CSA</t>
  </si>
  <si>
    <t>4188-0022</t>
  </si>
  <si>
    <t>I4188 35'Cd/200-208V/1Ph/DS/cCSAus</t>
  </si>
  <si>
    <t>4188-0023</t>
  </si>
  <si>
    <t>F4188 35'Cd/230V/3Ph/DS/cCSAus/UL</t>
  </si>
  <si>
    <t>4188-0024</t>
  </si>
  <si>
    <t>E4188 50'Cd/230V/1Ph/DS/CSA</t>
  </si>
  <si>
    <t>4188-0025</t>
  </si>
  <si>
    <t>I4188 25'Cd/200-208V/1Ph/DS/cCSAus</t>
  </si>
  <si>
    <t>4189-0004</t>
  </si>
  <si>
    <t>E4189 230V/1Ph/DS/CSA</t>
  </si>
  <si>
    <t>4189-0006</t>
  </si>
  <si>
    <t>I4189 200-208V/1Ph/DS/cCSAus</t>
  </si>
  <si>
    <t>4189-0007</t>
  </si>
  <si>
    <t>J4189 200-208V/3Ph/DS/cCSAus/UL</t>
  </si>
  <si>
    <t>4189-0008</t>
  </si>
  <si>
    <t>F4189 230V/3Ph/DS/cCSAus/UL</t>
  </si>
  <si>
    <t>4189-0009</t>
  </si>
  <si>
    <t>G4189 460V/3Ph/DS/cCSAus/UL</t>
  </si>
  <si>
    <t>4189-0017</t>
  </si>
  <si>
    <t>E4189 35'Cd/230V/1Ph/DS/CSA</t>
  </si>
  <si>
    <t>4189-0018</t>
  </si>
  <si>
    <t>E4189 25'Cd/230V/1Ph/DS/CSA</t>
  </si>
  <si>
    <t>4189-0019</t>
  </si>
  <si>
    <t>E4189 50'Cd/230V/1Ph/DS/CSA</t>
  </si>
  <si>
    <t>4189-0020</t>
  </si>
  <si>
    <t>G4189 50'Cd/460V/3Ph/DS/cCSAus/UL</t>
  </si>
  <si>
    <t>4189-0023</t>
  </si>
  <si>
    <t>I4189 35'Cd/200-208V/1Ph/DS/cCSAus</t>
  </si>
  <si>
    <t>4189-0025</t>
  </si>
  <si>
    <t>J4189 50'Cd/200-208V/3Ph/DS/cCSAus/UL</t>
  </si>
  <si>
    <t>4189-0026</t>
  </si>
  <si>
    <t>G4189 35'Cd/460V/3Ph/DS/cCSAus/UL</t>
  </si>
  <si>
    <t>4189-0027</t>
  </si>
  <si>
    <t>G4189 25'Cd/460V/3Ph/DS/cCSAus/UL</t>
  </si>
  <si>
    <t>4189-0028</t>
  </si>
  <si>
    <t>F4189 35'CD/230V/3Ph/DS/cCSAus/UL</t>
  </si>
  <si>
    <t>4189-0029</t>
  </si>
  <si>
    <t>I4189 25'Cd/200-208V/1Ph/DS/cCSAus</t>
  </si>
  <si>
    <t>42-0007</t>
  </si>
  <si>
    <t>N42 115V/1Ph/9'Cd/cCSAus</t>
  </si>
  <si>
    <t>42-0008</t>
  </si>
  <si>
    <t>N42 115V/1Ph/20'Cd/cCSAus</t>
  </si>
  <si>
    <t>4261-0002</t>
  </si>
  <si>
    <t>N4161 2F/115V/1Ph/DS/cCSAus/(4161-0002)</t>
  </si>
  <si>
    <t>4261-0004</t>
  </si>
  <si>
    <t>E4161 2F/230V/1Ph/cCSAus/UL/(4161-0004)</t>
  </si>
  <si>
    <t>4261-0005</t>
  </si>
  <si>
    <t>J4161 2F/200-208V/3Ph/DS/cCSAus/UL/(4161-0006)</t>
  </si>
  <si>
    <t>4261-0007</t>
  </si>
  <si>
    <t>G4161 2F/460V/3Ph/Dbl Sl/cCSAus/UL/(4161-0008)</t>
  </si>
  <si>
    <t>4261-0008</t>
  </si>
  <si>
    <t>I4161 2F/25'Cd/200-208V/1Ph/DS/cCSAus/(4161-0021)</t>
  </si>
  <si>
    <t>4261-0009</t>
  </si>
  <si>
    <t>J4161 2F/25'Cd/200-208V/3Ph/DS/cCSAus/UL/(4161-0023)</t>
  </si>
  <si>
    <t>4261-0010</t>
  </si>
  <si>
    <t>I4161 2F/200-208V/1Ph/DS/cCSAus/(4161-0005)</t>
  </si>
  <si>
    <t>4261-0011</t>
  </si>
  <si>
    <t>G4161 2F/25'Cd/460V/3Ph/DS/cCSAus/UL/(4161-0020)</t>
  </si>
  <si>
    <t>4261-0012</t>
  </si>
  <si>
    <t>N4161 2F/25'Cd/115V/1Ph/DS/cCSAus/(4161-0018)</t>
  </si>
  <si>
    <t>4261-0013</t>
  </si>
  <si>
    <t>G4161 2F/50'Cd/460V/3Ph/DS/cCSAus/UL/(4161-0017)</t>
  </si>
  <si>
    <t>4261-0014</t>
  </si>
  <si>
    <t>G4161 2F/35'Cd/460V/3Ph/DS/cCSAus/UL/(4161-0022)</t>
  </si>
  <si>
    <t>4261-0015</t>
  </si>
  <si>
    <t>N4161 2F/35'Cd/115V/1Ph/DS/cCSAus/(4161-0019)</t>
  </si>
  <si>
    <t>4261-0017</t>
  </si>
  <si>
    <t>E4161 2F/35'Cd/230V/1Ph/cCSAus/UL/(4161-0030)</t>
  </si>
  <si>
    <t>4261-0018</t>
  </si>
  <si>
    <t>F4161 2F/230V/3Ph/cCSAus/UL/(4161-0007)</t>
  </si>
  <si>
    <t>4263-0002</t>
  </si>
  <si>
    <t>N4163 2F/115V/1Ph/DS/cCSAus/(4163-0002)</t>
  </si>
  <si>
    <t>4263-0004</t>
  </si>
  <si>
    <t>E4163 2F/230V/1Ph/Dbl Sl/cCSAus/UL/(4163-0004)</t>
  </si>
  <si>
    <t>4263-0005</t>
  </si>
  <si>
    <t>I4163 2F/200-208V/1Ph/DS/cCSAus/(4163-0005)</t>
  </si>
  <si>
    <t>4263-0006</t>
  </si>
  <si>
    <t>G4163 2F/460V/3Ph/DS/cCSAus/UL/(4163-0008)</t>
  </si>
  <si>
    <t>4263-0008</t>
  </si>
  <si>
    <t>J4163 2F/200-208V/3Ph/DS/cCSAus/UL/(4163-0006)</t>
  </si>
  <si>
    <t>4263-0009</t>
  </si>
  <si>
    <t>N4163 2F/115V/1Ph/DS/ED/(4163-0019)</t>
  </si>
  <si>
    <t>4263-0010</t>
  </si>
  <si>
    <t>J4163 2F/25'Cd/200-208V/3Ph/DS/cCSAus/UL/(4163-0021)</t>
  </si>
  <si>
    <t>4263-0011</t>
  </si>
  <si>
    <t>E4163 2F/35'Cd/230V/1Ph/DS/cCSAus/UL/(4163-0018)</t>
  </si>
  <si>
    <t>4263-0012</t>
  </si>
  <si>
    <t>I4163 2F/25'Cd/200-208V/1Ph/DS/cCSAus/(4163-0012)</t>
  </si>
  <si>
    <t>4265-0004</t>
  </si>
  <si>
    <t>E4165 2F/230V/1Ph/Dbl Sl/cCSAus/UL/(4165-0004)</t>
  </si>
  <si>
    <t>4265-0005</t>
  </si>
  <si>
    <t>J4165 2F/200-208V/3Ph/DS/cCSAus/UL/(4165-0006)</t>
  </si>
  <si>
    <t>4265-0007</t>
  </si>
  <si>
    <t>G4165 2F/460V/3Ph/DS/cCSAus/UL/(4165-0008)</t>
  </si>
  <si>
    <t>4265-0008</t>
  </si>
  <si>
    <t>I4165 2F/25' Cord/208-200V/1Ph/DS/cCSAus/4165-0019)</t>
  </si>
  <si>
    <t>4265-0009</t>
  </si>
  <si>
    <t>I4165 2F/200-208V/1Ph/Dbl Sl/cCSAus/UL/(4165-0005)</t>
  </si>
  <si>
    <t>4265-0010</t>
  </si>
  <si>
    <t>J4165 50'Cd/2F/200-208V/3Ph/DS/cCSAus/UL/(4165-0023)</t>
  </si>
  <si>
    <t>4265-0011</t>
  </si>
  <si>
    <t>G4165 25'Cd/2F/460V/3Ph/DS/cCSAus/UL/(4165-0018)</t>
  </si>
  <si>
    <t>4270-0002</t>
  </si>
  <si>
    <t>N4270 115V/1Ph/DS/cCSAus</t>
  </si>
  <si>
    <t>4270-0004</t>
  </si>
  <si>
    <t>E4270 230V/1Ph/Dbl Sl/cCSAus</t>
  </si>
  <si>
    <t>4270-0010</t>
  </si>
  <si>
    <t>N4270 35' Cd/115V/1Ph/DS/cCSAus</t>
  </si>
  <si>
    <t>4270-0012</t>
  </si>
  <si>
    <t>E4270 35'Cd/230V/1Ph/DS/cCSAus</t>
  </si>
  <si>
    <t>4270-0013</t>
  </si>
  <si>
    <t>N4270 115V/1Ph/DS/cCSAus/Bronze Impeller</t>
  </si>
  <si>
    <t>4270-0014</t>
  </si>
  <si>
    <t>E4270 50'Cd/230V/1Ph/DS/cCSAus</t>
  </si>
  <si>
    <t>4282-0002</t>
  </si>
  <si>
    <t>N4282 2F/115V/1Ph/DS/cCSAus/UL</t>
  </si>
  <si>
    <t>4282-0004</t>
  </si>
  <si>
    <t>E4282 2F/230V/1Ph/DS/cCSAus/UL</t>
  </si>
  <si>
    <t>4282-0005</t>
  </si>
  <si>
    <t>I4282 2F/200-208V/1Ph/DS/cCSAus</t>
  </si>
  <si>
    <t>4282-0006</t>
  </si>
  <si>
    <t>J4282 2F/200-208V/3Ph/DS/cCSAus/UL</t>
  </si>
  <si>
    <t>4282-0007</t>
  </si>
  <si>
    <t>F4282 2F/230V/3Ph/DS/cCSAus/UL</t>
  </si>
  <si>
    <t>4282-0008</t>
  </si>
  <si>
    <t>G4282 2F/460V/3Ph/DS/cCSAus/UL</t>
  </si>
  <si>
    <t>4282-0016</t>
  </si>
  <si>
    <t>N4282 2F/25'Cd/115V/1Ph/DS/cCSAus/UL</t>
  </si>
  <si>
    <t>4282-0017</t>
  </si>
  <si>
    <t>J4282 2F/35'Cd/200-208V/3Ph/DS/cCSAus/UL</t>
  </si>
  <si>
    <t>4282-0020</t>
  </si>
  <si>
    <t>G4282 2F/35'Cd/460V/3Ph/DS/cCSAus/UL</t>
  </si>
  <si>
    <t>4282-0021</t>
  </si>
  <si>
    <t>E4282 2F/25'Cd/230V/1Ph/DS/cCSAus/UL</t>
  </si>
  <si>
    <t>4282-0022</t>
  </si>
  <si>
    <t>F4282 2F/25'Cd/230V/3Ph/DS/cCSAus/UL</t>
  </si>
  <si>
    <t>4282-0023</t>
  </si>
  <si>
    <t>I4282 2F/50'Cd/200-208V/1Ph/DS/cCSAus</t>
  </si>
  <si>
    <t>4282-0024</t>
  </si>
  <si>
    <t>I4282 2F/35'Cd/200-208V/1Ph/DS/cCSAus</t>
  </si>
  <si>
    <t>4282-0026</t>
  </si>
  <si>
    <t>N4282 2F/35'Cd/115V/1Ph/DS/cCSAus/UL</t>
  </si>
  <si>
    <t>4282-0027</t>
  </si>
  <si>
    <t>E4282 2F/35'Cd/230V/1Ph/DS/cCSAus/UL</t>
  </si>
  <si>
    <t>4282-0028</t>
  </si>
  <si>
    <t>N4282 2F/50'Cd/115V/1Ph/DS/cCSAus/UL</t>
  </si>
  <si>
    <t>4282-0029</t>
  </si>
  <si>
    <t>I4282 2F/25'Cd/200-208V/1Ph/DS/cCSAus</t>
  </si>
  <si>
    <t>4282-0030</t>
  </si>
  <si>
    <t>J4282 2F/25'Cd/200-208V/3Ph/DS/cCSAus/UL</t>
  </si>
  <si>
    <t>4282-0031</t>
  </si>
  <si>
    <t>E4282 2F/50'Cd/230V/1Ph/DS/cCSAus/UL</t>
  </si>
  <si>
    <t>4282-0032</t>
  </si>
  <si>
    <t>G4282 2F/25'Cd/460V/3Ph/DS/cCSAus/UL</t>
  </si>
  <si>
    <t>4282-0034</t>
  </si>
  <si>
    <t>F4282 2F/35'Cd/230V/3Ph/DS/cCSAus/UL</t>
  </si>
  <si>
    <t>4284-0004</t>
  </si>
  <si>
    <t>E4284 2F/230V/1Ph/DS/cCSAus/UL</t>
  </si>
  <si>
    <t>4284-0005</t>
  </si>
  <si>
    <t>I4284 2F/200-208V/1Ph/DS/cCSAus</t>
  </si>
  <si>
    <t>4284-0006</t>
  </si>
  <si>
    <t>J4284 2F/200-208V/3Ph/DS/cCSAus/UL</t>
  </si>
  <si>
    <t>4284-0007</t>
  </si>
  <si>
    <t>F4284 2F/230V/3Ph/DS/cCSAus/UL</t>
  </si>
  <si>
    <t>4284-0008</t>
  </si>
  <si>
    <t>G4284 2F/460V/3Ph/DS/cCSAus/UL</t>
  </si>
  <si>
    <t>4284-0014</t>
  </si>
  <si>
    <t>F4284 2F/25'Cd/230V/3Ph/DS/cCSAus/UL/</t>
  </si>
  <si>
    <t>4284-0016</t>
  </si>
  <si>
    <t>E4284 2F/25'Cd/230V/1Ph/DS/cCSAus/UL/</t>
  </si>
  <si>
    <t>4284-0019</t>
  </si>
  <si>
    <t>F4284 2F/35'Cd/230V/3Ph/DS/cCSAus/UL</t>
  </si>
  <si>
    <t>4284-0020</t>
  </si>
  <si>
    <t>I4284 2F/50'Cd/200-208V/1Ph/DS/cCSAus</t>
  </si>
  <si>
    <t>4284-0021</t>
  </si>
  <si>
    <t>J4284 2F/25'Cd/200-208V/3Ph/DS/cCSAus/UL</t>
  </si>
  <si>
    <t>4284-0022</t>
  </si>
  <si>
    <t>G4284 2F/25'Cd/460V/3Ph/DS/cCSAus/UL</t>
  </si>
  <si>
    <t>4284-0024</t>
  </si>
  <si>
    <t>J4284 2F/50'Cd/200-208V/3Ph/DS/cCSAus/UL</t>
  </si>
  <si>
    <t>4284-0026</t>
  </si>
  <si>
    <t>F4284 2F/50'Cd/230V/3Ph/DS/cCSAus/UL</t>
  </si>
  <si>
    <t>4284-0027</t>
  </si>
  <si>
    <t>G4284 2F/50'Cd/460V/3Ph/DS/cCSAus/UL/</t>
  </si>
  <si>
    <t>4284-0028</t>
  </si>
  <si>
    <t>J4284 2F/35'Cd/200-208V/3Ph/DS/cCSAus/UL</t>
  </si>
  <si>
    <t>4284-0030</t>
  </si>
  <si>
    <t>E4284 2F/35'Cd/230V/1Ph/DS/cCSAus/UL</t>
  </si>
  <si>
    <t>4284-0031</t>
  </si>
  <si>
    <t>I4284 2F/25'Cd/200-208V/1Ph/DS/cCSAus</t>
  </si>
  <si>
    <t>4285-0004</t>
  </si>
  <si>
    <t>E4185 2F/230V/1Ph/DS/cCSAus/UL/(4185-0004)</t>
  </si>
  <si>
    <t>4285-0005</t>
  </si>
  <si>
    <t>G4185 2F/460V/3Ph/DS/cCSAus/UL/(4185-0008)</t>
  </si>
  <si>
    <t>4285-0006</t>
  </si>
  <si>
    <t>J4185 2F/50'Cd/200-208V/3Ph/DS/cCSAus/UL/(4185-0014)</t>
  </si>
  <si>
    <t>4285-0007</t>
  </si>
  <si>
    <t>J4185 2F/200-208V/3Ph/DS/cCSAus/UL/(4185-0006)</t>
  </si>
  <si>
    <t>4285-0008</t>
  </si>
  <si>
    <t>F4185 2F/230V/3Ph/DS/cCSAus/UL/(4185-0007)</t>
  </si>
  <si>
    <t>4285-0011</t>
  </si>
  <si>
    <t>4286-0004</t>
  </si>
  <si>
    <t>E4186 2F/230V/1Ph/DS/CSA/(4186-0004)</t>
  </si>
  <si>
    <t>4286-0006</t>
  </si>
  <si>
    <t>E4186 35'Cd/2F/230V/1Ph/DS/CSA/(4186-0012)</t>
  </si>
  <si>
    <t>4286-0007</t>
  </si>
  <si>
    <t>G4186 2F/460V/3Ph/DS/cCSAus/(4186-0006)</t>
  </si>
  <si>
    <t>4288-0004</t>
  </si>
  <si>
    <t>E4188 2F/230V/1Ph/DS/CSA/(4188-0004)</t>
  </si>
  <si>
    <t>4288-0005</t>
  </si>
  <si>
    <t>J4188 2F/200-208V/3Ph/DS/cCSAus/UL/(4188-0006)</t>
  </si>
  <si>
    <t>4288-0006</t>
  </si>
  <si>
    <t>J4188 2F/35'Cd/200V/3Ph/DS/cCSAus/UL/(4188-0014)</t>
  </si>
  <si>
    <t>4288-0007</t>
  </si>
  <si>
    <t>G4188 2F/35'Cd/460V/3Ph/DS/cCSAus/UL/(4188-0015)</t>
  </si>
  <si>
    <t>4288-0008</t>
  </si>
  <si>
    <t>G4188 2F/460V/3Ph/DS/cCSAus/UL/(4188-0008)</t>
  </si>
  <si>
    <t>4288-0009</t>
  </si>
  <si>
    <t>J4188 2F/50'Cd/200V/3Ph/DS/cCSAus/UL/(4188-0016)</t>
  </si>
  <si>
    <t>4288-0010</t>
  </si>
  <si>
    <t>I4188 2F/200-208V/1Ph/DS/cCSAus/(4188-0005)</t>
  </si>
  <si>
    <t>4288-0012</t>
  </si>
  <si>
    <t>J4188 2F/25'Cd/200V/3Ph/DS/cCSAus/UL/(4188-0018)</t>
  </si>
  <si>
    <t>4288-0013</t>
  </si>
  <si>
    <t>G4188 2F/25'Cd/460V/3Ph/DS/cCSAus/UL/(4188-0019)</t>
  </si>
  <si>
    <t>4288-0014</t>
  </si>
  <si>
    <t>G4188 2F/50'Cd/460V/3Ph/DS/cCSAus/UL/(4188-0021)</t>
  </si>
  <si>
    <t>4288-0015</t>
  </si>
  <si>
    <t>I4188 2F/25'Cd/200-208V/1Ph/DS/cCSAus/(4188-0025)</t>
  </si>
  <si>
    <t>4289-0004</t>
  </si>
  <si>
    <t>E4189 2F/230V/1Ph/DS/CSA(4189-0004)</t>
  </si>
  <si>
    <t>4289-0005</t>
  </si>
  <si>
    <t>G4189 2F/460V/3Ph/DS/UL/cCSAus/(4189-0009)</t>
  </si>
  <si>
    <t>4289-0007</t>
  </si>
  <si>
    <t>J4189 2F/200-208V/3Ph/DS/cCSAus/UL/(4189-0007)</t>
  </si>
  <si>
    <t>4289-0008</t>
  </si>
  <si>
    <t>E4189 2F/35'Cd/230V/1Ph/DS/CSA(4189-0017)</t>
  </si>
  <si>
    <t>4289-0010</t>
  </si>
  <si>
    <t>G4189 2F/50'Cd/460V/3Ph/DS/cCSAus/UL/(4189-0020)</t>
  </si>
  <si>
    <t>4289-0011</t>
  </si>
  <si>
    <t>J4189 2F/25'Cd/200-208V/3P/DS/cCSAus/UL/(4189-0022)</t>
  </si>
  <si>
    <t>4289-0012</t>
  </si>
  <si>
    <t>J4189 2F/35'Cd/200-208V/3P/DS/cCSAus/UL/(4189-0024)</t>
  </si>
  <si>
    <t>4289-0013</t>
  </si>
  <si>
    <t>G4189 2F/25'Cd/460V/3Ph/DS/cCSAus/UL/(4189-0027)</t>
  </si>
  <si>
    <t>4289-0014</t>
  </si>
  <si>
    <t>I4189 2F/200-208V/1Ph/DS/cCSAus/UL/(4189-0006)</t>
  </si>
  <si>
    <t>4289-0015</t>
  </si>
  <si>
    <t>F4189 2F/35'Cd/230V/3Ph/DS/cCSAus/UL/(4189-0028)</t>
  </si>
  <si>
    <t>4290-0004</t>
  </si>
  <si>
    <t>E4290 2F/230V/1Ph/DS/Wo Plug</t>
  </si>
  <si>
    <t>4290-0005</t>
  </si>
  <si>
    <t>F4290 2F/230V/3Ph/DS</t>
  </si>
  <si>
    <t>4290-0006</t>
  </si>
  <si>
    <t>G4290 2F/460V/3Ph/DS</t>
  </si>
  <si>
    <t>4290-0008</t>
  </si>
  <si>
    <t>I4290 2F/200-208V/1Ph/DS</t>
  </si>
  <si>
    <t>4290-0009</t>
  </si>
  <si>
    <t>J4290 2F/200-208V/3Ph/DS</t>
  </si>
  <si>
    <t>4291-0004</t>
  </si>
  <si>
    <t>E4291 2F/230V/1Ph/DS/Wo Plug</t>
  </si>
  <si>
    <t>4291-0005</t>
  </si>
  <si>
    <t>F4291 2F/230V/3Ph/DS</t>
  </si>
  <si>
    <t>4291-0006</t>
  </si>
  <si>
    <t>G4291 2F/460V/3Ph/DS</t>
  </si>
  <si>
    <t>4291-0008</t>
  </si>
  <si>
    <t>I4291 2F/200-208V/1Ph/DS</t>
  </si>
  <si>
    <t>4291-0009</t>
  </si>
  <si>
    <t>J4291 2F/200-208V/3Ph/DS</t>
  </si>
  <si>
    <t>4292-0002</t>
  </si>
  <si>
    <t>N4292 2F/115V/1Ph/DS/CSA</t>
  </si>
  <si>
    <t>4292-0004</t>
  </si>
  <si>
    <t>E4292 2F/230V/1Ph/DS/cCSAus</t>
  </si>
  <si>
    <t>4292-0007</t>
  </si>
  <si>
    <t>N4292 2F/35'Cd/115V/1Ph/DS/CSA</t>
  </si>
  <si>
    <t>4292-0008</t>
  </si>
  <si>
    <t>N4292 2F/50'Cd/115V/1Ph/DS/CSA</t>
  </si>
  <si>
    <t>4292-0012</t>
  </si>
  <si>
    <t>J4292 2F/200-208V/3Ph/DS/cCSAus</t>
  </si>
  <si>
    <t>4292-0013</t>
  </si>
  <si>
    <t>F4292 2F/230V/3Ph/DS/cCSAus</t>
  </si>
  <si>
    <t>4292-0014</t>
  </si>
  <si>
    <t>G4292 2F/460V/3Ph/DS/cCSAus</t>
  </si>
  <si>
    <t>4292-0015</t>
  </si>
  <si>
    <t>I4292 2F/200V/1Ph/DS/cCSAus</t>
  </si>
  <si>
    <t>4292-0016</t>
  </si>
  <si>
    <t>E4292 2F/50'Cd/230V/1Ph/DS/cCSAus</t>
  </si>
  <si>
    <t>4292-0017</t>
  </si>
  <si>
    <t>N4292 2F/25'Cd/115V/1Ph/DS/CSA</t>
  </si>
  <si>
    <t>4292-0018</t>
  </si>
  <si>
    <t>E4292 2F/230V/1Ph/DS/cCSAus/Bronze Impeller</t>
  </si>
  <si>
    <t>4292-0019</t>
  </si>
  <si>
    <t>4292-0020</t>
  </si>
  <si>
    <t>4292-0021</t>
  </si>
  <si>
    <t>4292-0022</t>
  </si>
  <si>
    <t>4293-0004</t>
  </si>
  <si>
    <t>E4293 2F/230V/1Ph/DS/cCSAus/UL</t>
  </si>
  <si>
    <t>4293-0005</t>
  </si>
  <si>
    <t>I4293 2F/200-208V/1Ph/DS/cCSAus</t>
  </si>
  <si>
    <t>4293-0006</t>
  </si>
  <si>
    <t>J4293 2F/200-208V/3Ph/DS/cCSAus/UL</t>
  </si>
  <si>
    <t>4293-0007</t>
  </si>
  <si>
    <t>F4293 2F/230V/3Ph/DS/cCSAus/UL</t>
  </si>
  <si>
    <t>4293-0008</t>
  </si>
  <si>
    <t>G4293 2F/460V/3Ph/DS/cCSAus/UL</t>
  </si>
  <si>
    <t>4293-0014</t>
  </si>
  <si>
    <t>E4293 2F/50'Cd/230V/1Ph/DS/cCSAus/UL</t>
  </si>
  <si>
    <t>4293-0015</t>
  </si>
  <si>
    <t>G4293 2F/50'Cd/460V/3Ph/DS/cCSAus/UL</t>
  </si>
  <si>
    <t>4293-0016</t>
  </si>
  <si>
    <t>G4293 2F/35'Cd/460V/3Ph/DS/cCSAus/UL</t>
  </si>
  <si>
    <t>4293-0017</t>
  </si>
  <si>
    <t>J4293 2F/25'Cd/200-208V/3P/DS/cCSAus/UL</t>
  </si>
  <si>
    <t>4293-0018</t>
  </si>
  <si>
    <t>F4293 2F/50'Cd/230V/3P/DS/cCSAus/UL/(01</t>
  </si>
  <si>
    <t>4293-0020</t>
  </si>
  <si>
    <t>G4293 2F/25'Cd/460V/3Ph/DS/cCSAus/UL</t>
  </si>
  <si>
    <t>4293-0021</t>
  </si>
  <si>
    <t>E4293 2F/25'Cd/230V/1Ph/DS/cCSAus/UL</t>
  </si>
  <si>
    <t>4293-0022</t>
  </si>
  <si>
    <t>E4293 2F/35'Cd/230V/1Ph/DS/cCSAus/UL</t>
  </si>
  <si>
    <t>4293-0023</t>
  </si>
  <si>
    <t>J4293 2F/35'Cd/200-208V/3P/DS/cCSAus/UL</t>
  </si>
  <si>
    <t>4293-0025</t>
  </si>
  <si>
    <t>I4293 2F/50'Cd/200-208V/1Ph/DS/cCSAus</t>
  </si>
  <si>
    <t>4294-0004</t>
  </si>
  <si>
    <t>E4294 2F/230V/1Ph/DS/CSA</t>
  </si>
  <si>
    <t>4294-0005</t>
  </si>
  <si>
    <t>I4294 2F/200-208V/1Ph/DS/cCSAus</t>
  </si>
  <si>
    <t>4294-0006</t>
  </si>
  <si>
    <t>J4294 2F/200-208V/3Ph/DS/cCSAus/UL</t>
  </si>
  <si>
    <t>4294-0007</t>
  </si>
  <si>
    <t>F4294 2F/230V/3Ph/DS/cCSAus/UL</t>
  </si>
  <si>
    <t>4294-0008</t>
  </si>
  <si>
    <t>G4294 2F/460V/3Ph/DS/cCSAus/UL</t>
  </si>
  <si>
    <t>4294-0015</t>
  </si>
  <si>
    <t>G4294 2F/25'Cd/460V/3Ph/DS/cCSAus/UL</t>
  </si>
  <si>
    <t>4294-0016</t>
  </si>
  <si>
    <t>E4294 2F/35'Cd/230V/1Ph/DS/CSA</t>
  </si>
  <si>
    <t>4294-0017</t>
  </si>
  <si>
    <t>I4294 2F/50'Cd/200-208V/1Ph/DS/cCSAus</t>
  </si>
  <si>
    <t>4294-0018</t>
  </si>
  <si>
    <t>E4294 2F/50'Cd/230V/1Ph/DS/CSA</t>
  </si>
  <si>
    <t>4294-0021</t>
  </si>
  <si>
    <t>G4294 2F/35'Cd/460V/3Ph/DS/cCSAus/UL</t>
  </si>
  <si>
    <t>4294-0022</t>
  </si>
  <si>
    <t>E4294 2F/25'Cd/230V/1Ph/DS/CSA</t>
  </si>
  <si>
    <t>4294-0024</t>
  </si>
  <si>
    <t>J4294 2F/25'Cd/200-208V/3Ph/DS/cCSAus/UL</t>
  </si>
  <si>
    <t>4294-0025</t>
  </si>
  <si>
    <t>J4294 2F/35'Cd/200-208V/3Ph/DS/cCSAus/UL</t>
  </si>
  <si>
    <t>4294-0027</t>
  </si>
  <si>
    <t>F4294 2F/35'Cd/230V/3Ph/DS/cCSAus/UL</t>
  </si>
  <si>
    <t>4295-0004</t>
  </si>
  <si>
    <t>E4295 2F/230V/1Ph/DS/CSA</t>
  </si>
  <si>
    <t>4295-0006</t>
  </si>
  <si>
    <t>I4295 2F/200-208V/1Ph/DS/cCSAus</t>
  </si>
  <si>
    <t>4295-0007</t>
  </si>
  <si>
    <t>J4295 2F/200-208V/3Ph/DS/cCSAus/UL</t>
  </si>
  <si>
    <t>4295-0008</t>
  </si>
  <si>
    <t>F4295 2F/230V/3Ph/DS/cCSAus/UL</t>
  </si>
  <si>
    <t>4295-0009</t>
  </si>
  <si>
    <t>G4295 2F/460V/3Ph/DS/cCSAus/UL</t>
  </si>
  <si>
    <t>4295-0016</t>
  </si>
  <si>
    <t>J4295 2F/35'Cd/200-208V/3Ph/DS/cCSAus/UL</t>
  </si>
  <si>
    <t>4295-0017</t>
  </si>
  <si>
    <t>E4295 2F/35'Cd/230V/1Ph/DS/CSA</t>
  </si>
  <si>
    <t>4295-0018</t>
  </si>
  <si>
    <t>E4295 2F/230V/1Ph/DS/Wo Plug/CSA</t>
  </si>
  <si>
    <t>4295-0019</t>
  </si>
  <si>
    <t>F4295 2F/35'Cd/230V/3Ph/DS/cCSAus/UL</t>
  </si>
  <si>
    <t>4295-0020</t>
  </si>
  <si>
    <t>G4295 2F/25'Cd/460V/3Ph/DS/cCSAus/UL</t>
  </si>
  <si>
    <t>4295-0023</t>
  </si>
  <si>
    <t>F4295 2F/25'Cd/230V/3Ph/DS/cCSAus/UL</t>
  </si>
  <si>
    <t>4295-0024</t>
  </si>
  <si>
    <t>G4295 2F/35'Cd/460V/3Ph/DS/cCSAus/UL</t>
  </si>
  <si>
    <t>4295-0025</t>
  </si>
  <si>
    <t>E4295 2F/50'Cd/230V/1Ph/DS/CSA</t>
  </si>
  <si>
    <t>4295-0026</t>
  </si>
  <si>
    <t>E4295 2F/25'Cd/230V/1Ph/DS/CSA</t>
  </si>
  <si>
    <t>4295-0027</t>
  </si>
  <si>
    <t>F4295 2F/50'Cd/230V/3Ph/DS/cCSAus/UL</t>
  </si>
  <si>
    <t>4295-0028</t>
  </si>
  <si>
    <t>I4295 2F/50'Cd/200-208V/1Ph/DS/cCSAus</t>
  </si>
  <si>
    <t>4295-0029</t>
  </si>
  <si>
    <t>E4295 2F/230V/1Ph/DS/CSA/Bronze Impeller</t>
  </si>
  <si>
    <t>4295-0030</t>
  </si>
  <si>
    <t>G4295 2F/50'Cd/460V/3Ph/DS/cCSAus/UL</t>
  </si>
  <si>
    <t>4361-0002</t>
  </si>
  <si>
    <t>N4161 3F/115V/1Ph/DS/cCSAus/(4161-0002)</t>
  </si>
  <si>
    <t>4361-0004</t>
  </si>
  <si>
    <t>E4161 3F/230V/1Ph/cCSAus/UL/(4161-0004)</t>
  </si>
  <si>
    <t>4361-0007</t>
  </si>
  <si>
    <t>G4161 3F/50'Cd/460V/3Ph/DS/cCSAus/UL/(4161-0017)</t>
  </si>
  <si>
    <t>4361-0008</t>
  </si>
  <si>
    <t>G4161 3F/25'Cd/460V/3Ph/DS/cCSAus/UL/(4161-0020)</t>
  </si>
  <si>
    <t>4361-0009</t>
  </si>
  <si>
    <t>G4161 3F/460V/3Ph/DS/cCSAus/UL/(4161-0008)</t>
  </si>
  <si>
    <t>4361-0010</t>
  </si>
  <si>
    <t>J4161 3F/200-208V/3Ph/DS/cCSAus/UL/(4161-0006)</t>
  </si>
  <si>
    <t>4363-0005</t>
  </si>
  <si>
    <t>E4163 3F/35'Cd/230V/1Ph/DS/cCSAus/UL/(4163-0018)</t>
  </si>
  <si>
    <t>4363-0006</t>
  </si>
  <si>
    <t>G4163 3F/460V/3Ph/DS/cCSAus/UL/(4163-0008)</t>
  </si>
  <si>
    <t>4363-0007</t>
  </si>
  <si>
    <t>J4163 3F/230V/3Ph/DS/cCSAus/UL/(4163-0006)</t>
  </si>
  <si>
    <t>4363-0008</t>
  </si>
  <si>
    <t>N4163 3F/115V/1Ph/DS/cCSAus/(4163-0002)</t>
  </si>
  <si>
    <t>4365-0004</t>
  </si>
  <si>
    <t>E4165 3F/230V/1Ph/DS/cCSAus/UL/(4165-0004)</t>
  </si>
  <si>
    <t>4365-0005</t>
  </si>
  <si>
    <t>G4165 3F/50'Cd/460V/3Ph/DS/cCSAus/UL/(4165-0015)</t>
  </si>
  <si>
    <t>4365-0006</t>
  </si>
  <si>
    <t>G4165 3F/460V/3Ph/DS/cCSAus/UL/(4165-0008)</t>
  </si>
  <si>
    <t>4365-0007</t>
  </si>
  <si>
    <t>4365-0008</t>
  </si>
  <si>
    <t>J4165 3F/200-208V/3Ph/DS/cCSAus/UL/(4165-0006)</t>
  </si>
  <si>
    <t>4365-0009</t>
  </si>
  <si>
    <t>I4165 3F/200-208V/1Ph/Dbl Sl/cCSAus/UL/(4165-0005)</t>
  </si>
  <si>
    <t>4382-0002</t>
  </si>
  <si>
    <t>N4282 3F/115V/1PH/DS/cCSAus/UL</t>
  </si>
  <si>
    <t>4382-0004</t>
  </si>
  <si>
    <t>E4282 3F/230V/1Ph/DS/cCSAus/UL</t>
  </si>
  <si>
    <t>4382-0005</t>
  </si>
  <si>
    <t>G4282 3F/460V/3Ph/DS/cCSAus/UL</t>
  </si>
  <si>
    <t>4382-0006</t>
  </si>
  <si>
    <t>J4282 3F/200-208V/3Ph/DS/cCSAus/UL</t>
  </si>
  <si>
    <t>4382-0007</t>
  </si>
  <si>
    <t>F4282 3F/230V/3Ph/DS/cCSAus/UL</t>
  </si>
  <si>
    <t>4382-0008</t>
  </si>
  <si>
    <t>I4282 3F/200-208V/1Ph/DS/cCSAus</t>
  </si>
  <si>
    <t>4382-0009</t>
  </si>
  <si>
    <t>I4282 3F/35'Cd/200-208V/1Ph/DS/cCSAus</t>
  </si>
  <si>
    <t>4382-0010</t>
  </si>
  <si>
    <t>N4282 3F/35'Cd/115V/1Ph/DS/cCSAus/UL</t>
  </si>
  <si>
    <t>4382-0011</t>
  </si>
  <si>
    <t>G4282 3F/25'Cd/460V/3Ph/DS/cCSAus/UL</t>
  </si>
  <si>
    <t>4382-0012</t>
  </si>
  <si>
    <t>J4282 3F/25'Cd/200-208V/3Ph/DS/cCSAus/UL</t>
  </si>
  <si>
    <t>4382-0013</t>
  </si>
  <si>
    <t>E4282 3F/25'Cd/230V/1Ph/DS/cCSAus/UL</t>
  </si>
  <si>
    <t>4382-0014</t>
  </si>
  <si>
    <t>N4282 3F/25'Cd/115V/1Ph/DS/cCSAus/UL</t>
  </si>
  <si>
    <t>4382-0015</t>
  </si>
  <si>
    <t>J4282 3F/50'Cd/200-208V/3Ph/DS/cCSAus/UL</t>
  </si>
  <si>
    <t>4382-0016</t>
  </si>
  <si>
    <t>4382-0017</t>
  </si>
  <si>
    <t>4384-0004</t>
  </si>
  <si>
    <t>E4284 3F/230V/1Ph/DS/cCSAus/UL</t>
  </si>
  <si>
    <t>4384-0005</t>
  </si>
  <si>
    <t>G4284 3F/460V/3Ph/DS/cCSAus/UL</t>
  </si>
  <si>
    <t>4384-0006</t>
  </si>
  <si>
    <t>J4284 3F/200-208V/3Ph/DS/cCSAus/UL</t>
  </si>
  <si>
    <t>4384-0011</t>
  </si>
  <si>
    <t>F4284 3F/230V/3Ph/DS/cCSAus/UL</t>
  </si>
  <si>
    <t>4384-0013</t>
  </si>
  <si>
    <t>J4284 3F/35'Cd/200-208V/3Ph/DS/cCSAus/UL</t>
  </si>
  <si>
    <t>4384-0014</t>
  </si>
  <si>
    <t>I4284 3F/200-208V/1Ph/DS/cCSAus</t>
  </si>
  <si>
    <t>4384-0015</t>
  </si>
  <si>
    <t>G4284 3F/50'Cd/460V/3Ph/DS/cCSAus/UL</t>
  </si>
  <si>
    <t>4384-0016</t>
  </si>
  <si>
    <t>F4284 3F/25'Cd/230V/3Ph//DS/cCSAus/UL</t>
  </si>
  <si>
    <t>4384-0017</t>
  </si>
  <si>
    <t>G4284 3F/25'Cd/460V/3Ph/DS/cCSAus/UL</t>
  </si>
  <si>
    <t>4384-0018</t>
  </si>
  <si>
    <t>E4284 3F/35'Cd/230V/1Ph/DS/cCSAus/UL</t>
  </si>
  <si>
    <t>4384-0019</t>
  </si>
  <si>
    <t>J4284 3F/50'Cd/200-208V/3Ph/DS/cCSAus/UL</t>
  </si>
  <si>
    <t>4384-0020</t>
  </si>
  <si>
    <t>F4284 3F/50'Cd/230V/3Ph/DS/cCSAus/UL/(01</t>
  </si>
  <si>
    <t>4384-0021</t>
  </si>
  <si>
    <t>J4284 3F/25'Cd/200-208V/3Ph/DS/cCSAus/UL</t>
  </si>
  <si>
    <t>4384-0022</t>
  </si>
  <si>
    <t>E4284 3F/25'Cd/230V/1Ph/DS/cCSAus/UL</t>
  </si>
  <si>
    <t>4384-0023</t>
  </si>
  <si>
    <t>I4284 3F/25'Cd/200-208V/1Ph/DS/cCSAus</t>
  </si>
  <si>
    <t>4384-0024</t>
  </si>
  <si>
    <t>F4284 3F/35'Cd/230V/3Ph/DS/cCSAus/UL</t>
  </si>
  <si>
    <t>4384-0025</t>
  </si>
  <si>
    <t>E4284 3F/50'Cd/230V/1Ph/DS/cCSAus/UL</t>
  </si>
  <si>
    <t>4384-0026</t>
  </si>
  <si>
    <t>I4284 3F/35'Cd/200-208V/1Ph/DS/cCSAus</t>
  </si>
  <si>
    <t>4384-0027</t>
  </si>
  <si>
    <t>I4284 3F/50'Cd/200-208V/1Ph/DS/cCSAus/(4284-0020)</t>
  </si>
  <si>
    <t>4385-0005</t>
  </si>
  <si>
    <t>J4185 3F/200-208V/3Ph/DS/cCSAus/UL/(4185-0006)</t>
  </si>
  <si>
    <t>4386-0004</t>
  </si>
  <si>
    <t>E4186 3F/230V/1Ph/DS/CSA/(4186-0004)</t>
  </si>
  <si>
    <t>4386-0005</t>
  </si>
  <si>
    <t>G4186 3F/460V/3Ph/DS/cCSAus/(4186-0006)</t>
  </si>
  <si>
    <t>4386-0006</t>
  </si>
  <si>
    <t>4388-0004</t>
  </si>
  <si>
    <t>E4188 3F/230V/1Ph/DS/CSA/(4188-0004)</t>
  </si>
  <si>
    <t>4388-0005</t>
  </si>
  <si>
    <t>J4188 3F/200-208V/3Ph/DS/cCSAus/UL/(4188-0006)</t>
  </si>
  <si>
    <t>4388-0007</t>
  </si>
  <si>
    <t>F4188 3F/230V/3Ph/DS/cCSAus/UL/(4188-0007)</t>
  </si>
  <si>
    <t>4388-0008</t>
  </si>
  <si>
    <t>G4188 3F/460V/3Ph/DS/cCSAus/UL(4188-0008)</t>
  </si>
  <si>
    <t>4388-0009</t>
  </si>
  <si>
    <t>I4188 3F/200-208V/1Ph/DS/cCSAus/(4188-0005)</t>
  </si>
  <si>
    <t>4388-0010</t>
  </si>
  <si>
    <t>F4188 3F/35'Cd/230V/3Ph/DS/cCSAus/UL/(4188-0023)</t>
  </si>
  <si>
    <t>4388-0011</t>
  </si>
  <si>
    <t>J4188 3F/25'Cd/200V/3Ph/DS/cCSAus/UL/(4188-0018)</t>
  </si>
  <si>
    <t>4388-0012</t>
  </si>
  <si>
    <t>J4188 3F/35'Cd/200V/3Ph/DS/cCSAus/UL/(4188-0014)</t>
  </si>
  <si>
    <t>4388-0013</t>
  </si>
  <si>
    <t>J4188 3F/50'Cd/200V/3Ph/DS/cCSAus/UL/(4188-0016)</t>
  </si>
  <si>
    <t>4389-0004</t>
  </si>
  <si>
    <t>E4189 3F/230V/1Ph/DS/CSA/(4189-0004)</t>
  </si>
  <si>
    <t>4389-0007</t>
  </si>
  <si>
    <t>E4189 3F/35'Cd/230V/1Ph/DS/CSA(4189-0017)</t>
  </si>
  <si>
    <t>4389-0008</t>
  </si>
  <si>
    <t>E4189 3F/50'Cd/230V/1Ph/DS/CSA(4189-0019)</t>
  </si>
  <si>
    <t>4389-0010</t>
  </si>
  <si>
    <t>J4189 3F/200-208V/3Ph/DS/cCSAus/UL/(4189-0007)</t>
  </si>
  <si>
    <t>4389-0011</t>
  </si>
  <si>
    <t>G4189 3F/460V/3Ph/DS/cCSAus/UL/(4189-0009)</t>
  </si>
  <si>
    <t>4389-0012</t>
  </si>
  <si>
    <t>G4189 3F/35'Cd/460V/3Ph/DS/cCSAus/UL/(4189-0026)</t>
  </si>
  <si>
    <t>4389-0013</t>
  </si>
  <si>
    <t>F4189 3F/230V/3Ph/DS/cCSAus/UL/(4189-0008)</t>
  </si>
  <si>
    <t>4389-0014</t>
  </si>
  <si>
    <t>G4189 3F/50'Cd/460V/3Ph/DS/cCSAus/UL/(4189-0020)</t>
  </si>
  <si>
    <t>4389-0015</t>
  </si>
  <si>
    <t>F4189 3F/25'Cd/230V/3Ph/DS/cCSAus/UL/(4189-0030)</t>
  </si>
  <si>
    <t>4390-0004</t>
  </si>
  <si>
    <t>E4290 3F/230V/1Ph/DS/(009348)</t>
  </si>
  <si>
    <t>4390-0005</t>
  </si>
  <si>
    <t>F4290 3F/230V/3Ph/DS/(011008)</t>
  </si>
  <si>
    <t>4390-0006</t>
  </si>
  <si>
    <t>G4290 3F/460V/3Ph/DS/(011009)</t>
  </si>
  <si>
    <t>4390-0008</t>
  </si>
  <si>
    <t>I4290 3F/200-208V/1Ph/DS/(011010)</t>
  </si>
  <si>
    <t>4390-0009</t>
  </si>
  <si>
    <t>J4290 3F/200-208V/3Ph/DS/(011011)</t>
  </si>
  <si>
    <t>4391-0004</t>
  </si>
  <si>
    <t>E4291 3F/230V/1Ph/DS/Wo Plug</t>
  </si>
  <si>
    <t>4391-0005</t>
  </si>
  <si>
    <t>F4291 3F/230V/3Ph/DS/(011014)</t>
  </si>
  <si>
    <t>4391-0006</t>
  </si>
  <si>
    <t>G4291 3F/460V/3Ph/DS/(011015)</t>
  </si>
  <si>
    <t>4391-0008</t>
  </si>
  <si>
    <t>I4291 3F/200-208V/1Ph/DS/(011016)</t>
  </si>
  <si>
    <t>4391-0009</t>
  </si>
  <si>
    <t>J4291 3F/200-208V/3Ph/DS/(011017)</t>
  </si>
  <si>
    <t>4391-0013</t>
  </si>
  <si>
    <t>4392-0002</t>
  </si>
  <si>
    <t>N4292 3F/115V/1Ph/DS/CSA</t>
  </si>
  <si>
    <t>4392-0006</t>
  </si>
  <si>
    <t>N4292 3F/35'Cd/115V/1Ph/DS/CSA</t>
  </si>
  <si>
    <t>4392-0007</t>
  </si>
  <si>
    <t>N4292 3F/50'Cd/115V/1Ph/DS/CSA</t>
  </si>
  <si>
    <t>4392-0008</t>
  </si>
  <si>
    <t>F4292 3F/230V/3Ph/DS/cCSAus</t>
  </si>
  <si>
    <t>4392-0009</t>
  </si>
  <si>
    <t>G4292 3F/460V/3Ph/DS/cCSAus</t>
  </si>
  <si>
    <t>4392-0010</t>
  </si>
  <si>
    <t>J4292 3F/50'Cd/200-208V/3Ph/DS/cCSAus</t>
  </si>
  <si>
    <t>4392-0011</t>
  </si>
  <si>
    <t>J4292 3F/200-208V/3Ph/DS/cCSAus</t>
  </si>
  <si>
    <t>4393-0004</t>
  </si>
  <si>
    <t>E4293 3F/230V/1Ph/DS/cCSAus/UL</t>
  </si>
  <si>
    <t>4393-0005</t>
  </si>
  <si>
    <t>J4293 3F/200-208V/3Ph/DS/cCSAus</t>
  </si>
  <si>
    <t>4393-0006</t>
  </si>
  <si>
    <t>G4293 3F/460V/3Ph/DS/cCSAus/UL</t>
  </si>
  <si>
    <t>4393-0008</t>
  </si>
  <si>
    <t>G4293 3F/35'Cd/460V/3Ph/DS/cCSAus/UL</t>
  </si>
  <si>
    <t>4393-0009</t>
  </si>
  <si>
    <t>I4293 3F/35'Cd/200-208V/1Ph/DS/cCSAus</t>
  </si>
  <si>
    <t>4393-0010</t>
  </si>
  <si>
    <t>F4293 3F/230V/3Ph/DS/cCSAus/UL</t>
  </si>
  <si>
    <t>4393-0011</t>
  </si>
  <si>
    <t>I4293 3F/200-208V/1Ph/DS/cCSAus</t>
  </si>
  <si>
    <t>4393-0012</t>
  </si>
  <si>
    <t>E4293 3F/50'Cd/230V/1Ph/DS/cCSAus/UL</t>
  </si>
  <si>
    <t>4393-0013</t>
  </si>
  <si>
    <t>F4293 3F/25'Cd/230V/3Ph/DS/cCSAus/UL</t>
  </si>
  <si>
    <t>4393-0014</t>
  </si>
  <si>
    <t>J4293 3F/25'Cd/200-208V/3Ph/DS/cCSAus</t>
  </si>
  <si>
    <t>4393-0017</t>
  </si>
  <si>
    <t>4394-0005</t>
  </si>
  <si>
    <t>I4294 3F/200-208V/1Ph/DS/cCSAus</t>
  </si>
  <si>
    <t>4394-0006</t>
  </si>
  <si>
    <t>J4294 3F/200-208V/3Ph/DS/cCSAus/UL</t>
  </si>
  <si>
    <t>4394-0008</t>
  </si>
  <si>
    <t>E4294 3F/230V/1Ph/DS/CSA</t>
  </si>
  <si>
    <t>4394-0009</t>
  </si>
  <si>
    <t>G4294 3F/460V/3Ph/DS/cCSAus/UL</t>
  </si>
  <si>
    <t>4394-0012</t>
  </si>
  <si>
    <t>E4294 3F/25'Cd/230V/1Ph/DS/CSA</t>
  </si>
  <si>
    <t>4394-0013</t>
  </si>
  <si>
    <t>F4294 3F/230V/3Ph/DS/cCSAus/UL</t>
  </si>
  <si>
    <t>4394-0014</t>
  </si>
  <si>
    <t>J4294 3F/25'Cd/200-208V/3Ph/DS/cCSAus/UL</t>
  </si>
  <si>
    <t>4394-0015</t>
  </si>
  <si>
    <t>G4294 3F/25'Cd/460V/3Ph/DS/cCSAus/UL</t>
  </si>
  <si>
    <t>4394-0016</t>
  </si>
  <si>
    <t>E4294 3F/50'Cd/230V/1Ph/DS/CSA</t>
  </si>
  <si>
    <t>4394-0017</t>
  </si>
  <si>
    <t>I4294 50'Cd/3F/200-208V/1Ph/DS/cCSAus</t>
  </si>
  <si>
    <t>4394-0019</t>
  </si>
  <si>
    <t>J4294 3F/50'Cd/200-208V/3Ph/DS/cCSAus/UL</t>
  </si>
  <si>
    <t>4394-0020</t>
  </si>
  <si>
    <t>E4294 3F/35'Cd/230V/1Ph/DS/CSA</t>
  </si>
  <si>
    <t>4394-0021</t>
  </si>
  <si>
    <t>G4294 3F/50'Cd/460V/3Ph/DS/cCSAus/UL</t>
  </si>
  <si>
    <t>4394-0022</t>
  </si>
  <si>
    <t>F4294 3F/35'Cd/230V/3Ph/DS/cCSAus/UL</t>
  </si>
  <si>
    <t>4394-0023</t>
  </si>
  <si>
    <t>E4294 3F/230V/1Ph/DS/CSA/Bronze Impeller</t>
  </si>
  <si>
    <t>4394-0024</t>
  </si>
  <si>
    <t>F4294 3F/50'Cd/230V/3Ph/DS/cCSAus/UL</t>
  </si>
  <si>
    <t>4394-0025</t>
  </si>
  <si>
    <t>4394-0026</t>
  </si>
  <si>
    <t>4395-0004</t>
  </si>
  <si>
    <t>E4295 3F/230V/1Ph/DS/CSA</t>
  </si>
  <si>
    <t>4395-0006</t>
  </si>
  <si>
    <t>J4295 3F/35'Cd/200-208V/3Ph/DS/cCSAus/UL</t>
  </si>
  <si>
    <t>4395-0007</t>
  </si>
  <si>
    <t>G4295 3F/460V/3Ph/DS/cCSAus/UL</t>
  </si>
  <si>
    <t>4395-0009</t>
  </si>
  <si>
    <t>J4295 3F/200-208V/3Ph/DS/cCSAus/UL</t>
  </si>
  <si>
    <t>4395-0010</t>
  </si>
  <si>
    <t>F4295 3F/230V/3Ph/DS/cCSAus/UL</t>
  </si>
  <si>
    <t>4395-0013</t>
  </si>
  <si>
    <t>E4295 3F/25'Cd/230V/1Ph/DS/CSA</t>
  </si>
  <si>
    <t>4395-0014</t>
  </si>
  <si>
    <t>I4295 3F/200-208V/1Ph/DS/cCSAus</t>
  </si>
  <si>
    <t>4395-0015</t>
  </si>
  <si>
    <t>F4295 3F/25'Cd/230V/3Ph/DS/cCSAus/UL</t>
  </si>
  <si>
    <t>4395-0017</t>
  </si>
  <si>
    <t>F4295 3F/35'Cd/230V/3Ph/DS/cCSAus/UL</t>
  </si>
  <si>
    <t>4395-0018</t>
  </si>
  <si>
    <t>F4295 3F/50'Cd/230V/3Ph/DS/cCSAus/UL</t>
  </si>
  <si>
    <t>4395-0019</t>
  </si>
  <si>
    <t>G4295 3F/25'Cd/460V/3Ph/DS/cCSAus/UL</t>
  </si>
  <si>
    <t>4395-0020</t>
  </si>
  <si>
    <t>E4295 3F/50'Cd/230V/1Ph/DS/CSA</t>
  </si>
  <si>
    <t>4395-0021</t>
  </si>
  <si>
    <t>G4295 3F/50'Cd/460V/3Ph/DS/cCSAus/UL</t>
  </si>
  <si>
    <t>4395-0022</t>
  </si>
  <si>
    <t>J4295 3F/25'Cd/200-208V/3Ph/DS/cCSAus/UL</t>
  </si>
  <si>
    <t>4395-0023</t>
  </si>
  <si>
    <t>J4295 3F/50'Cd/200-208V/3Ph/DS/cCSAus/UL</t>
  </si>
  <si>
    <t>4395-0024</t>
  </si>
  <si>
    <t>G4295 3F/35'Cd/460V/3Ph/DS/cCSAus/UL</t>
  </si>
  <si>
    <t>4395-0025</t>
  </si>
  <si>
    <t>I4295 3F/50'Cd/200-208V/1Ph/DS/cCSAus</t>
  </si>
  <si>
    <t>44-0002</t>
  </si>
  <si>
    <t>N44 115V/1Ph/9'Cd/cCSAus</t>
  </si>
  <si>
    <t>44-0005</t>
  </si>
  <si>
    <t>N44 115V/1Ph/20'Cd/cCSAus</t>
  </si>
  <si>
    <t>44-0006</t>
  </si>
  <si>
    <t>LM44 115V/1Ph/9'Cd/Auto W-Sensor/cCSAus</t>
  </si>
  <si>
    <t>44-0007</t>
  </si>
  <si>
    <t>LM44 115V/1Ph/20'Cd/Autow-Sensor/cCSAus</t>
  </si>
  <si>
    <t>4404-0004</t>
  </si>
  <si>
    <t>E4404 230V/1Ph/DS/cCSAus</t>
  </si>
  <si>
    <t>4404-0005</t>
  </si>
  <si>
    <t>F4404 230V/3Ph/DS/cCSAus</t>
  </si>
  <si>
    <t>4404-0006</t>
  </si>
  <si>
    <t>G4404 460V/3Ph/DS/cCSAus</t>
  </si>
  <si>
    <t>4404-0007</t>
  </si>
  <si>
    <t>I4404 200-208V/1Ph/DS/cCSAus</t>
  </si>
  <si>
    <t>4404-0008</t>
  </si>
  <si>
    <t>J4404 200-208V/3Ph/DS/cCSAus</t>
  </si>
  <si>
    <t>4404-0010</t>
  </si>
  <si>
    <t>WD4404 230V/1Ph/Dbl Sl/cCSAus</t>
  </si>
  <si>
    <t>4404-0011</t>
  </si>
  <si>
    <t>E4404 50'Cd/230V/1Ph/DS/cCSAus</t>
  </si>
  <si>
    <t>4404-0012</t>
  </si>
  <si>
    <t>J4404 35'Cd/200-208V/3Ph/DS/cCSAus</t>
  </si>
  <si>
    <t>4404-0013</t>
  </si>
  <si>
    <t>F4404 25'Cd/230V/3Ph/DS/cCSAus</t>
  </si>
  <si>
    <t>4404-0014</t>
  </si>
  <si>
    <t>E4404 35'Cd/230V/1Ph/DS/cCSAus</t>
  </si>
  <si>
    <t>4404-0015</t>
  </si>
  <si>
    <t>E4404 25'Cd/230V/1Ph/DS/cCSAus</t>
  </si>
  <si>
    <t>4404-0016</t>
  </si>
  <si>
    <t>J4404 50'Cd/200-208V/3Ph/DS/cCSAus</t>
  </si>
  <si>
    <t>4404-0017</t>
  </si>
  <si>
    <t>G4404 35'Cd/460V/3Ph/DS/cCSAus</t>
  </si>
  <si>
    <t>4404-0018</t>
  </si>
  <si>
    <t>I4404 25'Cd/200-208V/1Ph/DS/cCSAus</t>
  </si>
  <si>
    <t>4404-0019</t>
  </si>
  <si>
    <t>I4404 50'Cd/200-208V/1Ph/DS/cCSAus</t>
  </si>
  <si>
    <t>4404-0020</t>
  </si>
  <si>
    <t>https://www.zoellerpumps.com/en-us/products/sewage-pumps/commercial/400-series</t>
  </si>
  <si>
    <t>4405-0004</t>
  </si>
  <si>
    <t>E4405 230V/1Ph/DS/CSA</t>
  </si>
  <si>
    <t>4405-0006</t>
  </si>
  <si>
    <t>I4405 200-208V/1Ph/DS/cCSAus</t>
  </si>
  <si>
    <t>4405-0007</t>
  </si>
  <si>
    <t>J4405 200-208V/3Ph/DS/cCSAus</t>
  </si>
  <si>
    <t>4405-0008</t>
  </si>
  <si>
    <t>F4405 230V/3Ph/DS/cCSAus</t>
  </si>
  <si>
    <t>4405-0009</t>
  </si>
  <si>
    <t>G4405 460V/3Ph/DS/cCSAus</t>
  </si>
  <si>
    <t>4405-0018</t>
  </si>
  <si>
    <t>G4405 50'Cd/460V/3Ph/DS/cCSAus</t>
  </si>
  <si>
    <t>4405-0019</t>
  </si>
  <si>
    <t>F4405 50'Cd/230V/3Ph/DS/cCSAus</t>
  </si>
  <si>
    <t>4405-0020</t>
  </si>
  <si>
    <t>G4405 35'Cd/460V/3Ph/DS/cCSAus</t>
  </si>
  <si>
    <t>4405-0023</t>
  </si>
  <si>
    <t>E4405 35'Cd/230V/1Ph/DS/CSA</t>
  </si>
  <si>
    <t>4405-0024</t>
  </si>
  <si>
    <t>WD4405 230V/1Ph/DS/CSA</t>
  </si>
  <si>
    <t>4405-0025</t>
  </si>
  <si>
    <t>J4405 35'Cd/200-208V/3Ph/DS/cCSAus</t>
  </si>
  <si>
    <t>4405-0026</t>
  </si>
  <si>
    <t>J4405 50'Cd/200-208V/3Ph/DS/cCSAus</t>
  </si>
  <si>
    <t>4405-0028</t>
  </si>
  <si>
    <t>E4405 50'Cd/230V/1Ph/DS/CSA</t>
  </si>
  <si>
    <t>4405-0029</t>
  </si>
  <si>
    <t>I4405 25'Cord/200-208V/1Ph/DS/cCSAus</t>
  </si>
  <si>
    <t>4405-0030</t>
  </si>
  <si>
    <t>WD4405 50'Cd/230V/1Ph/DS/CSA</t>
  </si>
  <si>
    <t>4405-0031</t>
  </si>
  <si>
    <t>G4405 25'Cd/460V/3Ph/DS/cCSAus</t>
  </si>
  <si>
    <t>4405-0032</t>
  </si>
  <si>
    <t>E4405 25'Cd/230V/1Ph/DS/CSA</t>
  </si>
  <si>
    <t>4405-0034</t>
  </si>
  <si>
    <t>F4405 35'Cd/230V/3Ph/DS/cCSAus</t>
  </si>
  <si>
    <t>4405-0036</t>
  </si>
  <si>
    <t>450-0005</t>
  </si>
  <si>
    <t>Pump,.5Hp/230V/7 Gpm/10-Stage/3-Wire w-Grnd/Turbine Potable Water/cCSAus</t>
  </si>
  <si>
    <t>https://www.zoellerpumps.com/en-us/products/potable-water/turbine</t>
  </si>
  <si>
    <t>450-0006</t>
  </si>
  <si>
    <t>Pump,.5Hp/115V/7 Gpm/10-Stage/2-Wire w-Grnd/Turbine Potable Water/cCSAus</t>
  </si>
  <si>
    <t>450-0007</t>
  </si>
  <si>
    <t>Pump,.5Hp/230V/7 Gpm/10-Stage/2-Wire w-Grnd/Turbine Potable Water/cCSAus</t>
  </si>
  <si>
    <t>450-0008</t>
  </si>
  <si>
    <t>Pump,.5Hp/115V/11 Gpm/7-Stage/3-Wire w-Grnd/Turbine Potable Water/cCSAus</t>
  </si>
  <si>
    <t>450-0009</t>
  </si>
  <si>
    <t>Pump,.5Hp/230V/11 Gpm/7-Stage/3-Wire w-Grnd/Turbine Potable Water/cCSAus</t>
  </si>
  <si>
    <t>450-0010</t>
  </si>
  <si>
    <t>Pump,.5Hp/115V/11 Gpm/7-Stage/2-Wire w-Grnd/Turbine Potable Water/cCSAus</t>
  </si>
  <si>
    <t>450-0011</t>
  </si>
  <si>
    <t>Pump,.5Hp/230V/11 Gpm/7-Stage/2-Wire w-Grnd/Turbine Potable Water/cCSAus</t>
  </si>
  <si>
    <t>450-0012</t>
  </si>
  <si>
    <t>Pump,.5Hp/115V/5 Gpm/15-Stage/2-Wire w-Grnd/Turbine Potable Water/cCSAus</t>
  </si>
  <si>
    <t>450-0013</t>
  </si>
  <si>
    <t>Pump,.5Hp/230V/5 Gpm/15-Stage/2-Wire w-Grnd/Turbine Potable Water/cCSAus</t>
  </si>
  <si>
    <t>451-0005</t>
  </si>
  <si>
    <t>Pump,.75Hp/230V/7 Gpm/14-Stage/2-Wire w-Grnd/Turbine Potable Water/cCSAus</t>
  </si>
  <si>
    <t>451-0006</t>
  </si>
  <si>
    <t>Pump,.75Hp/230V/11 Gpm/10-Stage/3-Wire w-Grnd/Turbine Potable Water/cCSAus</t>
  </si>
  <si>
    <t>451-0007</t>
  </si>
  <si>
    <t>Pump,.75Hp/230V/11 Gpm/10-Stage/2-Wire w-Grnd/Turbine Potable Water/cCSAus</t>
  </si>
  <si>
    <t>451-0008</t>
  </si>
  <si>
    <t>Pump,.75Hp/230V/5 Gpm/21-Stage/2-Wire w-Grnd/Turbine Potable Water/cCSAus</t>
  </si>
  <si>
    <t>452-0005</t>
  </si>
  <si>
    <t>Pump,1Hp/230V/11 Gpm/13-Stage/3-Wire w-Grnd/Turbine Potable Water/cCSAus</t>
  </si>
  <si>
    <t>452-0006</t>
  </si>
  <si>
    <t>Pump,1Hp/230V/11 Gpm/13-Stage/2-Wire w-Grnd/Turbine Potable Water/cCSAus</t>
  </si>
  <si>
    <t>452-0007</t>
  </si>
  <si>
    <t>Pump,1Hp/230V/19 Gpm/9-Stage/3-Wire w-Grnd/Turbine Potable Water/cCSAus</t>
  </si>
  <si>
    <t>452-0008</t>
  </si>
  <si>
    <t>Pump,1Hp/230V/19 Gpm/9-Stage/2-Wire w-Grnd/Turbine Potable Water/cCSAus</t>
  </si>
  <si>
    <t>452-0009</t>
  </si>
  <si>
    <t>Pump,1Hp/230V/5 Gpm/26-Stage/2-Wire w-Grnd/Turbine Potable Water/cCSAus</t>
  </si>
  <si>
    <t>460-0006</t>
  </si>
  <si>
    <t>NE460 115/230V/1Ph/.5HP/Dual Volt/Shallow Well</t>
  </si>
  <si>
    <t>46-0002</t>
  </si>
  <si>
    <t>N46 115V/1Ph/.5Hp/9'Cd/cCSAus</t>
  </si>
  <si>
    <t>46-0005</t>
  </si>
  <si>
    <t>N46 115V/1Ph/.5Hp/20'Cd/cCSAus</t>
  </si>
  <si>
    <t>461-0006</t>
  </si>
  <si>
    <t>NE461 115/230V/1Ph/.75HP/Dual Volt/Shallow Well</t>
  </si>
  <si>
    <t>https://www.zoellerpumps.com/en-us/products/potable-water/jet-pumps</t>
  </si>
  <si>
    <t>462-0006</t>
  </si>
  <si>
    <t>NE462 115/230V/1Ph/.5HP/Dual Volt/Convertible/1.25" Inlet x .75" Discharge</t>
  </si>
  <si>
    <t>463-0006</t>
  </si>
  <si>
    <t>NE463 115/230V/1Ph/1HP/Dual Volt/Convertible/1.25" Inlet x 1" Discharge</t>
  </si>
  <si>
    <t>49-0005</t>
  </si>
  <si>
    <t>WM49 115V/1Ph/.25Hp/MFS/Titan/cCSAus</t>
  </si>
  <si>
    <t>49-0006</t>
  </si>
  <si>
    <t>WM49 20'Cd/115V/1P/Titan/cCSAus</t>
  </si>
  <si>
    <t>507-0005</t>
  </si>
  <si>
    <t>507 12V/DC</t>
  </si>
  <si>
    <t>507-0013</t>
  </si>
  <si>
    <t>507 with M73 Preassembled System ProPak</t>
  </si>
  <si>
    <t>M73 PUMP ONLY</t>
  </si>
  <si>
    <t>508-0005</t>
  </si>
  <si>
    <t>508 12V/DC Back-Up System/Aquanot/Spin</t>
  </si>
  <si>
    <t>https://www.zoellerpumps.com/en-us/products/back-up/battery-powered/aquanot-508-spin</t>
  </si>
  <si>
    <t>508-0006</t>
  </si>
  <si>
    <t>508 with M53 Preassembled Sys ProPak "Aquanot"/Spin</t>
  </si>
  <si>
    <t>https://www.zoellerpumps.com/en-us/products/back-up/combination/propak</t>
  </si>
  <si>
    <t>M53 PUMP ONLY</t>
  </si>
  <si>
    <t>508-0007</t>
  </si>
  <si>
    <t>508 with M98 Preassembled Sys ProPak "Aquanot"/Spin</t>
  </si>
  <si>
    <t>M98 PUMP ONLY</t>
  </si>
  <si>
    <t>508-0008</t>
  </si>
  <si>
    <t>508 12V/DC Back-Up System/Aquanot Active</t>
  </si>
  <si>
    <t>508-0014</t>
  </si>
  <si>
    <t>508 12V/DC Back-Up System/Aquanot Fit</t>
  </si>
  <si>
    <t>508-0015</t>
  </si>
  <si>
    <t>508 with M53 Preassembled Sys ProPak "Aquanot Fit"</t>
  </si>
  <si>
    <t>508-0016</t>
  </si>
  <si>
    <t>508 with M98 Preassembled Sys ProPak "Aquanot Fit"</t>
  </si>
  <si>
    <t>508-0020</t>
  </si>
  <si>
    <t>519-0005</t>
  </si>
  <si>
    <t>M519 115V/1.4 Amps/Condensate Pump</t>
  </si>
  <si>
    <t>https://www.zoellerpumps.com/en-us/products/hvac/519-condensate</t>
  </si>
  <si>
    <t>519-0006</t>
  </si>
  <si>
    <t>M519 115V/1.4 Amps/Condensate Pump w/20'Clear Tubing</t>
  </si>
  <si>
    <t>25 Months</t>
  </si>
  <si>
    <t>53-0001</t>
  </si>
  <si>
    <t>M53 115V/1Ph/UL/cCSAus</t>
  </si>
  <si>
    <t>53-0002</t>
  </si>
  <si>
    <t>N53 115V/1Ph/cCSAus/UL</t>
  </si>
  <si>
    <t>53-0003</t>
  </si>
  <si>
    <t>D53 230V/1Ph/cCSAus/UL</t>
  </si>
  <si>
    <t>53-0004</t>
  </si>
  <si>
    <t>E53 230V/1Ph/UL/cCSAus</t>
  </si>
  <si>
    <t>53-0014</t>
  </si>
  <si>
    <t>M53 15'Cd/115V/1Ph/cCSAus/UL</t>
  </si>
  <si>
    <t>53-0016</t>
  </si>
  <si>
    <t>M53 25'Cd/115V/1Ph/cCSAus/UL</t>
  </si>
  <si>
    <t>53-0018</t>
  </si>
  <si>
    <t>M53 35'Cd/115V/1Ph/UL/cCSAus</t>
  </si>
  <si>
    <t>53-0020</t>
  </si>
  <si>
    <t>M53 50'Cd/115V/1Ph/UL/cCSAus</t>
  </si>
  <si>
    <t>53-0021</t>
  </si>
  <si>
    <t>N53 25'Cd/115V/1Ph/UL/cCSAus</t>
  </si>
  <si>
    <t>53-0022</t>
  </si>
  <si>
    <t>E53 50'Cd/230V/1Ph/UL/cCSAus</t>
  </si>
  <si>
    <t>53-0026</t>
  </si>
  <si>
    <t>D53 25'Cd/230V/1Ph/UL/cCSAus</t>
  </si>
  <si>
    <t>53-0028</t>
  </si>
  <si>
    <t>N53 35'Cd/115V/1Ph/UL/cCSAus</t>
  </si>
  <si>
    <t>53-0029</t>
  </si>
  <si>
    <t>BN53 115V/1Ph/Pb15'/UL/cCSAus Pump</t>
  </si>
  <si>
    <t>53-0032</t>
  </si>
  <si>
    <t>BN53 115V/1Ph/Pb10'/UL/cCSAus/Pump</t>
  </si>
  <si>
    <t>53-0035</t>
  </si>
  <si>
    <t>D53 50'Cd/230V/1Ph/UL/cCSAus</t>
  </si>
  <si>
    <t>53-0045</t>
  </si>
  <si>
    <t>BE53 230V/1P/15'Cd/Pb15'/cCSAus/UL</t>
  </si>
  <si>
    <t>53-0048</t>
  </si>
  <si>
    <t>D53 35'Cd/230V/1Ph/UL/cCSAus</t>
  </si>
  <si>
    <t>53-0049</t>
  </si>
  <si>
    <t>BN53 25'Cd/115V/1P/Pb25'/UL/cCSAus/Pump</t>
  </si>
  <si>
    <t>53-0062</t>
  </si>
  <si>
    <t>D53 15'Cd/230V/1Ph/cCSAus/UL</t>
  </si>
  <si>
    <t>53-0063</t>
  </si>
  <si>
    <t>BN53 35'Cd/115V/1P/Pb35'/UL/cCSAus</t>
  </si>
  <si>
    <t>53-0066</t>
  </si>
  <si>
    <t>BE53 25'Cd/230V/1P/Pb25'/cCSAus/UL</t>
  </si>
  <si>
    <t>53-0070</t>
  </si>
  <si>
    <t>E53 25'Cd/230V/1Ph/UL/cCSAus</t>
  </si>
  <si>
    <t>53-0082</t>
  </si>
  <si>
    <t>E53 35'Cd/230V/1Ph/UL/cCSAus</t>
  </si>
  <si>
    <t>53-0083</t>
  </si>
  <si>
    <t>BN53 115V/1Ph/Vertical Master 10'/UL/cCSAus Pump</t>
  </si>
  <si>
    <t>53-0084</t>
  </si>
  <si>
    <t>https://www.zoellerpumps.com/en-us/products/alarms/switches/floatless</t>
  </si>
  <si>
    <t>540-0005</t>
  </si>
  <si>
    <t>Pump,Ejector-Water Powered/Model 540</t>
  </si>
  <si>
    <t>55-0001</t>
  </si>
  <si>
    <t>M55 115V/1Ph/cCSAus/UL</t>
  </si>
  <si>
    <t>55-0002</t>
  </si>
  <si>
    <t>N55 115V/1Ph/UL/cCSAus</t>
  </si>
  <si>
    <t>55-0006</t>
  </si>
  <si>
    <t>M55 15'Cd/115V/1Ph/UL/cCSAus</t>
  </si>
  <si>
    <t>55-0007</t>
  </si>
  <si>
    <t>M55 25'Cd/115V/1Ph/UL/cCSAus</t>
  </si>
  <si>
    <t>55-0012</t>
  </si>
  <si>
    <t>M55 35'Cd/115V/1Ph/UL/cCSAus</t>
  </si>
  <si>
    <t>55-0013</t>
  </si>
  <si>
    <t>N55 25'Cd/115V/1Ph/UL/cCSAus</t>
  </si>
  <si>
    <t>55-0019</t>
  </si>
  <si>
    <t>N55 35'Cd/115V/1Ph/UL/cCSAus</t>
  </si>
  <si>
    <t>57-0001</t>
  </si>
  <si>
    <t>M57 115V/1Ph/cCSAus/UL</t>
  </si>
  <si>
    <t>57-0002</t>
  </si>
  <si>
    <t>N57 115V/1Ph/cCSAus/UL</t>
  </si>
  <si>
    <t>57-0003</t>
  </si>
  <si>
    <t>D57 230V/1Ph/cCSAusUL</t>
  </si>
  <si>
    <t>57-0004</t>
  </si>
  <si>
    <t>E57 230V/1Ph/UL/cCSAus</t>
  </si>
  <si>
    <t>57-0005</t>
  </si>
  <si>
    <t>M57 115V/1Ph/Extra Duty</t>
  </si>
  <si>
    <t>57-0006</t>
  </si>
  <si>
    <t>M57 25'Cd/115V/1Ph/UL/cCSAus</t>
  </si>
  <si>
    <t>57-0007</t>
  </si>
  <si>
    <t>M57 15'Cd/115V/1Ph/UL/cCSAus</t>
  </si>
  <si>
    <t>57-0008</t>
  </si>
  <si>
    <t>N57 25'Cd/115V/1Ph/UL/cCSAus</t>
  </si>
  <si>
    <t>57-0010</t>
  </si>
  <si>
    <t>N57 35'Cd/115V/1Ph/UL/cCSAus</t>
  </si>
  <si>
    <t>57-0014</t>
  </si>
  <si>
    <t>N57 115V/1Ph/BI/UL/cCSAus</t>
  </si>
  <si>
    <t>57-0020</t>
  </si>
  <si>
    <t>E57 25'Cd/230V/1Ph/UL/cCSAus</t>
  </si>
  <si>
    <t>57-0021</t>
  </si>
  <si>
    <t>M57 115V/1Ph/BI/UL/cCSAus</t>
  </si>
  <si>
    <t>57-0025</t>
  </si>
  <si>
    <t>M57 115V/1Ph/BI/ED</t>
  </si>
  <si>
    <t>57-0026</t>
  </si>
  <si>
    <t>M57 15'Cd/115V/1Ph/BI/UL/cCSAus</t>
  </si>
  <si>
    <t>57-0027</t>
  </si>
  <si>
    <t>BN57 115V/1Ph/Pb15'/UL/cCSAus Pump</t>
  </si>
  <si>
    <t>57-0029</t>
  </si>
  <si>
    <t>N57 115V/1Ph/Extra Duty</t>
  </si>
  <si>
    <t>57-0031</t>
  </si>
  <si>
    <t>D57 230V/1Ph/BI/UL/cCSAus</t>
  </si>
  <si>
    <t>57-0032</t>
  </si>
  <si>
    <t>M57 15'Cd/115V/1Ph/ED</t>
  </si>
  <si>
    <t>57-0033</t>
  </si>
  <si>
    <t>BN57 115V/1Ph/Pb10'/UL/cCSAus Pump</t>
  </si>
  <si>
    <t>57-0035</t>
  </si>
  <si>
    <t>M57 25'Cd/115V/1Ph/ED</t>
  </si>
  <si>
    <t>57-0036</t>
  </si>
  <si>
    <t>D57 230V/1Ph/Extra Duty</t>
  </si>
  <si>
    <t>57-0039</t>
  </si>
  <si>
    <t>M57 35'Cd/115V/1Ph/UL/cCSAus</t>
  </si>
  <si>
    <t>57-0040</t>
  </si>
  <si>
    <t>BN57 115V/1Ph/Pb10'/BI/UL/cCSAus Pump</t>
  </si>
  <si>
    <t>57-0042</t>
  </si>
  <si>
    <t>D57 15'Cd/230V/1Ph/UL/cCSAus</t>
  </si>
  <si>
    <t>57-0043</t>
  </si>
  <si>
    <t>N57 25'Cd/115V/1Ph/BI/UL/cCSAus</t>
  </si>
  <si>
    <t>57-0045</t>
  </si>
  <si>
    <t>BE57 230V/1P/15'Cd/Pb15'/cCSAus/UL</t>
  </si>
  <si>
    <t>57-0046</t>
  </si>
  <si>
    <t>D57 25'Cd/230V/1Ph/UL/cCSAus</t>
  </si>
  <si>
    <t>57-0050</t>
  </si>
  <si>
    <t>BN57 115V/1Ph/Pb35'/UL/cCSAus</t>
  </si>
  <si>
    <t>57-0055</t>
  </si>
  <si>
    <t>BN57 35'Cd/115V/1Ph/Pb35'/UL/cCSAus</t>
  </si>
  <si>
    <t>57-0057</t>
  </si>
  <si>
    <t>BN57 25'Cd/115V/1Ph/Pb25'/UL/cCSAus</t>
  </si>
  <si>
    <t>57-0058</t>
  </si>
  <si>
    <t>M57 25'Cd/115V/1Ph/BI/UL/cCSAus</t>
  </si>
  <si>
    <t>57-0061</t>
  </si>
  <si>
    <t>BN57 115V/1Ph/Pb15' Bi/UL/cCSAus</t>
  </si>
  <si>
    <t>57-0062</t>
  </si>
  <si>
    <t>D57 50'Cd/230V/1Ph/UL/cCSAus</t>
  </si>
  <si>
    <t>57-0063</t>
  </si>
  <si>
    <t>E57 50'Cd/230V/1Ph/UL/cCSAus</t>
  </si>
  <si>
    <t>57-0068</t>
  </si>
  <si>
    <t>BE57 25'Cd/230V/1Ph/Pb25'/UL/cCSAus</t>
  </si>
  <si>
    <t>57-0069</t>
  </si>
  <si>
    <t>E57 35'Cd/230V/1Ph/UL/cCSAus</t>
  </si>
  <si>
    <t>585-0005</t>
  </si>
  <si>
    <t>Pump,12Vdc W/28Amp Charger/Aquanot II</t>
  </si>
  <si>
    <t>585-0006</t>
  </si>
  <si>
    <t>Pump,12Vdc Pedestal/Aquanot</t>
  </si>
  <si>
    <t>59-0001</t>
  </si>
  <si>
    <t>M59 115V/1Ph/cCSAus/UL</t>
  </si>
  <si>
    <t>59-0002</t>
  </si>
  <si>
    <t>N59 115V/1Ph/cCSAus/UL</t>
  </si>
  <si>
    <t>59-0003</t>
  </si>
  <si>
    <t>D59 230V/1Ph/cCSAus/UL</t>
  </si>
  <si>
    <t>59-0004</t>
  </si>
  <si>
    <t>E59 230V/1Ph/UL/cCSAus</t>
  </si>
  <si>
    <t>59-0005</t>
  </si>
  <si>
    <t>M59 115V/1Ph/Extra Duty</t>
  </si>
  <si>
    <t>59-0006</t>
  </si>
  <si>
    <t>M59 25'Cd/115V/1Ph/UL/cCSAus</t>
  </si>
  <si>
    <t>59-0007</t>
  </si>
  <si>
    <t>M59 15'Cd/115V/1Ph/cCSAus/UL</t>
  </si>
  <si>
    <t>59-0008</t>
  </si>
  <si>
    <t>D59 230V/1Ph/Extra Duty</t>
  </si>
  <si>
    <t>59-0018</t>
  </si>
  <si>
    <t>N59 115V/1Ph/Extra Duty</t>
  </si>
  <si>
    <t>59-0020</t>
  </si>
  <si>
    <t>M59 35'Cd/115V/1Ph/UL/cCSAus</t>
  </si>
  <si>
    <t>59-0021</t>
  </si>
  <si>
    <t>N59 25'Cd/115V/1Ph/UL/cCSAus</t>
  </si>
  <si>
    <t>59-0022</t>
  </si>
  <si>
    <t>N59 35'Cd/115V/1Ph/UL/cCSAus</t>
  </si>
  <si>
    <t>59-0024</t>
  </si>
  <si>
    <t>D59 25' Cd/230V/1Ph/cCSAus/UL</t>
  </si>
  <si>
    <t>59-0025</t>
  </si>
  <si>
    <t>D59 50'Cd/230V/1P/cCSAus/UL</t>
  </si>
  <si>
    <t>6030-0082</t>
  </si>
  <si>
    <t>Valve,Plug 2" Threaded W-Hand Lever</t>
  </si>
  <si>
    <t>6030-0083</t>
  </si>
  <si>
    <t>Valve,Plug 3" Threaded W-Hand Lever</t>
  </si>
  <si>
    <t>6030-0084</t>
  </si>
  <si>
    <t>Valve,Plug 2.5" Flanged W-Hand Lever</t>
  </si>
  <si>
    <t>6030-0085</t>
  </si>
  <si>
    <t>Valve,Plug 3" Flanged W-Hand Lever</t>
  </si>
  <si>
    <t>6030-0086</t>
  </si>
  <si>
    <t>Valve,Plug 4"Flanged W-Hand Lever</t>
  </si>
  <si>
    <t>6030-0087</t>
  </si>
  <si>
    <t>Valve,Plug 6" Flanged W-Hand Lever</t>
  </si>
  <si>
    <t>6030-0088</t>
  </si>
  <si>
    <t>Valve,Plug 8" Flanged W-Hand Lever</t>
  </si>
  <si>
    <t>6030-0160</t>
  </si>
  <si>
    <t>Valve,Unicheck-3" Ci Zep</t>
  </si>
  <si>
    <t>6030-0180</t>
  </si>
  <si>
    <t>Valve,Unicheck-6" C.I.</t>
  </si>
  <si>
    <t>6030-0190</t>
  </si>
  <si>
    <t>Valve,Unicheck-8" C.I.</t>
  </si>
  <si>
    <t>6030-0194</t>
  </si>
  <si>
    <t>Elbow,4" W.W.</t>
  </si>
  <si>
    <t>https://www.zoellerpumps.com/en-us/products/accessories/rail-systems#sales-and-marketing</t>
  </si>
  <si>
    <t>6030-0195</t>
  </si>
  <si>
    <t>Elbow,6" C.I. W.W.</t>
  </si>
  <si>
    <t>6030-0196</t>
  </si>
  <si>
    <t>Elbow,Flanged 8" C.I.</t>
  </si>
  <si>
    <t>6030-0197</t>
  </si>
  <si>
    <t>Valve,Unicheck-2.5" C.I.</t>
  </si>
  <si>
    <t>https://www.zoellerpumps.com/en-us/products/check-valves/cast-iron-plastic</t>
  </si>
  <si>
    <t>6030-0198</t>
  </si>
  <si>
    <t>Valve,Unicheck-3" C.I./Dewatering Only</t>
  </si>
  <si>
    <t>6030-0200</t>
  </si>
  <si>
    <t>Elbow,Flanged 2.5" C.I. WW</t>
  </si>
  <si>
    <t>6030-0201</t>
  </si>
  <si>
    <t>Elbow,Flanged 3" C.I. WW</t>
  </si>
  <si>
    <t>6030-0202</t>
  </si>
  <si>
    <t>Valve,Unicheck-3" C.I.</t>
  </si>
  <si>
    <t>6030-0203</t>
  </si>
  <si>
    <t>Valve,Unicheck-4" C.I.</t>
  </si>
  <si>
    <t>6030-0205</t>
  </si>
  <si>
    <t>Reducer,Eccentric Flang ED 8" To 6" C.I.</t>
  </si>
  <si>
    <t>6030-0211</t>
  </si>
  <si>
    <t>Valve,Plug 2" Flanged W-Hand Lever</t>
  </si>
  <si>
    <t>6030-0212</t>
  </si>
  <si>
    <t>Valve,Unicheck-2" C.I./Flanged</t>
  </si>
  <si>
    <t>6039-0014</t>
  </si>
  <si>
    <t>Guide Rail Asm-Intmed SS4"</t>
  </si>
  <si>
    <t>6039-0021</t>
  </si>
  <si>
    <t>Guide Rail Asm-Intmed S.S. 6"</t>
  </si>
  <si>
    <t>6039-0026</t>
  </si>
  <si>
    <t>Cable,Choker/SS/180 Fr/.25"Dia</t>
  </si>
  <si>
    <t>6039-0027</t>
  </si>
  <si>
    <t>Cable,Choker/Galv/180 Fr/.25"Dia</t>
  </si>
  <si>
    <t>6039-0028</t>
  </si>
  <si>
    <t>Cable,Lifting&amp;Choker/Perm/SS/10'Lg/.25"Dia</t>
  </si>
  <si>
    <t>6039-0029</t>
  </si>
  <si>
    <t>Cable,Lifting&amp;Choker/Perm/Galv/10'Lg/180Fr</t>
  </si>
  <si>
    <t>6039-0030</t>
  </si>
  <si>
    <t>Cable,Lifting&amp;Choker/Rmv/SS/10'Lg/180 Fr/.25"Dia</t>
  </si>
  <si>
    <t>6039-0031</t>
  </si>
  <si>
    <t>Cable,Lifting&amp;Choker/Rmv/Galv/10'Lg/180 Fr/.25"D</t>
  </si>
  <si>
    <t>6039-0032</t>
  </si>
  <si>
    <t>Cable,Lifting&amp;Choker/Perm/SS/15'Lg/.25"Dia</t>
  </si>
  <si>
    <t>6039-0035</t>
  </si>
  <si>
    <t>Elbow,Dry Pit 4"X6"</t>
  </si>
  <si>
    <t>6039-0041</t>
  </si>
  <si>
    <t>Bail,Lifting-61Hd Series/Reliance/140-180 Frame</t>
  </si>
  <si>
    <t>6039-0042</t>
  </si>
  <si>
    <t>Bail,Lifting Rigid 250 Frame/(Zep)</t>
  </si>
  <si>
    <t>6039-0048</t>
  </si>
  <si>
    <t>Adapter,4" Flygt Guide Rail</t>
  </si>
  <si>
    <t>6039-0053</t>
  </si>
  <si>
    <t>Adapter,6" Flygt Guide Rail</t>
  </si>
  <si>
    <t>6039-0061</t>
  </si>
  <si>
    <t>Cable,Lifting&amp;Choker/Perm/SS/25'Lg/.25"Dia</t>
  </si>
  <si>
    <t>6039-0062</t>
  </si>
  <si>
    <t>Cable,Lifting&amp;Choker/Perm/SS/20'Lg/.25"Dia</t>
  </si>
  <si>
    <t>6039-0063</t>
  </si>
  <si>
    <t>Cable,Lifting&amp;Choker/Perm/Galv/20'Lg/180Fr</t>
  </si>
  <si>
    <t>6039-0068</t>
  </si>
  <si>
    <t>Cable,Lifting&amp;Choker/Perm/SS/30'Lg/.25"Dia</t>
  </si>
  <si>
    <t>6039-0070</t>
  </si>
  <si>
    <t>Adapter,3" Flygt Guide Rail</t>
  </si>
  <si>
    <t>6039-0071</t>
  </si>
  <si>
    <t>Kit,Adapter/140Grnd/Meyers/2.5"FLG/Hor-D Rail</t>
  </si>
  <si>
    <t>6039-0072</t>
  </si>
  <si>
    <t>Disconnect Sys,Rail 6" Cast Iron</t>
  </si>
  <si>
    <t>6039-0073</t>
  </si>
  <si>
    <t>Disconnect Sys,Rail 6" Brass</t>
  </si>
  <si>
    <t>6039-0094</t>
  </si>
  <si>
    <t>Cable,Lifting/Rmv/SS/16'Lg/Zinc Plated Conn</t>
  </si>
  <si>
    <t>6039-0097</t>
  </si>
  <si>
    <t>Cable,Lifting/Rmv/SS/30'Lg/Zinc Plated Conn</t>
  </si>
  <si>
    <t>6039-0098</t>
  </si>
  <si>
    <t>Cable,Lifting/Rmv/SS/25'Lg/Zinc Plated Conn</t>
  </si>
  <si>
    <t>611-0004</t>
  </si>
  <si>
    <t>E611 230V/1Ph/1750/1.0 Bhp/3"Vert-D</t>
  </si>
  <si>
    <t>611-0005</t>
  </si>
  <si>
    <t>E611 230V/1Ph/1750/1.0 Bhp/4"D</t>
  </si>
  <si>
    <t>611-0006</t>
  </si>
  <si>
    <t>J611 200V/3Ph/1750/1.0 Bhp/3" Vert-D</t>
  </si>
  <si>
    <t>611-0007</t>
  </si>
  <si>
    <t>J611 200V/3Ph/1750/1.0 Bhp/4"D</t>
  </si>
  <si>
    <t>611-0008</t>
  </si>
  <si>
    <t>F611 230V/3Ph/1750/1.0 Bhp/3" Vert-D</t>
  </si>
  <si>
    <t>611-0009</t>
  </si>
  <si>
    <t>F611 230V/3Ph/1750/1.0 Bhp/4"D</t>
  </si>
  <si>
    <t>611-0010</t>
  </si>
  <si>
    <t>G611 460V/3Ph/1750/1.0 Bhp/3" Vert-D</t>
  </si>
  <si>
    <t>611-0011</t>
  </si>
  <si>
    <t>G611 460V/3Ph/1750/1.0 Bhp/4"D</t>
  </si>
  <si>
    <t>611-0014</t>
  </si>
  <si>
    <t>F611 50'Cd/230V/3Ph/1750/1.0Bhp/3" Vert-D</t>
  </si>
  <si>
    <t>611-0015</t>
  </si>
  <si>
    <t>F611 75'Cd/230V/3Ph/1750/1.0Bhp/3" Vert-D</t>
  </si>
  <si>
    <t>611-0016</t>
  </si>
  <si>
    <t>F611 230V/3Ph/1750/1.0 Bhp/3"Hor-D</t>
  </si>
  <si>
    <t>611-0017</t>
  </si>
  <si>
    <t>E611 50'Cd/230V/1Ph/1750/1.0Bhp/3" Vert-D</t>
  </si>
  <si>
    <t>611-0018</t>
  </si>
  <si>
    <t>EX611 230V/1Ph/1750/1.0Bhp/3" Vert-D/Ex Pr</t>
  </si>
  <si>
    <t>611-0019</t>
  </si>
  <si>
    <t>EX611 230V/1Ph/1750/1.0Bhp/3"Hor-D/Ex Pr</t>
  </si>
  <si>
    <t>611-0020</t>
  </si>
  <si>
    <t>EX611 230V/1Ph/1750/1.0Bhp/4"D/Ex Pr</t>
  </si>
  <si>
    <t>611-0021</t>
  </si>
  <si>
    <t>JX611 200V/3Ph/1750/1.0Bhp/3" Vert-D/Ex Pr</t>
  </si>
  <si>
    <t>611-0022</t>
  </si>
  <si>
    <t>JX611 200V/3Ph/1750/1.0Bhp/3"Hor-D/Ex Pr</t>
  </si>
  <si>
    <t>611-0023</t>
  </si>
  <si>
    <t>JX611 200V/3Ph/1750/1.0Bhp/4"D/Ex Pr</t>
  </si>
  <si>
    <t>611-0024</t>
  </si>
  <si>
    <t>FX611 230V/3Ph/1750/1.0Bhp/3" Vert-D/Ex Pr</t>
  </si>
  <si>
    <t>611-0025</t>
  </si>
  <si>
    <t>FX611 230V/3Ph/1750/1.0Bhp/3"Hor-D/Ex Pr</t>
  </si>
  <si>
    <t>611-0026</t>
  </si>
  <si>
    <t>FX611 230V/3Ph/1750/1.0Bhp/4"D/Ex Pr</t>
  </si>
  <si>
    <t>611-0027</t>
  </si>
  <si>
    <t>GX611 460V/3Ph/1750/1.0Bhp/3" Vert-D/Ex Pr</t>
  </si>
  <si>
    <t>611-0028</t>
  </si>
  <si>
    <t>GX611 460V/3Ph/1750/1.0Bhp/3"Hor-D/Ex Pr</t>
  </si>
  <si>
    <t>611-0029</t>
  </si>
  <si>
    <t>GX611 460V/3Ph/1750/1.0Bhp/4"D/Ex Pr</t>
  </si>
  <si>
    <t>611-0033</t>
  </si>
  <si>
    <t>J611 35'Cd/200V/3Ph/1750/1.0Bhp/3" Vert-D</t>
  </si>
  <si>
    <t>611-0034</t>
  </si>
  <si>
    <t>E611 230V/1Ph/1750/1.0 Bhp/3"Hor-D</t>
  </si>
  <si>
    <t>611-0035</t>
  </si>
  <si>
    <t>G611 460V/3Ph/1750/1.0 Bhp/3"Hor-D</t>
  </si>
  <si>
    <t>611-0036</t>
  </si>
  <si>
    <t>E611 50'Cd/230V/1Ph/1750/1.0Bhp/4"D</t>
  </si>
  <si>
    <t>611-0037</t>
  </si>
  <si>
    <t>GX611 50"Cd/460V/3Ph/1750/1.0Bhp/3" Vert-D/Ex Pr</t>
  </si>
  <si>
    <t>611-0038</t>
  </si>
  <si>
    <t>J611 200V/3Ph/1750/1.0 Bhp/3" Hor-D</t>
  </si>
  <si>
    <t>611-0039</t>
  </si>
  <si>
    <t>JX611 35'Cd/200V/3Ph/1750/1.0Bhp/4"D/Ex Pr</t>
  </si>
  <si>
    <t>611-0040</t>
  </si>
  <si>
    <t>JX611 50'Cd/200V/3Ph/1750/1.0Bhp/4"D/Ex Pr</t>
  </si>
  <si>
    <t>611-0041</t>
  </si>
  <si>
    <t>G611 35'Cd/460V/3Ph/1750/1.0 Bhp/3"Vert-D</t>
  </si>
  <si>
    <t>611-0042</t>
  </si>
  <si>
    <t>J611 50'Cd/200V/3Ph/1750/1.0Bhp/3" Vert-D</t>
  </si>
  <si>
    <t>611-0043</t>
  </si>
  <si>
    <t>G611 35'Cd/460V/3Ph/1750/1.0 Bhp/3"Hor-D</t>
  </si>
  <si>
    <t>611-0045</t>
  </si>
  <si>
    <t>EX611 50'Cd/230V/1Ph/1750/1.0Bhp/3"Vert-D/Ex Pr</t>
  </si>
  <si>
    <t>611-0047</t>
  </si>
  <si>
    <t>G611 50'Cd/460V/3Ph/1750/1.0 Bhp/3"Hor-D</t>
  </si>
  <si>
    <t>611-0048</t>
  </si>
  <si>
    <t>https://www.zoellerpumps.com/en-us/products/sewage-pumps/commercial/600-series</t>
  </si>
  <si>
    <t>611-0049</t>
  </si>
  <si>
    <t>621-0004</t>
  </si>
  <si>
    <t>E621 230V/1Ph/1750/1.5 Bhp/3"Vert-D</t>
  </si>
  <si>
    <t>621-0005</t>
  </si>
  <si>
    <t>E621 230V/1Ph/1750/1.5 Bhp/4"D</t>
  </si>
  <si>
    <t>621-0006</t>
  </si>
  <si>
    <t>J621 200V/3Ph/1750/1.5 Bhp/3"Vert-D</t>
  </si>
  <si>
    <t>621-0007</t>
  </si>
  <si>
    <t>J621 200V/3Ph/1750/1.5 Bhp/4"D</t>
  </si>
  <si>
    <t>621-0008</t>
  </si>
  <si>
    <t>F621 230V/3Ph/1750/1.5 Bhp/3"Vert-D</t>
  </si>
  <si>
    <t>621-0009</t>
  </si>
  <si>
    <t>F621 230V/3Ph/1750/1.5 Bhp/4"D</t>
  </si>
  <si>
    <t>621-0010</t>
  </si>
  <si>
    <t>G621 460V/3Ph/1750/1.5 Bhp/3"Vert-D</t>
  </si>
  <si>
    <t>621-0011</t>
  </si>
  <si>
    <t>G621 460V/3Ph/1750/1.5 Bhp/4"D</t>
  </si>
  <si>
    <t>621-0015</t>
  </si>
  <si>
    <t>E621 50'Cd/230V/1Ph/1750/1.5Bhp/3"Vert-D</t>
  </si>
  <si>
    <t>621-0016</t>
  </si>
  <si>
    <t>F621 230V/3P/1750/1.5Bhp/3"Hor-D</t>
  </si>
  <si>
    <t>621-0017</t>
  </si>
  <si>
    <t>G621 50'Cd/460V/3Ph/1750/1.5Bhp/3"Vert-D</t>
  </si>
  <si>
    <t>621-0018</t>
  </si>
  <si>
    <t>G621 460V/3Ph/1750/1.5Bhp/3"Hor-D</t>
  </si>
  <si>
    <t>621-0019</t>
  </si>
  <si>
    <t>J621 200V/3Ph/1750/1.5 Bhp/3"Hor-D/</t>
  </si>
  <si>
    <t>621-0020</t>
  </si>
  <si>
    <t>EX621 230V/1Ph/1750/1.5 Bhp/3"Vert-D/Ex Pr</t>
  </si>
  <si>
    <t>621-0021</t>
  </si>
  <si>
    <t>EX621 230V/1Ph/1750/1.5 Bhp/3"Hor-D/Ex Pr</t>
  </si>
  <si>
    <t>621-0022</t>
  </si>
  <si>
    <t>EX621 230V/1Ph/1750/1.5 Bhp/4"D/Ex Pr</t>
  </si>
  <si>
    <t>621-0023</t>
  </si>
  <si>
    <t>JX621 200V/3Ph/1750/1.5 Bhp/3"Vert-D/Ex Pr</t>
  </si>
  <si>
    <t>621-0024</t>
  </si>
  <si>
    <t>JX621 200V/3Ph/1750/1.5 Bhp/3"Hor-D/Ex Pr</t>
  </si>
  <si>
    <t>621-0025</t>
  </si>
  <si>
    <t>JX621 200V/3Ph/1750/1.5 Bhp/4"D/Ex Pr</t>
  </si>
  <si>
    <t>621-0026</t>
  </si>
  <si>
    <t>FX621 230V/3Ph/1750/1.5 Bhp/3"Vert-D/Ex Pr</t>
  </si>
  <si>
    <t>621-0027</t>
  </si>
  <si>
    <t>FX621 230V/3Ph/1750/1.5 Bhp/3"Hor-D/Ex Pr</t>
  </si>
  <si>
    <t>621-0028</t>
  </si>
  <si>
    <t>FX621 230V/3Ph/1750/1.5 Bhp/4"D/Ex Pr</t>
  </si>
  <si>
    <t>621-0029</t>
  </si>
  <si>
    <t>GX621 460V/3Ph/1750/1.5 Bhp/3"Vert-D/Ex Pr</t>
  </si>
  <si>
    <t>621-0030</t>
  </si>
  <si>
    <t>GX621 460V/3Ph/1750/1.5 Bhp/3"Hor-D/Ex Pr</t>
  </si>
  <si>
    <t>621-0031</t>
  </si>
  <si>
    <t>GX621 460V/3Ph/1750/1.5 Bhp/4"D/Ex Pr</t>
  </si>
  <si>
    <t>621-0035</t>
  </si>
  <si>
    <t>J621 50'Cd/200V/3Ph/1750/1.5Bhp/4"D</t>
  </si>
  <si>
    <t>621-0036</t>
  </si>
  <si>
    <t>EX621 35'Cd/230V/1Ph/1750/1.5Bhp/3"Vert-D/Ex Pr</t>
  </si>
  <si>
    <t>621-0037</t>
  </si>
  <si>
    <t>E621 230V/1Ph/1750/1.5 Bhp/3"Hor-D</t>
  </si>
  <si>
    <t>621-0038</t>
  </si>
  <si>
    <t>J621 50'Cd/200V/3Ph/1750/1.5Bhp/3"Hor-D</t>
  </si>
  <si>
    <t>621-0039</t>
  </si>
  <si>
    <t>E621 35'Cd/230V/1Ph/1750/1.5Bhp/4"D</t>
  </si>
  <si>
    <t>621-0040</t>
  </si>
  <si>
    <t>G621 50'Cd/460V/3Ph/1750/1.5Bhp/3"Hor-D</t>
  </si>
  <si>
    <t>621-0041</t>
  </si>
  <si>
    <t>E621 35'Cd/230V/1Ph/1750/1.5Bhp/3"Vert-D</t>
  </si>
  <si>
    <t>621-0042</t>
  </si>
  <si>
    <t>G621 50'Cd/460V/3Ph/1750/1.5Bhp/4"D</t>
  </si>
  <si>
    <t>621-0043</t>
  </si>
  <si>
    <t>JX621 50'Cd/200V/3P/1750/1.5Bhp/3"Vert-D/Ex Pr</t>
  </si>
  <si>
    <t>621-0044</t>
  </si>
  <si>
    <t>E621 50'Cd/230V/1Ph/1750/1.5Bhp/4"D</t>
  </si>
  <si>
    <t>621-0045</t>
  </si>
  <si>
    <t>JX621 50'Cd/200V/3Ph/1750/1.5 Bhp/3"Hor-D/Ex Pr</t>
  </si>
  <si>
    <t>621-0046</t>
  </si>
  <si>
    <t>G621 35'Cd/460V/3Ph/1750/1.5Bhp/4"D</t>
  </si>
  <si>
    <t>621-0047</t>
  </si>
  <si>
    <t>F621 75'Cd/230V/3Ph/1750/1.5 Bhp/4"D</t>
  </si>
  <si>
    <t>621-0048</t>
  </si>
  <si>
    <t>F621 35'Cd/230V/3Ph/1750/1.5 Bhp/3"Vert-D</t>
  </si>
  <si>
    <t>621-0050</t>
  </si>
  <si>
    <t>J621 35'Cd/200V/3Ph/1750/1.5 Bhp3" Vert-D</t>
  </si>
  <si>
    <t>621-0051</t>
  </si>
  <si>
    <t>J621 50'Cd/200V/3Ph/1750/1.5 Bhp/3" Vert-D</t>
  </si>
  <si>
    <t>621-0053</t>
  </si>
  <si>
    <t>G621 35'Cd/460V/3Ph/1750/1.5Bhp/3"Hor-D</t>
  </si>
  <si>
    <t>621-0056</t>
  </si>
  <si>
    <t>JX621 35'Cd/200V/3Ph/1750/1.5 Bhp/4"D/Ex Pr</t>
  </si>
  <si>
    <t>63-0001</t>
  </si>
  <si>
    <t>M63 115V/1Ph/cCSAus</t>
  </si>
  <si>
    <t>63-0005</t>
  </si>
  <si>
    <t>M63 15'Cd/115V/1Ph/cCSAus</t>
  </si>
  <si>
    <t>631-0004</t>
  </si>
  <si>
    <t>E631 230V/1Ph/1750/2.0 Bhp/3"Vert-D</t>
  </si>
  <si>
    <t>631-0005</t>
  </si>
  <si>
    <t>E631 230V/1Ph/1750/2.0 Bhp/4"D</t>
  </si>
  <si>
    <t>631-0006</t>
  </si>
  <si>
    <t>J631 200V/3Ph/1750/2.0 Bhp/3"Vert-D</t>
  </si>
  <si>
    <t>631-0007</t>
  </si>
  <si>
    <t>J631 200V/3Ph/1750/2.0 Bhp/4"D</t>
  </si>
  <si>
    <t>631-0008</t>
  </si>
  <si>
    <t>F631 230V/3Ph/1750/2.0 Bhp/3"Vert-D</t>
  </si>
  <si>
    <t>631-0009</t>
  </si>
  <si>
    <t>F631 230V/3Ph/1750/2.0 Bhp/4"D</t>
  </si>
  <si>
    <t>631-0010</t>
  </si>
  <si>
    <t>G631 460V/3Ph/1750/2.0 Bhp/3"Vert-D</t>
  </si>
  <si>
    <t>631-0011</t>
  </si>
  <si>
    <t>G631 460V/3Ph/1750/2.0 Bhp/4"D</t>
  </si>
  <si>
    <t>631-0014</t>
  </si>
  <si>
    <t>J631 200V/3Ph/1750/2.0 Bhp/3"Hor-D</t>
  </si>
  <si>
    <t>631-0015</t>
  </si>
  <si>
    <t>G631 50'Cd/460V/3Ph/1750/2.0Bhp/3"Vert-D</t>
  </si>
  <si>
    <t>631-0016</t>
  </si>
  <si>
    <t>G631 75'Cd/460V/3Ph/1750/2.0Bhp/4"D</t>
  </si>
  <si>
    <t>631-0017</t>
  </si>
  <si>
    <t>E631 230V/1Ph/1750/2.0 Bhp/3"Hor-D</t>
  </si>
  <si>
    <t>631-0018</t>
  </si>
  <si>
    <t>G631 460V/3Ph/1750/2.0 Bhp/3"Hor-D</t>
  </si>
  <si>
    <t>631-0021</t>
  </si>
  <si>
    <t>EX631 230V/1Ph/1750/2.0 Bhp/3"Vert-D/Ex Pr</t>
  </si>
  <si>
    <t>631-0022</t>
  </si>
  <si>
    <t>EX631 230V/1Ph/1750/2.0 Bhp/3"Hor-D/Ex Pr</t>
  </si>
  <si>
    <t>631-0023</t>
  </si>
  <si>
    <t>EX631 230V/1Ph/1750/2.0 Bhp/4"D/Ex Pr</t>
  </si>
  <si>
    <t>631-0024</t>
  </si>
  <si>
    <t>JX631 200V/3Ph/1750/2.0 Bhp/3"Vert-D/Ex Pr</t>
  </si>
  <si>
    <t>631-0025</t>
  </si>
  <si>
    <t>JX631 200V/3Ph/1750/2.0 Bhp/3"Hor-D/Ex Pr</t>
  </si>
  <si>
    <t>631-0026</t>
  </si>
  <si>
    <t>JX631 200V/3Ph/1750/2.0 Bhp/4"D/Ex Pr</t>
  </si>
  <si>
    <t>631-0027</t>
  </si>
  <si>
    <t>FX631 230V/3Ph/1750/2.0 Bhp/3"Vert-D/Ex Pr</t>
  </si>
  <si>
    <t>631-0028</t>
  </si>
  <si>
    <t>FX631 230V/3Ph/1750/2.0 Bhp/3"Hor-D/Ex Pr</t>
  </si>
  <si>
    <t>631-0029</t>
  </si>
  <si>
    <t>FX631 230V/3Ph/1750/2.0 Bhp/4"D/Ex Pr</t>
  </si>
  <si>
    <t>631-0030</t>
  </si>
  <si>
    <t>GX631 460V/3Ph/1750/2.0 Bhp/3"Vert-D/Ex Pr</t>
  </si>
  <si>
    <t>631-0031</t>
  </si>
  <si>
    <t>GX631 460V/3Ph/1750/2.0 Bhp/3"Hor-D/Ex Pr</t>
  </si>
  <si>
    <t>631-0032</t>
  </si>
  <si>
    <t>GX631 460V/3Ph/1750/2.0 Bhp/4"D/Ex Pr</t>
  </si>
  <si>
    <t>631-0036</t>
  </si>
  <si>
    <t>J631 35'Cd/200V/3Ph/1750/2.0Bhp/4"D</t>
  </si>
  <si>
    <t>631-0037</t>
  </si>
  <si>
    <t>F631 50'Cd/230V/3Ph/1750/2.0Bhp/3"Vert-D</t>
  </si>
  <si>
    <t>631-0038</t>
  </si>
  <si>
    <t>E631 50'Cd/230V/1Ph/1750/2.0Bhp/3"Vert-D</t>
  </si>
  <si>
    <t>631-0039</t>
  </si>
  <si>
    <t>G631 50'Cd/460V/3Ph/1750/2.0Bhp/3"Hor-D</t>
  </si>
  <si>
    <t>631-0040</t>
  </si>
  <si>
    <t>JX631 50'Cd/200V/3P/1750/2.0Bhp/3"Vert-D/Ex Pr</t>
  </si>
  <si>
    <t>631-0041</t>
  </si>
  <si>
    <t>G631 50'Cd/460V/3Ph/1750/2.0Bhp/4"D</t>
  </si>
  <si>
    <t>631-0042</t>
  </si>
  <si>
    <t>E631 35'Cd/230V/1Ph/1750/2.0Bhp/4"D</t>
  </si>
  <si>
    <t>631-0043</t>
  </si>
  <si>
    <t>G631 35' Cd/460V/3Ph/1750/2.0 Bhp/3"Vert-D</t>
  </si>
  <si>
    <t>631-0045</t>
  </si>
  <si>
    <t>J631 35'Cd/200V/3Ph/1750/2.0 Bhp/3"Vert-D</t>
  </si>
  <si>
    <t>631-0046</t>
  </si>
  <si>
    <t>J631 50'Cd/200V/3Ph/1750/2.0 Bhp/3"Vert-D</t>
  </si>
  <si>
    <t>631-0047</t>
  </si>
  <si>
    <t>FX631 35'Cd/230V/3Ph/1750/2.0 Bhp/3"Vert-D/Ex Pr</t>
  </si>
  <si>
    <t>631-0048</t>
  </si>
  <si>
    <t>GX631 35'Cd/460V/3Ph/1750/2.0 Bhp/3"Hor-D/Ex Pr</t>
  </si>
  <si>
    <t>631-0049</t>
  </si>
  <si>
    <t>F631 50'Cd/230V/3Ph/1750/2.0 Bhp/3"Hor-D</t>
  </si>
  <si>
    <t>631-0050</t>
  </si>
  <si>
    <t>F631 50'Cd/230V/3Ph/1750/2.0 Bhp/4"D</t>
  </si>
  <si>
    <t>631-0051</t>
  </si>
  <si>
    <t>F631 35'Cd/230V/3Ph/1750/2.0 Bhp/4"D</t>
  </si>
  <si>
    <t>631-0053</t>
  </si>
  <si>
    <t>E631 50'Cd/230V/1Ph/1750/2.0 Bhp/3"Hor-D</t>
  </si>
  <si>
    <t>631-0058</t>
  </si>
  <si>
    <t>631-0059</t>
  </si>
  <si>
    <t>631-0060</t>
  </si>
  <si>
    <t>641-0004</t>
  </si>
  <si>
    <t>E641 230V/1Ph/1750/3.0 Bhp/3"Vert-D</t>
  </si>
  <si>
    <t>641-0005</t>
  </si>
  <si>
    <t>E641 230V/1Ph/1750/3.0 Bhp/4"D</t>
  </si>
  <si>
    <t>641-0006</t>
  </si>
  <si>
    <t>J641 200V/3Ph/1750/3.0 Bhp/3"Vert-D</t>
  </si>
  <si>
    <t>641-0007</t>
  </si>
  <si>
    <t>J641 200V/3Ph/1750/3.0 Bhp/4"D</t>
  </si>
  <si>
    <t>641-0008</t>
  </si>
  <si>
    <t>F641 230V/3Ph/1750/3.0 Bhp/3"Vert-D</t>
  </si>
  <si>
    <t>641-0009</t>
  </si>
  <si>
    <t>F641 230V/3Ph/1750/3.0 Bhp/4"D</t>
  </si>
  <si>
    <t>641-0010</t>
  </si>
  <si>
    <t>G641 460V/3Ph/1750/3.0 Bhp/3"Vert-D</t>
  </si>
  <si>
    <t>641-0011</t>
  </si>
  <si>
    <t>G641 460V/3Ph/1750/3.0 Bhp/4"D</t>
  </si>
  <si>
    <t>641-0014</t>
  </si>
  <si>
    <t>J641 200V/3Ph/1750/3.0Bhp/3"Hor-D</t>
  </si>
  <si>
    <t>641-0015</t>
  </si>
  <si>
    <t>F641 230V/3Ph/1750/3Bhp/3"Hor-D</t>
  </si>
  <si>
    <t>641-0016</t>
  </si>
  <si>
    <t>G641 460V/3Ph/1750/3.0B Hp/3"Hor-D</t>
  </si>
  <si>
    <t>641-0017</t>
  </si>
  <si>
    <t>F641 35'Cd/230V/3Ph/1750/3.0Bhp/4"D</t>
  </si>
  <si>
    <t>641-0018</t>
  </si>
  <si>
    <t>E641 230V/1Ph/1750/3.0B Hp/3"Hor-D</t>
  </si>
  <si>
    <t>641-0019</t>
  </si>
  <si>
    <t>J641 35'Cd/200V/3Ph/1750/3.0Bhp/3"Vert-D</t>
  </si>
  <si>
    <t>641-0020</t>
  </si>
  <si>
    <t>E641 35'Cd/230V/1Ph/1750/3.0Bhp/4"D</t>
  </si>
  <si>
    <t>641-0021</t>
  </si>
  <si>
    <t>G641 35'Cd/460V/3Ph/1750/3.0Bhp/4"D</t>
  </si>
  <si>
    <t>641-0022</t>
  </si>
  <si>
    <t>J641 50'Cd/200V/3Ph/1750/3.0Bhp/3"Vert-D</t>
  </si>
  <si>
    <t>641-0023</t>
  </si>
  <si>
    <t>E641 50'Cd/230V/1Ph/1750/3.0Bhp/3"Vert-D</t>
  </si>
  <si>
    <t>641-0025</t>
  </si>
  <si>
    <t>E641 50'Cd/230V/1Ph/1750/3.0Bhp/4"D</t>
  </si>
  <si>
    <t>641-0026</t>
  </si>
  <si>
    <t>J641 35'Cd/200V/3Ph/1750/3.0Bhp/4"D</t>
  </si>
  <si>
    <t>641-0027</t>
  </si>
  <si>
    <t>EX641 230V/1Ph/1750/3.0 Bhp/3"Vert-D/Ex Pr</t>
  </si>
  <si>
    <t>641-0028</t>
  </si>
  <si>
    <t>EX641 230V/1Ph/1750/3.0Bhp/3"Hor-D/Ex Pr</t>
  </si>
  <si>
    <t>641-0029</t>
  </si>
  <si>
    <t>EX641 230V/1Ph/1750/3.0Bhp/4"D/Ex Pr</t>
  </si>
  <si>
    <t>641-0030</t>
  </si>
  <si>
    <t>JX641 200V/3Ph/1750/3.0Bhp/3"Vert-D/Ex Pr</t>
  </si>
  <si>
    <t>641-0031</t>
  </si>
  <si>
    <t>JX641 200V/3Ph/1750/3.0Bhp/3"Hor-D/Ex Pr</t>
  </si>
  <si>
    <t>641-0032</t>
  </si>
  <si>
    <t>JX641 200V/3Ph/1750/3.0Bhp/4"D/Ex Pr</t>
  </si>
  <si>
    <t>641-0033</t>
  </si>
  <si>
    <t>FX641 230V/3Ph/1750/3.0Bhp/3"Vert-D/Ex Pr</t>
  </si>
  <si>
    <t>641-0034</t>
  </si>
  <si>
    <t>FX641 230V/3Ph/1750/3.0Bhp/3"Hor-D/Ex Pr</t>
  </si>
  <si>
    <t>641-0035</t>
  </si>
  <si>
    <t>FX641 230V/3Ph/1750/3.0Bhp/4"D/Ex Pr</t>
  </si>
  <si>
    <t>641-0036</t>
  </si>
  <si>
    <t>GX641 460V/3Ph/1750/3.0Bhp/3"Vert-D/Ex Pr</t>
  </si>
  <si>
    <t>641-0037</t>
  </si>
  <si>
    <t>GX641 460V/3Ph/1750/3.0Bhp/3"Hor-D/Ex Pr</t>
  </si>
  <si>
    <t>641-0038</t>
  </si>
  <si>
    <t>GX641 460V/3Ph/1750/3.0Bhp/4"D/Ex Pr</t>
  </si>
  <si>
    <t>641-0042</t>
  </si>
  <si>
    <t>F641 50'Cd/230V/3Ph/1750/3.0Bhp/3"Vert-D</t>
  </si>
  <si>
    <t>641-0043</t>
  </si>
  <si>
    <t>E641 35'Cd/230V/1Ph/1750/3.0Bhp/3"Vert-D</t>
  </si>
  <si>
    <t>641-0044</t>
  </si>
  <si>
    <t>G641 50'Cd/460V/3Ph/1750/3.0Bhp/4"D</t>
  </si>
  <si>
    <t>641-0046</t>
  </si>
  <si>
    <t>JX641 50'Cd/200V/3P/1750/3.0Bhp/3"Vert-D/Ex Pr</t>
  </si>
  <si>
    <t>641-0048</t>
  </si>
  <si>
    <t>G641 50'Cd/460V/3Ph/1750/3.0Bhp/3"Hor-D</t>
  </si>
  <si>
    <t>641-0049</t>
  </si>
  <si>
    <t>GX641 50'Cd/460V/3P/1750/3.0Bhp/3"Vert-D/Ex Pr</t>
  </si>
  <si>
    <t>641-0050</t>
  </si>
  <si>
    <t>G641 50'Cd/460V/3Ph/1750/3.0Bhp/3"Vert-D</t>
  </si>
  <si>
    <t>641-0051</t>
  </si>
  <si>
    <t>JX641 50'Cd/200V/3P/1750/3.0Bhp/4"D/Ex Pr</t>
  </si>
  <si>
    <t>641-0052</t>
  </si>
  <si>
    <t>GX641 50'Cd/460V/3P/1750/3.0Bhp/4"D/Ex Pr</t>
  </si>
  <si>
    <t>641-0053</t>
  </si>
  <si>
    <t>J641 50' Cord 200V/3Ph/1750/3.0 Bhp/4"D</t>
  </si>
  <si>
    <t>641-0054</t>
  </si>
  <si>
    <t>F641 50'CD/230V/3Ph/1750/3.0 Bhp/4"D</t>
  </si>
  <si>
    <t>641-0055</t>
  </si>
  <si>
    <t>F641 35'Cd/230V/3Ph/1750/3.0Bhp/3"Vert-D</t>
  </si>
  <si>
    <t>641-0056</t>
  </si>
  <si>
    <t>G641 75'Cd/460V/3Ph/1750/3.0Bhp/4"D</t>
  </si>
  <si>
    <t>641-0057</t>
  </si>
  <si>
    <t>JX641 35'Cd/200V/3Ph/1750/3.0Bhp/3"Vert-D/Ex Pr</t>
  </si>
  <si>
    <t>641-0058</t>
  </si>
  <si>
    <t>J641 75'Cd/200V/3Ph/1750/3.0 Bhp/3"Vert-D</t>
  </si>
  <si>
    <t>641-0059</t>
  </si>
  <si>
    <t>EX641 50'Cd/230V/1Ph/1750/3.0 Bhp/3"Vert-D/Ex Pr</t>
  </si>
  <si>
    <t>641-0060</t>
  </si>
  <si>
    <t>J641 75'Cd/200V/3Ph/1750/3.0 Bhp/4"D</t>
  </si>
  <si>
    <t>641-0061</t>
  </si>
  <si>
    <t>J641 50'Cd/200V/3Ph/1750/3.0Bhp/3"Hor-D</t>
  </si>
  <si>
    <t>641-0063</t>
  </si>
  <si>
    <t>F641 50'Cd/230V/3Ph/1750/3Bhp/3"Hor-D</t>
  </si>
  <si>
    <t>641-0064</t>
  </si>
  <si>
    <t>G641 75'Cd/460V/3Ph/1750/3.0Bhp/3"Vert-D</t>
  </si>
  <si>
    <t>641-0065</t>
  </si>
  <si>
    <t>641-0067</t>
  </si>
  <si>
    <t>G641 35'Cd/460V/3Ph/1750/3.0Bhp/3"Hor-D</t>
  </si>
  <si>
    <t>641-0068</t>
  </si>
  <si>
    <t>J641 75Cd/200V/3Ph/1750/3.0Bhp/3"Hor-D</t>
  </si>
  <si>
    <t>641-0070</t>
  </si>
  <si>
    <t>651-0004</t>
  </si>
  <si>
    <t>E651 230V/1Ph/1750/5.0 Bhp/3"Vert-D</t>
  </si>
  <si>
    <t>651-0005</t>
  </si>
  <si>
    <t>E651 230V/1Ph/1750/5.0 Bhp/4"D</t>
  </si>
  <si>
    <t>651-0006</t>
  </si>
  <si>
    <t>J651 200V/3Ph/1750/5.0 Bhp/3"Vert-D</t>
  </si>
  <si>
    <t>651-0007</t>
  </si>
  <si>
    <t>J651 200V/3Ph/1750/5.0 Bhp/4"D</t>
  </si>
  <si>
    <t>651-0008</t>
  </si>
  <si>
    <t>F651 230V/3Ph/1750/5.0 Bhp/3"Vert-D</t>
  </si>
  <si>
    <t>651-0009</t>
  </si>
  <si>
    <t>F651 230V/3Ph/1750/5.0 Bhp/4"D</t>
  </si>
  <si>
    <t>651-0010</t>
  </si>
  <si>
    <t>G651 460V/3Ph/1750/5.0 Bhp/3"Vert-D</t>
  </si>
  <si>
    <t>651-0011</t>
  </si>
  <si>
    <t>G651 460V/3Ph/1750/5.0 Bhp/4"D</t>
  </si>
  <si>
    <t>651-0014</t>
  </si>
  <si>
    <t>J651 50'Cd/200V/3Ph/1750/5.0Bhp/3"Vert-D</t>
  </si>
  <si>
    <t>651-0015</t>
  </si>
  <si>
    <t>F651 75'Cd/230V/3Ph/1750/5.0Bhp/4"D</t>
  </si>
  <si>
    <t>651-0016</t>
  </si>
  <si>
    <t>G651 460V/3P/1750/5.0Bhp/3"Hor-D</t>
  </si>
  <si>
    <t>651-0018</t>
  </si>
  <si>
    <t>E651 50'Cd/230V/1Ph/1750/5.0Bhp/3"Hor-D</t>
  </si>
  <si>
    <t>651-0019</t>
  </si>
  <si>
    <t>E651 50'Cd/230V/1Ph/1750/5.0Bhp/4"D</t>
  </si>
  <si>
    <t>651-0020</t>
  </si>
  <si>
    <t>E651 50'Cd/230V/1Ph/1750/5.0Bhp/3"Vert-D</t>
  </si>
  <si>
    <t>651-0021</t>
  </si>
  <si>
    <t>J651 200V/3Ph/1750/5.0 Bhp/3"Hor-D</t>
  </si>
  <si>
    <t>651-0022</t>
  </si>
  <si>
    <t>EX651 230V/1Ph/1750/5.0 Bhp/3"Vert-D/Ex Pr</t>
  </si>
  <si>
    <t>651-0023</t>
  </si>
  <si>
    <t>EX651 230V/1Ph/1750/5.0Bhp/3"Hor-D/Ex Pr</t>
  </si>
  <si>
    <t>651-0024</t>
  </si>
  <si>
    <t>EX651 230V/1Ph/1750/5.0Bhp/4"D/Ex Pr</t>
  </si>
  <si>
    <t>651-0025</t>
  </si>
  <si>
    <t>JX651 200V/3Ph/1750/5.0Bhp/3"Vert-D/Ex Pr</t>
  </si>
  <si>
    <t>651-0026</t>
  </si>
  <si>
    <t>JX651 200V/3Ph/1750/5.0Bhp/3"Hor-D/Ex Pr</t>
  </si>
  <si>
    <t>651-0027</t>
  </si>
  <si>
    <t>JX651 200V/3Ph/1750/5.0Bhp/4"D/Ex Pr</t>
  </si>
  <si>
    <t>651-0028</t>
  </si>
  <si>
    <t>FX651 230V/3Ph/1750/5.0Bhp/3"Vert-D/Ex Pr</t>
  </si>
  <si>
    <t>651-0029</t>
  </si>
  <si>
    <t>FX651 230V/3Ph/1750/5.0Bhp/3"Hor-D/Ex Pr</t>
  </si>
  <si>
    <t>651-0030</t>
  </si>
  <si>
    <t>FX651 230V/3Ph/1750/5.0Bhp/4"D/Ex Pr</t>
  </si>
  <si>
    <t>651-0031</t>
  </si>
  <si>
    <t>GX651 460V/3Ph/1750/5.0Bhp/3"Vert-D/Ex Pr</t>
  </si>
  <si>
    <t>651-0032</t>
  </si>
  <si>
    <t>GX651 460V/3Ph/1750/5.0Bhp/3"Hor-D/Ex Pr</t>
  </si>
  <si>
    <t>651-0033</t>
  </si>
  <si>
    <t>GX651 460V/3Ph/1750/5.0Bhp/4"D/Ex Pr</t>
  </si>
  <si>
    <t>651-0037</t>
  </si>
  <si>
    <t>J651 35'Cd/200V/3Ph/1750/5.0Bhp/3"Vert-D</t>
  </si>
  <si>
    <t>651-0038</t>
  </si>
  <si>
    <t>F651 35'Cd/230V/3Ph/1750/5.0Bhp/3"Vert-D</t>
  </si>
  <si>
    <t>651-0039</t>
  </si>
  <si>
    <t>E651 35'Cd/230V/1Ph/1750/5.0Bhp/4"D</t>
  </si>
  <si>
    <t>651-0040</t>
  </si>
  <si>
    <t>F651 50'Cd/230V/3Ph/1750/5.0Bhp/4"D</t>
  </si>
  <si>
    <t>651-0041</t>
  </si>
  <si>
    <t>E651 230V/1Ph/1750/5.0 Bhp/3"Hor-D</t>
  </si>
  <si>
    <t>651-0042</t>
  </si>
  <si>
    <t>J651 50'Cd/200V/3Ph/1750/5.0Bhp/4"D</t>
  </si>
  <si>
    <t>651-0043</t>
  </si>
  <si>
    <t>G651 50'Cd/460V/3Ph/1750/5.0Bhp/3"Vert-D</t>
  </si>
  <si>
    <t>651-0044</t>
  </si>
  <si>
    <t>G651 50'Cd/460V/3Ph/1750/5.0Bhp/4"D</t>
  </si>
  <si>
    <t>651-0045</t>
  </si>
  <si>
    <t>F651 230V/3Ph/1750/5.0 Bhp/3"Hor-D</t>
  </si>
  <si>
    <t>651-0046</t>
  </si>
  <si>
    <t>G651 35'Cd/460V/3Ph/1750/5.0 Bhp/4"D</t>
  </si>
  <si>
    <t>651-0047</t>
  </si>
  <si>
    <t>G651 35'Cd/460V/3Ph/1750/5.0Bhp/3"Vert-D</t>
  </si>
  <si>
    <t>651-0048</t>
  </si>
  <si>
    <t>E651 35'Cd/230V/1Ph/1750/5.0Bhp/3"Vert-D</t>
  </si>
  <si>
    <t>651-0050</t>
  </si>
  <si>
    <t>J651 35'Cd/200V/3Ph/1750/5.0Bhp/4"D</t>
  </si>
  <si>
    <t>651-0051</t>
  </si>
  <si>
    <t>J651 35'Cd/200V/3Ph/1750/5.0Bhp/3"Hor-D</t>
  </si>
  <si>
    <t>651-0052</t>
  </si>
  <si>
    <t>G651 35'Cd/460V/3Ph/1750/5.0Bhp/3"Hor-D</t>
  </si>
  <si>
    <t>651-0054</t>
  </si>
  <si>
    <t>F651 35'Cd/230V/3P/1750/5.0Bhp/3"Hor-D</t>
  </si>
  <si>
    <t>651-0055</t>
  </si>
  <si>
    <t>E651 35'Cd/230V/1Ph/1750/5.0Bhp/3"Hor-D</t>
  </si>
  <si>
    <t>651-0057</t>
  </si>
  <si>
    <t>J651 75'Cd/200V/3Ph/1750/5.0Bhp/4"D</t>
  </si>
  <si>
    <t>651-0058</t>
  </si>
  <si>
    <t>F651 50'Cd/230V/3Ph/1750/5.0 Bhp/3"Vert-D</t>
  </si>
  <si>
    <t>651-0059</t>
  </si>
  <si>
    <t>G651 75'Cd/460V/3Ph/1750/5.0Bhp/3"Vert-D</t>
  </si>
  <si>
    <t>651-0061</t>
  </si>
  <si>
    <t>J651 50'Cd/200V/3Ph/1750/5.0Bhp/3"Hor-D</t>
  </si>
  <si>
    <t>651-0062</t>
  </si>
  <si>
    <t>JX651 50'Cd/200V/3Ph/1750/5.0Bhp/4"D/Ex Pr</t>
  </si>
  <si>
    <t>651-0063</t>
  </si>
  <si>
    <t>651-0064</t>
  </si>
  <si>
    <t>JX651 50'Cd/200V/3Ph/1750/5.0Bhp/3"Vert-D/Ex Pr</t>
  </si>
  <si>
    <t>651-0069</t>
  </si>
  <si>
    <t>651-0072</t>
  </si>
  <si>
    <t>651-0073</t>
  </si>
  <si>
    <t>661-0006</t>
  </si>
  <si>
    <t>J661 200V/3Ph/1750/7.5 Bhp/3"Vert-D</t>
  </si>
  <si>
    <t>661-0007</t>
  </si>
  <si>
    <t>J661 200V/3Ph/1750/7.5 Bhp/4"D</t>
  </si>
  <si>
    <t>661-0008</t>
  </si>
  <si>
    <t>F661 230V/3Ph/1750/7.5 Bhp/3"Vert-D</t>
  </si>
  <si>
    <t>661-0009</t>
  </si>
  <si>
    <t>F661 230V/3Ph/1750/7.5 Bhp/4"D</t>
  </si>
  <si>
    <t>661-0010</t>
  </si>
  <si>
    <t>G661 460V/3Ph/1750/7.5 Bhp/3"Vert-D</t>
  </si>
  <si>
    <t>661-0011</t>
  </si>
  <si>
    <t>G661 460V/3Ph/1750/7.5 Bhp/4"D</t>
  </si>
  <si>
    <t>661-0014</t>
  </si>
  <si>
    <t>G661 75'Cd/460V/3Ph/1750/7.5Bhp/4"D</t>
  </si>
  <si>
    <t>661-0015</t>
  </si>
  <si>
    <t>F661 75'Cd/230V/3Ph/1750/7.5Bhp/4"D</t>
  </si>
  <si>
    <t>661-0016</t>
  </si>
  <si>
    <t>F661 35'Cd/230V/3Ph/1750/7.5Bhp/4"D</t>
  </si>
  <si>
    <t>661-0017</t>
  </si>
  <si>
    <t>J661 75'Cd/200V/3Ph/1750/7.5Bhp/4"D</t>
  </si>
  <si>
    <t>661-0018</t>
  </si>
  <si>
    <t>F661 50'Cd/230V/3Ph/1750/7.5Bhp/3"Vert-D</t>
  </si>
  <si>
    <t>661-0019</t>
  </si>
  <si>
    <t>G661 35'Cd/460V/3Ph/1750/7.5Bhp/4"D</t>
  </si>
  <si>
    <t>661-0020</t>
  </si>
  <si>
    <t>F661 50'Cd/230V/3Ph/1750/7.5Bhp/4"D</t>
  </si>
  <si>
    <t>661-0021</t>
  </si>
  <si>
    <t>JX661 200V/3Ph/1750/7.5 Bhp/3"Vert-D/Ex Pr</t>
  </si>
  <si>
    <t>661-0022</t>
  </si>
  <si>
    <t>JX661 200V/3Ph/1750/7.5Bhp/3"Hor-D/Ex Pr</t>
  </si>
  <si>
    <t>661-0023</t>
  </si>
  <si>
    <t>JX661 200V/3Ph/1750/7.5Bhp/4"D/Ex Pr</t>
  </si>
  <si>
    <t>661-0024</t>
  </si>
  <si>
    <t>FX661 230V/3Ph/1750/7.5Bhp/3"Vert-D/Ex Pr</t>
  </si>
  <si>
    <t>661-0025</t>
  </si>
  <si>
    <t>FX661 230V/3Ph/1750/7.5Bhp/3"Hor-D/Ex Pr</t>
  </si>
  <si>
    <t>661-0026</t>
  </si>
  <si>
    <t>FX661 230V/3Ph/1750/7.5Bhp/4"D/Ex Pr</t>
  </si>
  <si>
    <t>661-0027</t>
  </si>
  <si>
    <t>GX661 460V/3Ph/1750/7.5Bhp/3"Vert-D/Ex Pr</t>
  </si>
  <si>
    <t>661-0028</t>
  </si>
  <si>
    <t>GX661 460V/3Ph/1750/7.5Bhp/3"Hor-D/Ex Pr</t>
  </si>
  <si>
    <t>661-0029</t>
  </si>
  <si>
    <t>GX661 460V/3Ph/1750/7.5Bhp/4"D/Ex Pr</t>
  </si>
  <si>
    <t>661-0033</t>
  </si>
  <si>
    <t>J661 50'Cd/200V/3Ph/1750/7.5Bhp/3"Hor-D</t>
  </si>
  <si>
    <t>661-0034</t>
  </si>
  <si>
    <t>G661 50'Cd/460V/3Ph/1750/7.5Bhp/3"Vert-D</t>
  </si>
  <si>
    <t>661-0035</t>
  </si>
  <si>
    <t>J661 200V/3Ph/1750/7.5 Bhp/3"Hor-D</t>
  </si>
  <si>
    <t>661-0037</t>
  </si>
  <si>
    <t>G661 460V/3Ph/1750/7.5 Bhp/3"Hor-D</t>
  </si>
  <si>
    <t>661-0038</t>
  </si>
  <si>
    <t>J661 50'Cd/200V/3Ph/1750/7.5Bhp/4"D</t>
  </si>
  <si>
    <t>661-0039</t>
  </si>
  <si>
    <t>J661 50'Cd/200V/3Ph/1750/7.5Bhp/3"Vert-D</t>
  </si>
  <si>
    <t>661-0040</t>
  </si>
  <si>
    <t>F661 230V/3Ph/1750/7.5 Bhp/3"Hor-D</t>
  </si>
  <si>
    <t>661-0041</t>
  </si>
  <si>
    <t>JX661 50'Cd/200V/3P/1750/7.5Bhp/4"D/Ex Pr</t>
  </si>
  <si>
    <t>661-0042</t>
  </si>
  <si>
    <t>G661 50'Cd/460V/3Ph/1750/7.5Bhp/3"Hor-D</t>
  </si>
  <si>
    <t>661-0043</t>
  </si>
  <si>
    <t>G661 35'Cd/460V/3Ph/1750/7.5Bhp/3"Vert-D</t>
  </si>
  <si>
    <t>661-0044</t>
  </si>
  <si>
    <t>G661 50'Cd/460V/3Ph/1750/7.5 Bhp/4"D</t>
  </si>
  <si>
    <t>661-0047</t>
  </si>
  <si>
    <t>J661 35'Cd/200V/3Ph/1750/7.5 Bhp/3"Vert-D</t>
  </si>
  <si>
    <t>661-0048</t>
  </si>
  <si>
    <t>J661 35'Cd/200V/3Ph/1750/7.5Bhp/4"D</t>
  </si>
  <si>
    <t>661-0049</t>
  </si>
  <si>
    <t>F661 75'Cd/230V/3Ph/1750/7.5 Bhp/3"Vert-D</t>
  </si>
  <si>
    <t>661-0050</t>
  </si>
  <si>
    <t>J661 75'Cd/200V/3Ph/1750/7.5Bhp/3"Vert-D</t>
  </si>
  <si>
    <t>661-0051</t>
  </si>
  <si>
    <t>J661 35'Cd/200V/3Ph/1750/7.5Bhp/3"Hor-D</t>
  </si>
  <si>
    <t>661-0056</t>
  </si>
  <si>
    <t>661-0058</t>
  </si>
  <si>
    <t>72-0001</t>
  </si>
  <si>
    <t>M72 115V/1Ph/cCSAus</t>
  </si>
  <si>
    <t>72-0002</t>
  </si>
  <si>
    <t>N72 115V/1Ph/cCSAus</t>
  </si>
  <si>
    <t>73-0001</t>
  </si>
  <si>
    <t>M73 115V/1P/60Hz/cCSAus</t>
  </si>
  <si>
    <t>75-0001</t>
  </si>
  <si>
    <t>M75 115V/1Ph/60Hz/1/2Hp/cCSAus</t>
  </si>
  <si>
    <t>76-0001</t>
  </si>
  <si>
    <t>M76 115V/1Ph/cCSAus</t>
  </si>
  <si>
    <t>76-0002</t>
  </si>
  <si>
    <t>N76 115V/1Ph/cCSAus</t>
  </si>
  <si>
    <t>803-0001</t>
  </si>
  <si>
    <t>M803 115V/1Ph/cCSAus</t>
  </si>
  <si>
    <t>803-0002</t>
  </si>
  <si>
    <t>N803 115V/1Ph/cCSAus</t>
  </si>
  <si>
    <t>https://www.zoellerpumps.com/en-us/products/grinder-pumps/residential/803-805-807</t>
  </si>
  <si>
    <t>803-0003</t>
  </si>
  <si>
    <t>D803 230V/1Ph/cCSAus</t>
  </si>
  <si>
    <t>803-0004</t>
  </si>
  <si>
    <t>E803 230V/1Ph/cCSAus</t>
  </si>
  <si>
    <t>803-0005</t>
  </si>
  <si>
    <t>BN803 115V/1Ph/PB15'/cCSAus</t>
  </si>
  <si>
    <t>803-0006</t>
  </si>
  <si>
    <t>BE803 230V/1Ph/PB15'/cCSAus</t>
  </si>
  <si>
    <t>803-0015</t>
  </si>
  <si>
    <t>E803 35'Cd/230V/1Ph/cCSAus</t>
  </si>
  <si>
    <t>803-0016</t>
  </si>
  <si>
    <t>N803 25'Cd/115V/1Ph/cCSAus</t>
  </si>
  <si>
    <t>803-0018</t>
  </si>
  <si>
    <t>N803 35'Cd/115V/1Ph/cCSAus</t>
  </si>
  <si>
    <t>803-0019</t>
  </si>
  <si>
    <t>803-0022</t>
  </si>
  <si>
    <t>805-0001</t>
  </si>
  <si>
    <t>M805 115V/1Ph/cCSAus</t>
  </si>
  <si>
    <t>805-0002</t>
  </si>
  <si>
    <t>N805 115V/1Ph/cCSAus</t>
  </si>
  <si>
    <t>805-0003</t>
  </si>
  <si>
    <t>D805 230V/1Ph/cCSAus</t>
  </si>
  <si>
    <t>805-0004</t>
  </si>
  <si>
    <t>E805 230V/1Ph/cCSAus</t>
  </si>
  <si>
    <t>805-0005</t>
  </si>
  <si>
    <t>BN805 115V/1Ph/PB15'/cCSAus</t>
  </si>
  <si>
    <t>805-0006</t>
  </si>
  <si>
    <t>BE805 230V/1Ph/PB15'/cCSAus</t>
  </si>
  <si>
    <t>805-0012</t>
  </si>
  <si>
    <t>N805 25'Cd/115V/1Ph/cCSAus</t>
  </si>
  <si>
    <t>805-0014</t>
  </si>
  <si>
    <t>M805 35'Cd/115V/1Ph/cCSAus</t>
  </si>
  <si>
    <t>805-0016</t>
  </si>
  <si>
    <t>M805 25'Cd/115V/1Ph/cCSAus</t>
  </si>
  <si>
    <t>805-0017</t>
  </si>
  <si>
    <t>805-0020</t>
  </si>
  <si>
    <t>807-0001</t>
  </si>
  <si>
    <t>M807 115V/1Ph/cCSAus</t>
  </si>
  <si>
    <t>807-0002</t>
  </si>
  <si>
    <t>N807 115V/1Ph/cCSAus</t>
  </si>
  <si>
    <t>807-0003</t>
  </si>
  <si>
    <t>D807 230V/1Ph/cCSAus</t>
  </si>
  <si>
    <t>807-0004</t>
  </si>
  <si>
    <t>E807 230V/1Ph/cCSAus</t>
  </si>
  <si>
    <t>807-0005</t>
  </si>
  <si>
    <t>BN807 115V/1Ph/PB15'/cCSAus</t>
  </si>
  <si>
    <t>807-0006</t>
  </si>
  <si>
    <t>BE807 230V/1Ph/PB15'/cCSAus</t>
  </si>
  <si>
    <t>807-0021</t>
  </si>
  <si>
    <t>E807 35'Cd/230V/1Ph/cCSAus</t>
  </si>
  <si>
    <t>807-0022</t>
  </si>
  <si>
    <t>E807 25'Cd/230V/1Ph/cCSAus</t>
  </si>
  <si>
    <t>810-0004</t>
  </si>
  <si>
    <t>E810 230V/1Ph/1Hp/PC Grinder/cCSAus</t>
  </si>
  <si>
    <t>810-0007</t>
  </si>
  <si>
    <t>E810 25'Cd/230V/1Ph/1Hp/PC Grinder/cCSAus</t>
  </si>
  <si>
    <t>810-0008</t>
  </si>
  <si>
    <t>E810 50' Cord/230V/1Ph/1Hp/PC Grinder/cCSAus</t>
  </si>
  <si>
    <t>810-0009</t>
  </si>
  <si>
    <t>E810 35' Cord/230V/1Ph/1Hp/PC Grinder/cCSAus</t>
  </si>
  <si>
    <t>81-0001</t>
  </si>
  <si>
    <t>M81 115V/1Ph/cCSAus</t>
  </si>
  <si>
    <t>810-0010</t>
  </si>
  <si>
    <t>RE810 230V/1Ph/1Hp/Manual Run/PC Grinder/cCSAus</t>
  </si>
  <si>
    <t>810-0011</t>
  </si>
  <si>
    <t>https://www.zoellerpumps.com/en-us/products/grinder-pumps/progressing-cavity/810-815</t>
  </si>
  <si>
    <t>815-0004</t>
  </si>
  <si>
    <t>E815 230V/1Ph/2Hp/PC Grinder/cCSAus</t>
  </si>
  <si>
    <t>815-0006</t>
  </si>
  <si>
    <t>E815 35'Cd/230V/1Ph/2Hp/PC Grinder/cCSAus</t>
  </si>
  <si>
    <t>815-0008</t>
  </si>
  <si>
    <t>E815 50'Cd/230V/1Ph/2Hp/PC Grinder/cCSAus</t>
  </si>
  <si>
    <t>815-0012</t>
  </si>
  <si>
    <t>E815 25'Cd/230V/1Ph/2Hp/PC Grinder/cCSAus</t>
  </si>
  <si>
    <t>815-0013</t>
  </si>
  <si>
    <t>818-0002</t>
  </si>
  <si>
    <t>N818 115V/1Ph/60Hz/Na/CSA</t>
  </si>
  <si>
    <t>818-0004</t>
  </si>
  <si>
    <t>E818 230V/1Ph/60Hz/Na/cCSAus</t>
  </si>
  <si>
    <t>https://www.zoellerpumps.com/en-us/products/grinder-pumps/residential/818-819-820</t>
  </si>
  <si>
    <t>818-0005</t>
  </si>
  <si>
    <t>I818 200-208V/1Ph/60Hz/Na/cCSAus</t>
  </si>
  <si>
    <t>818-0006</t>
  </si>
  <si>
    <t>WM818 115V/1Ph/60Hz/Auto/CSA</t>
  </si>
  <si>
    <t>818-0007</t>
  </si>
  <si>
    <t>WD818 230V/1Ph/60Hz/Auto/cCSAus</t>
  </si>
  <si>
    <t>818-0008</t>
  </si>
  <si>
    <t>WH818 200-208V/1Ph/60Hz/Auto/cCSAus</t>
  </si>
  <si>
    <t>818-0009</t>
  </si>
  <si>
    <t>BN818 115V/1Ph/60Hz/20'Pb/CSA</t>
  </si>
  <si>
    <t>818-0010</t>
  </si>
  <si>
    <t>BE818 230V/1Ph/60Hz/20'Pb/cCSAus</t>
  </si>
  <si>
    <t>818-0017</t>
  </si>
  <si>
    <t>J818 200-208V/3Ph/60Hz/Na/cCSAus</t>
  </si>
  <si>
    <t>818-0018</t>
  </si>
  <si>
    <t>F818 230V/3Ph/60Hz/Na/cCSAus</t>
  </si>
  <si>
    <t>818-0020</t>
  </si>
  <si>
    <t>G818 460V/3Ph/60Hz/Na/cCSAus</t>
  </si>
  <si>
    <t>818-0022</t>
  </si>
  <si>
    <t>N818 50'Cd/115V/1Ph/60Hz/Na/CSA</t>
  </si>
  <si>
    <t>818-0023</t>
  </si>
  <si>
    <t>E818 50'Cd/230V/1Ph/60Hz/Na/CSA</t>
  </si>
  <si>
    <t>818-0024</t>
  </si>
  <si>
    <t>I818 50'Cd/200-208V/1Ph/60Hz/Na/cCSAus</t>
  </si>
  <si>
    <t>818-0035</t>
  </si>
  <si>
    <t>J818 50'Cd/200-208V/3Ph/60Hz/Na/cCSAus</t>
  </si>
  <si>
    <t>818-0036</t>
  </si>
  <si>
    <t>F818 50'Cd/230V/3Ph/60Hz/Na/cCSAus</t>
  </si>
  <si>
    <t>818-0037</t>
  </si>
  <si>
    <t>G818 50'Cd/460V/3Ph/60Hz/Na/cCSAus</t>
  </si>
  <si>
    <t>818-0039</t>
  </si>
  <si>
    <t>I818 35'Cd/200-208V/1Ph/60Hz/Na/cCSAus</t>
  </si>
  <si>
    <t>818-0042</t>
  </si>
  <si>
    <t>N818 35'Cd/115V/1Ph/60Hz/Na/CSA</t>
  </si>
  <si>
    <t>818-0043</t>
  </si>
  <si>
    <t>N818 25'Cd/115V/1Ph/60Hz/Na/CSA</t>
  </si>
  <si>
    <t>818-0044</t>
  </si>
  <si>
    <t>I818 25'Cd/200-208V/1Ph/60Hz/Na/cCSAus</t>
  </si>
  <si>
    <t>818-0045</t>
  </si>
  <si>
    <t>WH818 50'Cd/200-208V/1Ph/60Hz/Auto/cCSAus</t>
  </si>
  <si>
    <t>818-0046</t>
  </si>
  <si>
    <t>818-0047</t>
  </si>
  <si>
    <t>819-0004</t>
  </si>
  <si>
    <t>E819 230V/1Ph/60Hz/Na/cCSAus</t>
  </si>
  <si>
    <t>819-0005</t>
  </si>
  <si>
    <t>I819 200-208V/1Ph/60Hz/Na/cCSAus</t>
  </si>
  <si>
    <t>819-0006</t>
  </si>
  <si>
    <t>WD819 230V/1Ph/60Hz/Auto/cCSAus</t>
  </si>
  <si>
    <t>819-0007</t>
  </si>
  <si>
    <t>WH819 200-208V/1Ph/60Hz/Auto/cCSAus</t>
  </si>
  <si>
    <t>819-0008</t>
  </si>
  <si>
    <t>BE819 230V/1Ph/60Hz/20'Pb/cCSAus</t>
  </si>
  <si>
    <t>819-0013</t>
  </si>
  <si>
    <t>J819 200-208V/3Ph/60Hz/Na/cCSAus</t>
  </si>
  <si>
    <t>819-0014</t>
  </si>
  <si>
    <t>F819 230V/3Ph/60Hz/Na/cCSAus</t>
  </si>
  <si>
    <t>819-0016</t>
  </si>
  <si>
    <t>G819 460V/3Ph/60Hz/Na/cCSAus</t>
  </si>
  <si>
    <t>819-0018</t>
  </si>
  <si>
    <t>I819 50'Cd/200-208V/1Ph/60Hz/Na/cCSAus</t>
  </si>
  <si>
    <t>819-0019</t>
  </si>
  <si>
    <t>E819 50'Cd/230V/1Ph/60Hz/Na/cCSAus</t>
  </si>
  <si>
    <t>819-0032</t>
  </si>
  <si>
    <t>WD819 25'Cd/230V/1Ph/60Hz/Auto/cCSAus</t>
  </si>
  <si>
    <t>819-0033</t>
  </si>
  <si>
    <t>J819 50'Cd/200-208V/3Ph/60Hz/Na/cCSAus</t>
  </si>
  <si>
    <t>819-0034</t>
  </si>
  <si>
    <t>G819 50'Cd/460V/3Ph/60Hz/Na/cCSAus</t>
  </si>
  <si>
    <t>819-0035</t>
  </si>
  <si>
    <t>F819 50'Cd/230V/3Ph/60Hz/Na/cCSAus</t>
  </si>
  <si>
    <t>819-0036</t>
  </si>
  <si>
    <t>819-0037</t>
  </si>
  <si>
    <t>819-0038</t>
  </si>
  <si>
    <t>820-0004</t>
  </si>
  <si>
    <t>E820 230V/1Ph/60Hz/Na/cCSAus/UL</t>
  </si>
  <si>
    <t>820-0005</t>
  </si>
  <si>
    <t>WH820 200V/1Ph/60Hz/Auto/cCSAus/UL</t>
  </si>
  <si>
    <t>820-0006</t>
  </si>
  <si>
    <t>I820 200-208V/1Ph/60Hz/Na/cCSAus/UL</t>
  </si>
  <si>
    <t>820-0007</t>
  </si>
  <si>
    <t>J820 200-208V/3Ph/60H/cCSAus</t>
  </si>
  <si>
    <t>820-0008</t>
  </si>
  <si>
    <t>F820 230V/3Ph/60Hz/cCSAus</t>
  </si>
  <si>
    <t>820-0009</t>
  </si>
  <si>
    <t>G820 460V/3Ph/60Hz/cCSAus</t>
  </si>
  <si>
    <t>82-0001</t>
  </si>
  <si>
    <t>M82 115V/1Ph/cCSAus</t>
  </si>
  <si>
    <t>820-0011</t>
  </si>
  <si>
    <t>WD820 230V/1Ph/cCSAus</t>
  </si>
  <si>
    <t>820-0012</t>
  </si>
  <si>
    <t>WD820 25'Cd/230V/1Ph/60Hz/cCSAus</t>
  </si>
  <si>
    <t>820-0015</t>
  </si>
  <si>
    <t>E820 35'Cd/1Ph/60Hz/Na/cCSAus</t>
  </si>
  <si>
    <t>820-0018</t>
  </si>
  <si>
    <t>I820 50'Cd/200-208V/1Ph/cCSAus</t>
  </si>
  <si>
    <t>820-0019</t>
  </si>
  <si>
    <t>WD820 50'Cd/230V/1Ph/cCSAus</t>
  </si>
  <si>
    <t>820-0020</t>
  </si>
  <si>
    <t>E820 25'Cd/1Ph/Na/cCSAus</t>
  </si>
  <si>
    <t>820-0022</t>
  </si>
  <si>
    <t>WH820 25'Cd/200V/1Ph/60Hz/Auto/cCSAus</t>
  </si>
  <si>
    <t>820-0023</t>
  </si>
  <si>
    <t>E820 50'Cd/230V/1Ph/cCSAus</t>
  </si>
  <si>
    <t>820-0024</t>
  </si>
  <si>
    <t>WH820 35'Cd/200V/1Ph/Auto/cCSAus</t>
  </si>
  <si>
    <t>820-0025</t>
  </si>
  <si>
    <t>WD820 35'Cd/230V/1Ph/cCSAus</t>
  </si>
  <si>
    <t>820-0029</t>
  </si>
  <si>
    <t>I820 35'Cd/200-208V/1Ph/cCSAus</t>
  </si>
  <si>
    <t>820-0045</t>
  </si>
  <si>
    <t>J820 50'Cd/200-208V/3Ph/60H/cCSAus</t>
  </si>
  <si>
    <t>820-0046</t>
  </si>
  <si>
    <t>F820 50'Cd/230V/3Ph/60Hz/cCSAus</t>
  </si>
  <si>
    <t>820-0047</t>
  </si>
  <si>
    <t>G820 50'Cd/460V/3Ph/60Hz/cCSAus</t>
  </si>
  <si>
    <t>820-0051</t>
  </si>
  <si>
    <t>840-0004</t>
  </si>
  <si>
    <t>E840 230V/1Ph/2Hp/UL/cCSAus</t>
  </si>
  <si>
    <t>840-0005</t>
  </si>
  <si>
    <t>I840 200-208V/1Ph/2Hp/UL/cCSAus</t>
  </si>
  <si>
    <t>https://www.zoellerpumps.com/en-us/products/grinder-pumps/commercial/840</t>
  </si>
  <si>
    <t>840-0006</t>
  </si>
  <si>
    <t>F840 230V/3Ph/2Hp/UL/cCSAus</t>
  </si>
  <si>
    <t>840-0007</t>
  </si>
  <si>
    <t>J840 200-208V/3Ph/2Hp/UL/cCSAus</t>
  </si>
  <si>
    <t>840-0008</t>
  </si>
  <si>
    <t>G840 460V/3Ph/2Hp/UL/cCSAus</t>
  </si>
  <si>
    <t>84-0001</t>
  </si>
  <si>
    <t>M84 115V/1Ph/cCSAus/.5 Hp/Cast Iron</t>
  </si>
  <si>
    <t>840-0027</t>
  </si>
  <si>
    <t>J840 200-208/3P/2Hp/UL/cCSAus/Hydromatic Rail</t>
  </si>
  <si>
    <t>840-0029</t>
  </si>
  <si>
    <t>E840 35'Cds/230V/1Ph/UL/cCSAus</t>
  </si>
  <si>
    <t>840-0031</t>
  </si>
  <si>
    <t>G840 460/3P/2Hp/Hydromatic Rail Sys/UL/cCSAus</t>
  </si>
  <si>
    <t>840-0041</t>
  </si>
  <si>
    <t>F840 230V/3Ph/2Hp/Hydromatic Rail Sys/UL/cCSAus</t>
  </si>
  <si>
    <t>840-0043</t>
  </si>
  <si>
    <t>E840 50'Cds/230V/1Ph/UL/cCSAus</t>
  </si>
  <si>
    <t>840-0045</t>
  </si>
  <si>
    <t>J840 35'Cd/200-208V/3Ph/2Hp/UL/cCSAus</t>
  </si>
  <si>
    <t>840-0047</t>
  </si>
  <si>
    <t>G840 50'Cd/460V/3Ph/2Hp/UL/cCSAus</t>
  </si>
  <si>
    <t>840-0048</t>
  </si>
  <si>
    <t>F840 35'Cd/230V/3Ph/2Hp/UL/cCSAus</t>
  </si>
  <si>
    <t>840-0049</t>
  </si>
  <si>
    <t>F840 50'Cd/230V/3Ph/2Hp/UL/cCSAus</t>
  </si>
  <si>
    <t>840-0051</t>
  </si>
  <si>
    <t>E840 25'Cd/230V/1Ph/UL/cCSAus</t>
  </si>
  <si>
    <t>840-0055</t>
  </si>
  <si>
    <t>F840 25'Cd/230V/3Ph/2Hp/UL/cCSAus</t>
  </si>
  <si>
    <t>840-0056</t>
  </si>
  <si>
    <t>J840 50'Cd/200-208V/3Ph/2Hp/UL/cCSAus</t>
  </si>
  <si>
    <t>840-0057</t>
  </si>
  <si>
    <t>I840 35'Cd/200-208V/1Ph/2Hp/UL/cCSAus</t>
  </si>
  <si>
    <t>840-0058</t>
  </si>
  <si>
    <t>G840 35'Cd/460V/3Ph/2Hp/UL/cCSAus</t>
  </si>
  <si>
    <t>840-0059</t>
  </si>
  <si>
    <t>J840 25'Cd/200-208V/3Ph/2Hp/UL/cCSAus</t>
  </si>
  <si>
    <t>840-0064</t>
  </si>
  <si>
    <t>EX840 230V/1Ph/2Hp/Ex Pr/cFMus/CSA</t>
  </si>
  <si>
    <t>840-0065</t>
  </si>
  <si>
    <t>IX840 200-208V/1Ph/2Hp/Ex Pr/cFMus/CSA</t>
  </si>
  <si>
    <t>840-0066</t>
  </si>
  <si>
    <t>JX840 200-208V/3Ph/2Hp/Ex Pr/cFMus/CSA</t>
  </si>
  <si>
    <t>840-0067</t>
  </si>
  <si>
    <t>FX840 230V/3Ph/2Hp/Ex Pr/cFMus/CSA</t>
  </si>
  <si>
    <t>840-0068</t>
  </si>
  <si>
    <t>GX840 460V/3Ph/2Hp/Ex Pr/cFMus/CSA</t>
  </si>
  <si>
    <t>840-0071</t>
  </si>
  <si>
    <t>I840 50'Cd/200-208V/1Ph/2Hp/UL/cCSAus</t>
  </si>
  <si>
    <t>840-0077</t>
  </si>
  <si>
    <t>EX840 35'Cd/230V/1Ph/2Hp/Ex Pr/cFMus/CSA</t>
  </si>
  <si>
    <t>840-0078</t>
  </si>
  <si>
    <t>GX840 35'Cds/460V/3Ph/2Hp/Ex Pr/cFMus/CSA</t>
  </si>
  <si>
    <t>840-0080</t>
  </si>
  <si>
    <t>JX840 50'Cd/200-208V/3Ph/2Hp/Ex Pr/cFMus/CSA</t>
  </si>
  <si>
    <t>840-0081</t>
  </si>
  <si>
    <t>GX840 50'Cd/460V/3Ph/2Hp/Ex Pr/cFMus/CSA</t>
  </si>
  <si>
    <t>840-0084</t>
  </si>
  <si>
    <t>E840 230V/1Ph/2Hp/UL/cCSAus/Bronze Impeller</t>
  </si>
  <si>
    <t>840-0085</t>
  </si>
  <si>
    <t>GX840 35'Cds/460V/3Ph/2Hp/Ex Pr/Bronze Impeller</t>
  </si>
  <si>
    <t>840-0086</t>
  </si>
  <si>
    <t>841-0004</t>
  </si>
  <si>
    <t>E841 230V/1Ph/2Hp/cCSAus</t>
  </si>
  <si>
    <t>841-0005</t>
  </si>
  <si>
    <t>I841 200-208V/1Ph/2Hp/cCSAus</t>
  </si>
  <si>
    <t>https://www.zoellerpumps.com/en-us/products/grinder-pumps/commercial/841-842</t>
  </si>
  <si>
    <t>841-0006</t>
  </si>
  <si>
    <t>J841 200-208V/3Ph/2Hp/cCSAus</t>
  </si>
  <si>
    <t>841-0007</t>
  </si>
  <si>
    <t>F841 230V/3Ph/2Hp/cCSAus</t>
  </si>
  <si>
    <t>841-0008</t>
  </si>
  <si>
    <t>G841 460V/3Ph/2Hp/cCSAus</t>
  </si>
  <si>
    <t>841-0010</t>
  </si>
  <si>
    <t>J841 35'Cd/200-208V/3Ph/2Hp/cCSAus</t>
  </si>
  <si>
    <t>841-0011</t>
  </si>
  <si>
    <t>I841 35'Cd/200-208V/1Ph/2Hp/cCSAus</t>
  </si>
  <si>
    <t>841-0012</t>
  </si>
  <si>
    <t>J841 50'Cd/200-208V/3Ph/2Hp/cCSAus</t>
  </si>
  <si>
    <t>841-0013</t>
  </si>
  <si>
    <t>E841 50'Cd/230V/1Ph/2Hp/cCSAus</t>
  </si>
  <si>
    <t>841-0014</t>
  </si>
  <si>
    <t>F841 35'Cd/230V/3Ph/2Hp/cCSAus</t>
  </si>
  <si>
    <t>841-0015</t>
  </si>
  <si>
    <t>G841 50'Cd/460V/3Ph/2Hp/cCSAus</t>
  </si>
  <si>
    <t>841-0016</t>
  </si>
  <si>
    <t>E841 35'Cd/230V/1Ph/cCSAus</t>
  </si>
  <si>
    <t>841-0017</t>
  </si>
  <si>
    <t>EX841 230V/1Ph/2Hp/Ex Pr/cFMus/CSA</t>
  </si>
  <si>
    <t>841-0018</t>
  </si>
  <si>
    <t>IX841 200-208V/1Ph/2Hp/Ex Pr/cFMus/CSA</t>
  </si>
  <si>
    <t>841-0019</t>
  </si>
  <si>
    <t>JX841 200-208V/3Ph/2Hp/Ex Pr/cFMus/CSA</t>
  </si>
  <si>
    <t>841-0020</t>
  </si>
  <si>
    <t>FX841 230V/3Ph/2Hp/Ex Pr/cFMus/CSA</t>
  </si>
  <si>
    <t>841-0021</t>
  </si>
  <si>
    <t>GX841 460V/3Ph/2Hp/Ex Pr/cFMus/CSA</t>
  </si>
  <si>
    <t>841-0026</t>
  </si>
  <si>
    <t>J841 25'Cd/200-208V/3Ph/2Hp/cCSAus</t>
  </si>
  <si>
    <t>841-0032</t>
  </si>
  <si>
    <t>G841 35'Cd/460V/3Ph/2Hp/cCSAus</t>
  </si>
  <si>
    <t>841-0033</t>
  </si>
  <si>
    <t>E841 25'Cd/230V/1Ph/cCSAus</t>
  </si>
  <si>
    <t>841-0034</t>
  </si>
  <si>
    <t>JX841 35'Cd/200-208V/3Ph/2Hp/Ex Pr/cFMus/CSA</t>
  </si>
  <si>
    <t>841-0036</t>
  </si>
  <si>
    <t>IX841 50'Cd200-208V/1Ph/2Hp/Ex Pr/cFMus/CSA</t>
  </si>
  <si>
    <t>841-0037</t>
  </si>
  <si>
    <t>F841 25'Cd/230V/3Ph/2Hp/cCSAus</t>
  </si>
  <si>
    <t>841-0038</t>
  </si>
  <si>
    <t>F841 50'Cd/230V/3Ph/2Hp/cCSAus</t>
  </si>
  <si>
    <t>841-0041</t>
  </si>
  <si>
    <t>EX841 35'Cd/230V/1Ph/2Hp/Ex Pr/cFMus/CSA</t>
  </si>
  <si>
    <t>841-0042</t>
  </si>
  <si>
    <t>I841 50'Cd/200-208V/1Ph/2Hp/cCSAus</t>
  </si>
  <si>
    <t>841-0043</t>
  </si>
  <si>
    <t>G841 25'Cd/460V/3Ph/2Hp/cCSAus</t>
  </si>
  <si>
    <t>841-0044</t>
  </si>
  <si>
    <t>842-0004</t>
  </si>
  <si>
    <t>E842 230V/1Ph/2Hp/cCSAus</t>
  </si>
  <si>
    <t>842-0005</t>
  </si>
  <si>
    <t>I842 200-208V/1Ph/2Hp/cCSAus</t>
  </si>
  <si>
    <t>842-0006</t>
  </si>
  <si>
    <t>J842 200-208V/3Ph/2Hp/cCSAus</t>
  </si>
  <si>
    <t>842-0007</t>
  </si>
  <si>
    <t>F842 230V/3Ph/2Hp/cCSAus</t>
  </si>
  <si>
    <t>842-0008</t>
  </si>
  <si>
    <t>G842 460V/3Ph/2Hp/cCSAus</t>
  </si>
  <si>
    <t>842-0010</t>
  </si>
  <si>
    <t>G842 35'Cd/460V/3Ph/2Hp/cCSAus</t>
  </si>
  <si>
    <t>842-0011</t>
  </si>
  <si>
    <t>EX842 230V/1Ph/2Hp/Ex Pr/cFMus/CSA</t>
  </si>
  <si>
    <t>842-0012</t>
  </si>
  <si>
    <t>IX842 200-208V/1Ph/2Hp/Ex Pr/cFMus/CSA</t>
  </si>
  <si>
    <t>842-0013</t>
  </si>
  <si>
    <t>JX842 200-208V/3Ph/2Hp/Ex Pr/cFMus/CSA</t>
  </si>
  <si>
    <t>842-0014</t>
  </si>
  <si>
    <t>FX842 230V/3Ph/2Hp/Ex Pr/cFMus/CSA</t>
  </si>
  <si>
    <t>842-0015</t>
  </si>
  <si>
    <t>GX842 460V/3Ph/2Hp/Ex Pr/cFMus/CSA</t>
  </si>
  <si>
    <t>842-0017</t>
  </si>
  <si>
    <t>E842 35'Cd/230V/1Ph/2Hp/cCSAus</t>
  </si>
  <si>
    <t>842-0019</t>
  </si>
  <si>
    <t>F842 50'Cd/230V/3Ph/2Hp/cCSAus</t>
  </si>
  <si>
    <t>842-0021</t>
  </si>
  <si>
    <t>EX842 50'Cds/230V/1Ph/2Hp/Ex Pr/cFMus/CSA</t>
  </si>
  <si>
    <t>842-0022</t>
  </si>
  <si>
    <t>I842 35'Cd/200-208V/1Ph/2Hp/cCSAus</t>
  </si>
  <si>
    <t>842-0023</t>
  </si>
  <si>
    <t>E842 25'Cd/230V/1Ph/2Hp/cCSAus</t>
  </si>
  <si>
    <t>842-0024</t>
  </si>
  <si>
    <t>E842 50'Cd/230V/1Ph/2Hp/cCSAus</t>
  </si>
  <si>
    <t>842-0025</t>
  </si>
  <si>
    <t>I842 50'Cd/200-208V/1Ph/2Hp/cCSAus</t>
  </si>
  <si>
    <t>842-0026</t>
  </si>
  <si>
    <t>J842 50'Cd/200-208V/3Ph/2Hp/cCSAus</t>
  </si>
  <si>
    <t>842-0027</t>
  </si>
  <si>
    <t>G842 50'Cd/460V/3Ph/2Hp/cCSAus</t>
  </si>
  <si>
    <t>900-0001</t>
  </si>
  <si>
    <t>Sys,Sump-M53/PSF18X22/PSF Cvr-3V1.5D/Dlx Radon</t>
  </si>
  <si>
    <t>900-0002</t>
  </si>
  <si>
    <t>Sys,Sump-M53/P18X22/Polycvr-2V1.5D/Standard</t>
  </si>
  <si>
    <t>900-0003</t>
  </si>
  <si>
    <t>Sys,Sump-M72/Poly 18X22/Poly Cvr-2V1.5D/Econo</t>
  </si>
  <si>
    <t>910-0005</t>
  </si>
  <si>
    <t>Sys,Sew-M267/PSF18X30-2V2D/2" Check</t>
  </si>
  <si>
    <t>910-0006</t>
  </si>
  <si>
    <t>Sys,Sew-D267/PSF18X30-2V2D/2" Check</t>
  </si>
  <si>
    <t>910-0007</t>
  </si>
  <si>
    <t>Sys,Sew-M267/PSF18X30-3V2D/2" Check</t>
  </si>
  <si>
    <t>910-0008</t>
  </si>
  <si>
    <t>Sys,Sew-D267/PSF18X30-3V2D/2" Check</t>
  </si>
  <si>
    <t>910-0009</t>
  </si>
  <si>
    <t>Sys,Sew-M267/F18X30-2V2D/2" Check</t>
  </si>
  <si>
    <t>910-0010</t>
  </si>
  <si>
    <t>Sys,Sew-D267/F18X30-2V2D/2" Check</t>
  </si>
  <si>
    <t>910-0011</t>
  </si>
  <si>
    <t>Sys,Sew-M267/F18X30-3V2D/2" Check</t>
  </si>
  <si>
    <t>910-0012</t>
  </si>
  <si>
    <t>Sys,Sew-D267/F18X30-3V2D/2" Check</t>
  </si>
  <si>
    <t>910-0014</t>
  </si>
  <si>
    <t>Sys,Sew-M267/PSF18X30-3V3D/2" Check</t>
  </si>
  <si>
    <t>910-0016</t>
  </si>
  <si>
    <t>Sys,Sew-M267/P18X30-2V2D/2" Check12 Gauge Solid Cover</t>
  </si>
  <si>
    <t>910-0018</t>
  </si>
  <si>
    <t>Sys,Sew-M267/P18X30-2V2D/2" Check</t>
  </si>
  <si>
    <t>910-0019</t>
  </si>
  <si>
    <t>Sys,Sew-D267/P18X30-2V2D/2" Check</t>
  </si>
  <si>
    <t>910-0020</t>
  </si>
  <si>
    <t>Sys,Sew-M267/P18X30-3V2D/2" Check</t>
  </si>
  <si>
    <t>910-0021</t>
  </si>
  <si>
    <t>Sys,Sew-D267/P18X30-3V2D/2" Check</t>
  </si>
  <si>
    <t>910-0023</t>
  </si>
  <si>
    <t>Sys,Sew-BN264/P18X30-2V2D/2" PlasticCheck</t>
  </si>
  <si>
    <t>910-0024</t>
  </si>
  <si>
    <t>Sys,Sew-BN267/P18X30-2V2D/2" Check</t>
  </si>
  <si>
    <t>910-0026</t>
  </si>
  <si>
    <t>Sys,Sew-BN267/P18X30-2V2D/2" Check4" Hub</t>
  </si>
  <si>
    <t>910-0030</t>
  </si>
  <si>
    <t>Sys,Sew-M264/PSF30X36/2V2D/2"Check W-Ball Valve</t>
  </si>
  <si>
    <t>910-0031</t>
  </si>
  <si>
    <t>Sys,Sew-M267/PSF 30X36/2V2D/2"Check W-Ball Valve</t>
  </si>
  <si>
    <t>912-0005</t>
  </si>
  <si>
    <t>Sys,Sew-BN264/P18X30-2V2D/MFS</t>
  </si>
  <si>
    <t>912-0006</t>
  </si>
  <si>
    <t>Sys,Sew-M264/P18X30-2V2D/10T</t>
  </si>
  <si>
    <t>912-0007</t>
  </si>
  <si>
    <t>Sys,Sew-M264/P18X30-2V2D</t>
  </si>
  <si>
    <t>912-0008</t>
  </si>
  <si>
    <t>Sys,Sew-M264/F18X30-2V2D</t>
  </si>
  <si>
    <t>912-0009</t>
  </si>
  <si>
    <t>Sys,Sew-M264/F18X30-2V2D/10T</t>
  </si>
  <si>
    <t>912-0010</t>
  </si>
  <si>
    <t>Sys,Sew-M266/P18X30-2V2D</t>
  </si>
  <si>
    <t>912-0011</t>
  </si>
  <si>
    <t>Sys,Sew-M266/P18X30-2V2D/10T</t>
  </si>
  <si>
    <t>912-0012</t>
  </si>
  <si>
    <t>Sys,Sew-M266/F18X30-2V2D</t>
  </si>
  <si>
    <t>912-0013</t>
  </si>
  <si>
    <t>Sys,Sew-M266/F18X30-2V2D/10T</t>
  </si>
  <si>
    <t>912-0015</t>
  </si>
  <si>
    <t>Sys,Sew-BN264/F18X30-2V2D/MFS</t>
  </si>
  <si>
    <t>912-0016</t>
  </si>
  <si>
    <t>Sys,Sew-BN264/F18X30-2V2D/10T/MFS</t>
  </si>
  <si>
    <t>912-0017</t>
  </si>
  <si>
    <t>Sys,Sew-BN266/PSF18X30-2V2D/MFS</t>
  </si>
  <si>
    <t>912-0018</t>
  </si>
  <si>
    <t>Sys,Sew-BN266/P18X30-2V2D/10T/MFS</t>
  </si>
  <si>
    <t>912-0019</t>
  </si>
  <si>
    <t>Sys,Sew-BN266/F18X30-2V2D/MFS</t>
  </si>
  <si>
    <t>912-0020</t>
  </si>
  <si>
    <t>Sys,Sew-BN266/F18X30-2V2D/10T/MFS</t>
  </si>
  <si>
    <t>912-0021</t>
  </si>
  <si>
    <t>Sys,Sew-M264/P18X30-3V2D</t>
  </si>
  <si>
    <t>912-0022</t>
  </si>
  <si>
    <t>Sys,Sew-M264/P18X30-3V2D/10T</t>
  </si>
  <si>
    <t>912-0023</t>
  </si>
  <si>
    <t>Sys,Sew-M264/F18X30-3V2D</t>
  </si>
  <si>
    <t>912-0024</t>
  </si>
  <si>
    <t>Sys,Sew-M264/F18X30-3V2D/10T</t>
  </si>
  <si>
    <t>912-0025</t>
  </si>
  <si>
    <t>Sys,Sew-M266/P18X30-3V2D</t>
  </si>
  <si>
    <t>912-0026</t>
  </si>
  <si>
    <t>Sys,Sew-M266/P18X30-3V2D/10T</t>
  </si>
  <si>
    <t>912-0027</t>
  </si>
  <si>
    <t>Sys,Sew-M266/F18X30-3V2D</t>
  </si>
  <si>
    <t>912-0028</t>
  </si>
  <si>
    <t>Sys,Sew-M266/F18X30-3V2D/10T</t>
  </si>
  <si>
    <t>912-0029</t>
  </si>
  <si>
    <t>Sys,Sew-BN264/P18X30-3V2D/MFS</t>
  </si>
  <si>
    <t>912-0030</t>
  </si>
  <si>
    <t>Sys,Sew-BN264/P18X30-3V2D/10T/MFS</t>
  </si>
  <si>
    <t>912-0031</t>
  </si>
  <si>
    <t>Sys,Sew-BN264/F18X30-3V2D/MFS</t>
  </si>
  <si>
    <t>912-0032</t>
  </si>
  <si>
    <t>Sys,Sew-BN264/F18X30-3V2D/10T/MFS</t>
  </si>
  <si>
    <t>912-0033</t>
  </si>
  <si>
    <t>Sys,Sew-BN266/P18X30-3V2D/MFS</t>
  </si>
  <si>
    <t>912-0034</t>
  </si>
  <si>
    <t>Sys,Sew-BN266/P18X30-3V2D/10T/MFS</t>
  </si>
  <si>
    <t>912-0035</t>
  </si>
  <si>
    <t>Sys,Sew-BN266/F18X30-3V2D/MFS</t>
  </si>
  <si>
    <t>912-0036</t>
  </si>
  <si>
    <t>Sys,Sew-BN266/F18X30-3V2D/10T/MFS</t>
  </si>
  <si>
    <t>912-0055</t>
  </si>
  <si>
    <t>Sys,Sew-BN264/P18X30/2D 2"Integral Vent/MFS</t>
  </si>
  <si>
    <t>912-0056</t>
  </si>
  <si>
    <t>Sys,Sew-BN266/P18X30/2D 2"Integral Vent/MFS</t>
  </si>
  <si>
    <t>912-0061</t>
  </si>
  <si>
    <t>Sys,Sew-M264/PSF18X30-2V2D</t>
  </si>
  <si>
    <t>912-0063</t>
  </si>
  <si>
    <t>Sys,Sew-M266/PSF18X30/2V2D</t>
  </si>
  <si>
    <t>912-0065</t>
  </si>
  <si>
    <t>Sys,Sew-BN264/PSF18X30-2V2D/MFS</t>
  </si>
  <si>
    <t>912-0067</t>
  </si>
  <si>
    <t>912-0069</t>
  </si>
  <si>
    <t>Sys,Sew-M264/P18X30/2D 2"Integral Vent</t>
  </si>
  <si>
    <t>912-0070</t>
  </si>
  <si>
    <t>Sys,Sew-M266/P18X30/2D 2"Integral Vent</t>
  </si>
  <si>
    <t>912-0071</t>
  </si>
  <si>
    <t>Sys,Sew-BN266/PSF18X30/2V2D/PSF Split/MFS/Black Iron Pipe</t>
  </si>
  <si>
    <t>912-0072</t>
  </si>
  <si>
    <t>Sys,Sew-BN266/PSF18X30/3V3D/PSF Split/MFS/Black Iron Pipe</t>
  </si>
  <si>
    <t>912-0073</t>
  </si>
  <si>
    <t>Sys,Sew-M211/PSF18X30-2V2D</t>
  </si>
  <si>
    <t>912-0074</t>
  </si>
  <si>
    <t>Sys,Sew-BN211/P18X30-2V2D</t>
  </si>
  <si>
    <t>912-0077</t>
  </si>
  <si>
    <t>Sys,Sew-M264/P18X30-2V2D/10T/W-Alarm</t>
  </si>
  <si>
    <t>912-0078</t>
  </si>
  <si>
    <t>Sys,Sew-M264/P24X36-2V2D</t>
  </si>
  <si>
    <t>912-0079</t>
  </si>
  <si>
    <t>Sys,Sew-M266/P24X36-2V2D</t>
  </si>
  <si>
    <t>912-0080</t>
  </si>
  <si>
    <t>Sys,Sew-BN264/P24X36-2V2D/MFS</t>
  </si>
  <si>
    <t>912-0081</t>
  </si>
  <si>
    <t>Sys,Sew-BN266/P24X36-2V2D/MFS</t>
  </si>
  <si>
    <t>912-0082</t>
  </si>
  <si>
    <t>Sys,Sew-M264/PSF18X30/Underground</t>
  </si>
  <si>
    <t>912-0083</t>
  </si>
  <si>
    <t>Sys,Sew-BN264/PSF18X30/MFS/Underground</t>
  </si>
  <si>
    <t>912-0084</t>
  </si>
  <si>
    <t>Sys,Sew-M266/PSF18X30/Underground</t>
  </si>
  <si>
    <t>912-0085</t>
  </si>
  <si>
    <t>Sys,Sew-BN266/PSF/18X30/MFS/Underground</t>
  </si>
  <si>
    <t>912-0086</t>
  </si>
  <si>
    <t>Sys,Sew-M264/PSF18X30/2V2D/Split Cvr/Premium</t>
  </si>
  <si>
    <t>912-0087</t>
  </si>
  <si>
    <t>Sys,Sew-BN264/PSF18X30/2V2D/Split Cover/MFS/Premium</t>
  </si>
  <si>
    <t>912-0088</t>
  </si>
  <si>
    <t>Sys,Sew-M266/PSF18X30/2V2D/Split Cover/Premium</t>
  </si>
  <si>
    <t>912-0089</t>
  </si>
  <si>
    <t>Sys,Sew-BN266/PSF18X30/2V2D/Split Cover/MFS/Premium</t>
  </si>
  <si>
    <t>912-0090</t>
  </si>
  <si>
    <t>Sys,Sew-M264/PSF18X30/Underground/Premium</t>
  </si>
  <si>
    <t>912-0091</t>
  </si>
  <si>
    <t>Sys,Sew-BN264/PSF18X30/MFS/Underground/Premium</t>
  </si>
  <si>
    <t>912-0092</t>
  </si>
  <si>
    <t>Sys,Sew-M266/PSF18X30/Underground/Premium</t>
  </si>
  <si>
    <t>912-0093</t>
  </si>
  <si>
    <t>Sys,Sew-BN266/PSF18X30/MFS/Underground/Premium</t>
  </si>
  <si>
    <t>912-0105</t>
  </si>
  <si>
    <t>Sys,Sew-M264/P24X24/2V2D</t>
  </si>
  <si>
    <t>912-0106</t>
  </si>
  <si>
    <t>Sys,Sew-BN264/P24X24/2V2D/MFS</t>
  </si>
  <si>
    <t>912-0107</t>
  </si>
  <si>
    <t>Sys,Sew-M266/P24X24/2V2D</t>
  </si>
  <si>
    <t>912-0108</t>
  </si>
  <si>
    <t>Sys,Sew-BN266/P24X24/2V2D/MFS</t>
  </si>
  <si>
    <t>912-0109</t>
  </si>
  <si>
    <t>Sys,Sew-BN264/PSF18X30-2V2D/MFS/W-Alarm</t>
  </si>
  <si>
    <t>912-0112</t>
  </si>
  <si>
    <t>Sys,Sew-M211/P24X24/2V2D/ZCO</t>
  </si>
  <si>
    <t>912-0113</t>
  </si>
  <si>
    <t>Sys,Sew-BN211/P24X24/2V2D/MFS/ZCO</t>
  </si>
  <si>
    <t>912-0114</t>
  </si>
  <si>
    <t>Sys,Sew-M264/P24X24/2V2D/ZCO</t>
  </si>
  <si>
    <t>912-0115</t>
  </si>
  <si>
    <t>912-0116</t>
  </si>
  <si>
    <t>Sys,Sew-M266/P24X24/2V2D/ZCO</t>
  </si>
  <si>
    <t>912-0117</t>
  </si>
  <si>
    <t>Sys,Sew-BN266/P24X24/2V2D/MFS/ZCO</t>
  </si>
  <si>
    <t>912-1005</t>
  </si>
  <si>
    <t>Sys,Sew-BN264/P18X30-2V 2D/MFS/W-Alarm</t>
  </si>
  <si>
    <t>912-1007</t>
  </si>
  <si>
    <t>Sys,Sew-M264/P18X30-2V2D/W-Alarm</t>
  </si>
  <si>
    <t>912-1010</t>
  </si>
  <si>
    <t>Sys,Sew-M266/P18X30-2V2D/W-Alarm</t>
  </si>
  <si>
    <t>912-1017</t>
  </si>
  <si>
    <t>Sys,Sew-BN266/P18X30-2V2D/MFS/W-Alarm</t>
  </si>
  <si>
    <t>912-1055</t>
  </si>
  <si>
    <t>Sys,Sew-BN264/P18X30-2D 2"Int Vent/MFS/W-Alarm</t>
  </si>
  <si>
    <t>912-1056</t>
  </si>
  <si>
    <t>Sys,Sew-BN266/P18X30-2D 2"Int Vent/MFS/W-Alarm</t>
  </si>
  <si>
    <t>912-1067</t>
  </si>
  <si>
    <t>Sys,Sew-BN266/PSF18X30-2V2D/MFS/W-Alarm</t>
  </si>
  <si>
    <t>912-1080</t>
  </si>
  <si>
    <t>Sys,Sew-BN264/P24X36-2V2D/MFS/W-Alarm</t>
  </si>
  <si>
    <t>912-1081</t>
  </si>
  <si>
    <t>Sys,Sew-BN266/P24X36-2V2D/MFS/W-Alarm</t>
  </si>
  <si>
    <t>912-1082</t>
  </si>
  <si>
    <t>Sys,Sew-M264/PSF18X30/Underground/W-Alarm</t>
  </si>
  <si>
    <t>912-1083</t>
  </si>
  <si>
    <t>Sys,Sew-BN264/PSF18X30/MFS/Underground/W-Alarm</t>
  </si>
  <si>
    <t>912-1084</t>
  </si>
  <si>
    <t>Sys,Sew-M266/PSF18X30/Underground/W-Alarm</t>
  </si>
  <si>
    <t>912-1085</t>
  </si>
  <si>
    <t>Sys,Sew-BN266/PSF18X30/MFS/Underground/W-Alarm</t>
  </si>
  <si>
    <t>912-1086</t>
  </si>
  <si>
    <t>Sys,Sew-M264/PSF18X30/2V2D/Split Cvr/Alm/Premium</t>
  </si>
  <si>
    <t>912-1087</t>
  </si>
  <si>
    <t>Sys,Sew-BN264/PSF18X30/2V2D/Split Cover/MFS/Alarm/Premium</t>
  </si>
  <si>
    <t>912-1088</t>
  </si>
  <si>
    <t>Sys,Sew-M266/PSF18X30/2V2D/Split Cover/Alarm/Premium</t>
  </si>
  <si>
    <t>912-1089</t>
  </si>
  <si>
    <t>Sys,Sew-BN266/PSF18X30/2V2D/Split Cover/MFS/Alarm/Premium</t>
  </si>
  <si>
    <t>912-1090</t>
  </si>
  <si>
    <t>Sys,Sew-M264/PSF18X30/Underground/Alarm/Premium</t>
  </si>
  <si>
    <t>912-1091</t>
  </si>
  <si>
    <t>Sys,Sew-BN264/PSF18X30/MFS/Underground/Alarm/Premium</t>
  </si>
  <si>
    <t>912-1092</t>
  </si>
  <si>
    <t>Sys,Sew-M266/PSF18X30/Underground/Alm/Premium</t>
  </si>
  <si>
    <t>912-1093</t>
  </si>
  <si>
    <t>Sys,Sew-BN266/PSF18X30/MFS/Underground/Alm/Premium</t>
  </si>
  <si>
    <t>912-1098</t>
  </si>
  <si>
    <t>Sys,Sew-BN266/PSF24X36/Underground/W-Alarm</t>
  </si>
  <si>
    <t>912-1105</t>
  </si>
  <si>
    <t>Sys,Sew-M264/P24X24/2V2D/W-Alarm</t>
  </si>
  <si>
    <t>912-1106</t>
  </si>
  <si>
    <t>Sys,Sew-BN264/P24X24/2V2D/MFS/W-Alarm</t>
  </si>
  <si>
    <t>912-1107</t>
  </si>
  <si>
    <t>Sys,Sew-M266/P24X24/2V2D/W-Alarm</t>
  </si>
  <si>
    <t>912-1108</t>
  </si>
  <si>
    <t>Sys,Sew-BN266/P24X24/2V2D/MFS/W-Alarm</t>
  </si>
  <si>
    <t>912-1112</t>
  </si>
  <si>
    <t>Sys,Sew-M211/P24X24/2V2D/W-Alarm/ZCO</t>
  </si>
  <si>
    <t>912-1113</t>
  </si>
  <si>
    <t>Sys,Sew-BN211/P24X24/2V2D/MFS/W-Alarm/ZCO</t>
  </si>
  <si>
    <t>912-1114</t>
  </si>
  <si>
    <t>Sys,Sew-M264/P24X24/2V2D/W-Alarm/ZCO</t>
  </si>
  <si>
    <t>912-1115</t>
  </si>
  <si>
    <t>Sys,Sew-BN264/P24X24/2V2D/MFS/W-Alarm/ZCO</t>
  </si>
  <si>
    <t>912-1116</t>
  </si>
  <si>
    <t>Sys,Sew-M266/P24X24/2V2D/W-Alarm/ZCO</t>
  </si>
  <si>
    <t>912-1117</t>
  </si>
  <si>
    <t>Sys,Sew-BN266/P24X24/2V2D/MFS/W-Alarm/ZCO</t>
  </si>
  <si>
    <t>912-1123</t>
  </si>
  <si>
    <t>Sys,Sew-M211/PSF18X30-2V2D/Alarm</t>
  </si>
  <si>
    <t>912-1124</t>
  </si>
  <si>
    <t>Sys,Sew-BN264/P24X24/2V2D/MFS/Split Cover</t>
  </si>
  <si>
    <t>912-1127</t>
  </si>
  <si>
    <t>Sys,Sew-M212/PSF18X30-2V2D</t>
  </si>
  <si>
    <t>915-0005</t>
  </si>
  <si>
    <t>Sys,Sew-BN801/PSF18X30-2V1.25D/MFS/Alarm/Suspended</t>
  </si>
  <si>
    <t>915-0006</t>
  </si>
  <si>
    <t>Sys,Sew-BN801/P-24X24/Rotomolded-2V1.25D/MFS/Alarm/Suspended</t>
  </si>
  <si>
    <t>https://www.zoellerpumps.com/en-us/products/grinder-pumps/residential-packages/915</t>
  </si>
  <si>
    <t>915-0007</t>
  </si>
  <si>
    <t>Sys,Sew-BN801/F-18X30-2V1.25D/10'/MFS/Alarm/Suspended</t>
  </si>
  <si>
    <t>915-0008</t>
  </si>
  <si>
    <t>Sys,Sew-BN801/PSF18X30-3V1.25D/MFS/Alarm/Suspended</t>
  </si>
  <si>
    <t>915-0009</t>
  </si>
  <si>
    <t>Sys,Sew-BN801/P-24X24/Rotomolded-3V1.25D/MFS/Alarm/Suspended</t>
  </si>
  <si>
    <t>915-0010</t>
  </si>
  <si>
    <t>Sys,Sew-BN801/F-18X30-3V1.25D/10'/MFS/Alarm/Suspended</t>
  </si>
  <si>
    <t>915-0012</t>
  </si>
  <si>
    <t>Sys,Sew-BN801/P-24X36/AFD/1.25"D/Outdoor/Alarm/Suspended/With 12" Extension</t>
  </si>
  <si>
    <t>915-0013</t>
  </si>
  <si>
    <t>Sys,Sew-BN801/PSF/Dup/30X36-2V1.25D/MFS/Alarm/Suspended</t>
  </si>
  <si>
    <t>915-0020</t>
  </si>
  <si>
    <t>Sys,Sew-M807/P24X24/2V1.25D/Check Valve/Alarm</t>
  </si>
  <si>
    <t>915-0022</t>
  </si>
  <si>
    <t>Sys,Sew-M807/P18X30-2V1.25D/Check Valve/Alarm</t>
  </si>
  <si>
    <t>915-0023</t>
  </si>
  <si>
    <t>Sys,Sew-M803/P24X24/2V1.25D/Check Valve/Alarm</t>
  </si>
  <si>
    <t>915-0025</t>
  </si>
  <si>
    <t>Sys,Sew-M803/P18X30-2V1.25D/Check Valve/Alarm</t>
  </si>
  <si>
    <t>915-0033</t>
  </si>
  <si>
    <t>Sys,Sew-M805/P18X30-2V1.25D/Check Valve/Alarm</t>
  </si>
  <si>
    <t>915-0034</t>
  </si>
  <si>
    <t>Sys,Sew-M805/P24X24/2V1.25D/Check Valve/Alarm</t>
  </si>
  <si>
    <t>915-0038</t>
  </si>
  <si>
    <t>915-0039</t>
  </si>
  <si>
    <t>915-0040</t>
  </si>
  <si>
    <t>915-0041</t>
  </si>
  <si>
    <t>915-0042</t>
  </si>
  <si>
    <t>915-0043</t>
  </si>
  <si>
    <t>920-0005</t>
  </si>
  <si>
    <t>Sys,Grinder-WD820/F-24X 48/FG Cvr/Field Asm</t>
  </si>
  <si>
    <t>920-0006</t>
  </si>
  <si>
    <t>Sys,Grinder-E840/F-24X48/FG Cvr/Field Asm</t>
  </si>
  <si>
    <t>920-0007</t>
  </si>
  <si>
    <t>Sys,Grinder-WH820/F-24X 48/FG Cvr/Field Asm</t>
  </si>
  <si>
    <t>920-0008</t>
  </si>
  <si>
    <t>Sys,Grinder-E820/F-24X48/FG Cover/Field Asm</t>
  </si>
  <si>
    <t>922-0009</t>
  </si>
  <si>
    <t>Sys,Grinder-WD820/F24X36/Indoor/Prepack/Sim</t>
  </si>
  <si>
    <t>932-0020</t>
  </si>
  <si>
    <t>Suspended Hdwe&amp;RWD810/Sim Repl For Pos Displ Grinder/Rect Eq</t>
  </si>
  <si>
    <t>932-0021</t>
  </si>
  <si>
    <t>Suspended Hdwe&amp;RWD810/Sim Repl For Pos Displ Grinder/Round Eqd</t>
  </si>
  <si>
    <t>932-0022</t>
  </si>
  <si>
    <t>Suspended Hdwe&amp;RWD815/Sim Repl For Pos Displ Grinder/Rect Eq</t>
  </si>
  <si>
    <t>932-0023</t>
  </si>
  <si>
    <t>Suspended Hdwe&amp;RWD815/Sim Repl For Pos Displ Grinder/Round Eqd</t>
  </si>
  <si>
    <t>940-0005</t>
  </si>
  <si>
    <t>Oil Guard System W-.3Hp/N57</t>
  </si>
  <si>
    <t>940-0006</t>
  </si>
  <si>
    <t>Oil Guard System W-.4Hp/N152</t>
  </si>
  <si>
    <t>940-0007</t>
  </si>
  <si>
    <t>Oil Guard System W-.5Hp/N153</t>
  </si>
  <si>
    <t>940-0008</t>
  </si>
  <si>
    <t>Oil Guard System W-.5Hp/N161</t>
  </si>
  <si>
    <t>940-0011</t>
  </si>
  <si>
    <t>Oil Guard System W-.3Hp/Oil Resistant 6'Cd/N57</t>
  </si>
  <si>
    <t>940-0012</t>
  </si>
  <si>
    <t>Oil Guard System W-.4Hp/elevator sump/6'Cd/N152</t>
  </si>
  <si>
    <t>940-0013</t>
  </si>
  <si>
    <t>Oil Guard System W-.5Hp/elevator sump/6'Cd/N153</t>
  </si>
  <si>
    <t>940-0014</t>
  </si>
  <si>
    <t>Oil Guard System W-.5Hp/Elevator Sump/6'Cd/N161</t>
  </si>
  <si>
    <t>941-0006</t>
  </si>
  <si>
    <t>941-0007</t>
  </si>
  <si>
    <t>941-0008</t>
  </si>
  <si>
    <t>95-0001</t>
  </si>
  <si>
    <t>M95 115V/1Ph/.5Hp/cCSAus</t>
  </si>
  <si>
    <t>98-0001</t>
  </si>
  <si>
    <t>M98 115V/1Ph/cCSAus/UL</t>
  </si>
  <si>
    <t>98-0002</t>
  </si>
  <si>
    <t>N98 115V/1Ph/cCSAus/UL</t>
  </si>
  <si>
    <t>https://www.zoellerpumps.com/en-us/products/sump-effluent-pumps/residential/model-98</t>
  </si>
  <si>
    <t>98-0003</t>
  </si>
  <si>
    <t>D98 230V/1Ph/cCSAus/UL</t>
  </si>
  <si>
    <t>98-0004</t>
  </si>
  <si>
    <t>E98 230V/1Ph/cCSAus/UL</t>
  </si>
  <si>
    <t>98-0005</t>
  </si>
  <si>
    <t>BN98 115V/1Ph/Pb15'/UL/cCSAus Pump</t>
  </si>
  <si>
    <t>98-0010</t>
  </si>
  <si>
    <t>M98 25'Cd/115V/1Ph/cCSAus/UL</t>
  </si>
  <si>
    <t>98-0013</t>
  </si>
  <si>
    <t>N98 35'Cd/115V/1Ph/cCSAus/UL</t>
  </si>
  <si>
    <t>98-0014</t>
  </si>
  <si>
    <t>M98 35'Cd/115V/1Ph/cCSAus/UL</t>
  </si>
  <si>
    <t>98-0016</t>
  </si>
  <si>
    <t>N98 25'Cd/115V/1Ph/cCSAus/UL</t>
  </si>
  <si>
    <t>98-0020</t>
  </si>
  <si>
    <t>BE98 230V/1Ph/Pb15'/cCSAus/UL</t>
  </si>
  <si>
    <t>98-0021</t>
  </si>
  <si>
    <t>D98 25'Cd/230V/1Ph/cCSAus/UL</t>
  </si>
  <si>
    <t>98-0027</t>
  </si>
  <si>
    <t>M98 115V/1Ph/Ci Imp/cCSAus/UL</t>
  </si>
  <si>
    <t>98-0028</t>
  </si>
  <si>
    <t>N98 115V/1Ph/Ci Imp/cCSAus/UL</t>
  </si>
  <si>
    <t>98-0032</t>
  </si>
  <si>
    <t>BN98 115V/1Ph/Ci Imp/Pb15'/UL/cCSAus</t>
  </si>
  <si>
    <t>98-0033</t>
  </si>
  <si>
    <t>E98 50'Cd/230V/1Ph/cCSAus/UL</t>
  </si>
  <si>
    <t>98-0040</t>
  </si>
  <si>
    <t>M98 35'Cd/115V/1Ph/Ci Imp/cCSAus/UL</t>
  </si>
  <si>
    <t>98-0041</t>
  </si>
  <si>
    <t>E98 230V/1Ph/CI Imp/cCSAus/UL</t>
  </si>
  <si>
    <t>98-0042</t>
  </si>
  <si>
    <t>BN98 35'Cd/115V/1P/Pb35'/cCSAus/UL</t>
  </si>
  <si>
    <t>98-0043</t>
  </si>
  <si>
    <t>N98 35'Cd/115V/1Ph/Ci Imp/cCSAus/UL</t>
  </si>
  <si>
    <t>98-0045</t>
  </si>
  <si>
    <t>D98 230V/1Ph/Ci Imp/cCSAus/UL</t>
  </si>
  <si>
    <t>98-0046</t>
  </si>
  <si>
    <t>D98 50'Cd/230V/1Ph/cCSAus/UL</t>
  </si>
  <si>
    <t>98-0047</t>
  </si>
  <si>
    <t>E98 25'Cd/230V/1Ph/cCSAus/UL</t>
  </si>
  <si>
    <t>98-0049</t>
  </si>
  <si>
    <t>E98 35'Cd/230V/1Ph/cCSAus/UL</t>
  </si>
  <si>
    <t>98-0050</t>
  </si>
  <si>
    <t>BN98 25'Cd/115V/1P/Pb25'/UL/cCSAus</t>
  </si>
  <si>
    <t>98-0056</t>
  </si>
  <si>
    <t>N98 25'Cd/115V/1Ph/Ci Imp/cCSAus/UL</t>
  </si>
  <si>
    <t>98-0063</t>
  </si>
  <si>
    <t>D98 35'Cd/230V/1Ph/cCSAus/UL</t>
  </si>
  <si>
    <t>98-0066</t>
  </si>
  <si>
    <t>BN98 115V/1Ph/Vertical Master 15'/UL/cCSAus Pump</t>
  </si>
  <si>
    <t>98-0068</t>
  </si>
  <si>
    <t>BE98 50'Cd/230V/1Ph/Pb50'/cCSAus/UL</t>
  </si>
  <si>
    <t>98-0069</t>
  </si>
  <si>
    <t>98-0073</t>
  </si>
  <si>
    <t>98-0074</t>
  </si>
  <si>
    <t>SERVICE PARTS - ALL BRANDS</t>
  </si>
  <si>
    <t xml:space="preserve">January 2021 List Prices </t>
  </si>
  <si>
    <t>Adapter &amp; Plug/W Mst Sen/"4140/4270"</t>
  </si>
  <si>
    <t>Adapter-Mach 163/165/293</t>
  </si>
  <si>
    <t>Housing,Pump-Mach "290 Series"</t>
  </si>
  <si>
    <t>Gasket,Case/Cover</t>
  </si>
  <si>
    <t>Bearing,Sleeve-Bronze/Md 160/180/280/290</t>
  </si>
  <si>
    <t>Bearing,Radial 6303 W-Snap Ring</t>
  </si>
  <si>
    <t>Seal,Mtr Hsg</t>
  </si>
  <si>
    <t>Seal,Shaft-Asm</t>
  </si>
  <si>
    <t>Guard, "160/180/280/290"</t>
  </si>
  <si>
    <t>Impeller Br "293"</t>
  </si>
  <si>
    <t>Rod Asm,Flt/14"Lg</t>
  </si>
  <si>
    <t>Wire Pkg (6 Wire)</t>
  </si>
  <si>
    <t>Guide Asm,Flt Rod</t>
  </si>
  <si>
    <t>Rotor &amp; Brg Asm</t>
  </si>
  <si>
    <t>Rebuild Kit "293"</t>
  </si>
  <si>
    <t>Cover-Mach Std Cd Or 3Ph "293"</t>
  </si>
  <si>
    <t>Plate,Strainer-Plastic</t>
  </si>
  <si>
    <t>Float</t>
  </si>
  <si>
    <t>Base-Mach "137"</t>
  </si>
  <si>
    <t>Cover-Mach/Brass "139"</t>
  </si>
  <si>
    <t>Rod,Float-Molded/"137/267"</t>
  </si>
  <si>
    <t>Relay Asm 200V G1</t>
  </si>
  <si>
    <t>Clamp,#36 Worm/All SS</t>
  </si>
  <si>
    <t>Clamp,#6 Auto-SS</t>
  </si>
  <si>
    <t>Clamp,Strain Relief-Red</t>
  </si>
  <si>
    <t>Connector,Wirenut/Gray</t>
  </si>
  <si>
    <t>Insulation-Insulator Flag Term</t>
  </si>
  <si>
    <t>Nut,.375-16 H-SST</t>
  </si>
  <si>
    <t>Nut,#6-32 H-Stl Zi Pl</t>
  </si>
  <si>
    <t>Nut,.25-20 H -SST</t>
  </si>
  <si>
    <t>Nut,.5-13 H -SS</t>
  </si>
  <si>
    <t>Nut,#10-24 H-St Zi</t>
  </si>
  <si>
    <t>Ring,Snap-#5100-50/Carbon Steel</t>
  </si>
  <si>
    <t>Ring,Snap-#500-112 34 Pump Hsg</t>
  </si>
  <si>
    <t>Screw,#6-32X.25RHM Sl Tc Stlgr</t>
  </si>
  <si>
    <t>Screw,#10-24 X.375 RHM-Sl SS</t>
  </si>
  <si>
    <t>Screw,#10-24 X.75 RHM-Slt SS</t>
  </si>
  <si>
    <t>Screw,#6-32 X.5 RHM-Sl Stl Zi</t>
  </si>
  <si>
    <t>Screw,.313-18 X 1.5 HH Cap-SS</t>
  </si>
  <si>
    <t>Screw,#8X.75 Shmtl-Rhpl-Stl Bo</t>
  </si>
  <si>
    <t>Screw,.313-18 X1.25 HH Cap-SS</t>
  </si>
  <si>
    <t>Screw,.5-13 X 2 HH Cap-SS</t>
  </si>
  <si>
    <t>Screw,.313-18 X .75 HH Cap-SS</t>
  </si>
  <si>
    <t>Screw,.25-20 X 1.5 RHM-Sl SS</t>
  </si>
  <si>
    <t>Screw,Stator 8-32 X 2.53 Lg</t>
  </si>
  <si>
    <t>Screw,.25-20X.75 Hhm-SS/Indented/Unslotted</t>
  </si>
  <si>
    <t>Screw,.375-16 X 1 Hhcap-Stl Zi</t>
  </si>
  <si>
    <t>Sealer,Loctite-609-5Cc Tube/Green</t>
  </si>
  <si>
    <t>Screw,Sem/10-24 X .375 HH-Sl Tc.688Wash</t>
  </si>
  <si>
    <t>Terminal,Female Pin 16-18Ga</t>
  </si>
  <si>
    <t>Terminal,Female Pin GE Str Wire</t>
  </si>
  <si>
    <t>Washer,Flat SS - 1/2D Standard</t>
  </si>
  <si>
    <t>Washer,Stl-.375"OD x .15"Id x .032</t>
  </si>
  <si>
    <t>Washer,Trst-Nyl.875 X .504 X .050"</t>
  </si>
  <si>
    <t>Wire Asm-F-F(1) Wire Gy 9" Lg</t>
  </si>
  <si>
    <t>Wire Asm F-F(1) Wire Gy 9" Lg</t>
  </si>
  <si>
    <t>Wire Asm F-I(1) Wire Gy 4" Lg</t>
  </si>
  <si>
    <t>Wire Asm-I-P(2) Wire R</t>
  </si>
  <si>
    <t>Wire Asm-I-P(1) Wire Rs 2.25" Lg</t>
  </si>
  <si>
    <t>Cord Term&amp;Seal 230V/15'/18-3 SJTW/Na/1Ph</t>
  </si>
  <si>
    <t>Cord Term&amp;Seal 115V/15'/18-3 SJTW-A/Nonauto</t>
  </si>
  <si>
    <t>Cord Term&amp;Seal 230V/ 9'/18-3 SJTW-A/Auto/1Ph</t>
  </si>
  <si>
    <t>Cord Term&amp;Seal 115V/ 9'/18-3 SJTW-A/Auto</t>
  </si>
  <si>
    <t>Seal,Cord-Asm</t>
  </si>
  <si>
    <t>Seal,Cord-Asm&amp;Strrlf Heyco 18G</t>
  </si>
  <si>
    <t>Adapter-Mach "280"</t>
  </si>
  <si>
    <t>Arm &amp; Seal Asm</t>
  </si>
  <si>
    <t>Capacitor &amp; Clamp Asm/20Uf 370V</t>
  </si>
  <si>
    <t>Oil,Dielectric-(38 Oz)</t>
  </si>
  <si>
    <t>Cover &amp; Cord 230V/1Ph</t>
  </si>
  <si>
    <t>Cord Term&amp;Seal 230V/20'/16-3 SOW-A/1Ph/Nonauto</t>
  </si>
  <si>
    <t>Rebuild Kit "165"</t>
  </si>
  <si>
    <t>Cord Term&amp;Seal 230V/20'/16-3 SOW-A/1Ph/Auto</t>
  </si>
  <si>
    <t>Seal,Shaft</t>
  </si>
  <si>
    <t>Relay Asm 115V/G5</t>
  </si>
  <si>
    <t>Housing,Mtr-&amp;Str 115V/1Ph GE</t>
  </si>
  <si>
    <t>Housing,Mtr-&amp;Str 230/1P"267"GE</t>
  </si>
  <si>
    <t>Housing,Mtr-&amp;Str 115/1P"139"GE</t>
  </si>
  <si>
    <t>Housing,Mtr-&amp;Str 230/1Ph "139" GE</t>
  </si>
  <si>
    <t>Cover &amp; Cord 115V/1Ph 163</t>
  </si>
  <si>
    <t>Cord Term&amp;Seal 115V/20'/16-3 SOW-A/Auto/"163"</t>
  </si>
  <si>
    <t>Cord Term&amp;Seal 115V/20'/16-3 SOW-A/Nonauto/"163"</t>
  </si>
  <si>
    <t>Rod,Float-Molded</t>
  </si>
  <si>
    <t>Impeller "97/98"</t>
  </si>
  <si>
    <t>Oil,Dielectric (19 Oz)</t>
  </si>
  <si>
    <t>Case &amp; Switch "97"</t>
  </si>
  <si>
    <t>Rebuild Kit "97"</t>
  </si>
  <si>
    <t>Housing,Mtr-&amp; Str 230V/1Ph 97</t>
  </si>
  <si>
    <t>Parts,Small-Kit 97</t>
  </si>
  <si>
    <t>Cover &amp; Handle Asm Br "139"</t>
  </si>
  <si>
    <t>Screw,.313-18 X 1"HH Cap-SS</t>
  </si>
  <si>
    <t>Wire Asm-F-I(1) Wire Gy 9" Lg</t>
  </si>
  <si>
    <t>Base Asm "53/55"</t>
  </si>
  <si>
    <t>Rotor &amp; Brg 230V</t>
  </si>
  <si>
    <t>Rotor &amp; Brg 115V</t>
  </si>
  <si>
    <t>Plate,Conversion-3" To 2" V&amp;D</t>
  </si>
  <si>
    <t>Impeller "282"</t>
  </si>
  <si>
    <t>Impeller "284"</t>
  </si>
  <si>
    <t>Shaft  26.875"</t>
  </si>
  <si>
    <t>Switch Asm-Cond Mtg</t>
  </si>
  <si>
    <t>Head Brg &amp; Col Asm</t>
  </si>
  <si>
    <t>Cord &amp; Term 115V/"03", "67","79","80" &amp; "1080"</t>
  </si>
  <si>
    <t>Grommet,Guide</t>
  </si>
  <si>
    <t>Guide Asm</t>
  </si>
  <si>
    <t>Handle,SS "55/59/98"</t>
  </si>
  <si>
    <t>Rod Asm,Flt/13.5"Lg</t>
  </si>
  <si>
    <t>Seal,SO Cable 14-3</t>
  </si>
  <si>
    <t>Seal,Bush &amp; Wash 10-3 Uf Cable</t>
  </si>
  <si>
    <t>Fastener Pkg (Cvr V Or D FLG)</t>
  </si>
  <si>
    <t>Wire Pkg (G,R,B) 282</t>
  </si>
  <si>
    <t>Rotor &amp; Brg 115/230V "282" GE</t>
  </si>
  <si>
    <t>Oil,Dielectric-(44 Oz)</t>
  </si>
  <si>
    <t>Rebuild Kit "280" (11/81 Thru 8/86)</t>
  </si>
  <si>
    <t>Cover &amp; Cord 115V/1Ph "282"</t>
  </si>
  <si>
    <t>Cover &amp; Cord 230V/1Ph "280"</t>
  </si>
  <si>
    <t>Rotor &amp; Brg 230V/1Ph</t>
  </si>
  <si>
    <t>Housing,Mtr-&amp; Term Asm"50"</t>
  </si>
  <si>
    <t>Housing,Mtr-Brg &amp; Term Asm"54"</t>
  </si>
  <si>
    <t>Housing,Mtr-Brg&amp;Term Br 50 Ser</t>
  </si>
  <si>
    <t>Parts,Small-Kit 53</t>
  </si>
  <si>
    <t>Rebuild Kit "53/1053" (9/81 Thru 8/86)</t>
  </si>
  <si>
    <t>Seal,SO Cable 18-2</t>
  </si>
  <si>
    <t>Screw,Sem 10-12X.5Hh-Slshmt Sc R Tp A</t>
  </si>
  <si>
    <t>Seal,Thru Wall Term</t>
  </si>
  <si>
    <t>Housing,Pump-&amp;Brg Mach "268"</t>
  </si>
  <si>
    <t>Capacitor &amp; Clamp Asm/40 Uf 370V</t>
  </si>
  <si>
    <t>Cord Term&amp;Seal 115V/15'/16-3 SJOW-A/Nonauto</t>
  </si>
  <si>
    <t>Cord Term&amp;Seal 230V/20'/16-3 SOW-A/Na/1Ph</t>
  </si>
  <si>
    <t>Cord Term&amp;Seal 115V/25'/16-3 SOW-A</t>
  </si>
  <si>
    <t>Impeller Plastic "53/55"/Sp</t>
  </si>
  <si>
    <t>Connector,Wirenut 14-16 Ga/Ideal #30-073</t>
  </si>
  <si>
    <t>Cordage Term&amp;Seal/15'/16-4 SOW-A/3Ph/Power</t>
  </si>
  <si>
    <t>Column,Brass-Asm "Ped"</t>
  </si>
  <si>
    <t>Base-Mach Cast Iron "82"</t>
  </si>
  <si>
    <t>Base-Mach Brass "83/1083"</t>
  </si>
  <si>
    <t>Impeller-Plastic "Ped"</t>
  </si>
  <si>
    <t>Screw,.25-14 X .5 Hwh Sl S.S.</t>
  </si>
  <si>
    <t>Housing,Pump-Mach "1053/1057"</t>
  </si>
  <si>
    <t>Case &amp; Switch Ci "1053/1057"</t>
  </si>
  <si>
    <t>Housing,Mtr-&amp; Term "1050"</t>
  </si>
  <si>
    <t>Base Asm "1053"</t>
  </si>
  <si>
    <t>Base &amp; Strainer Asm "1057"</t>
  </si>
  <si>
    <t>Housing,Pump-Mach "266/267"</t>
  </si>
  <si>
    <t>Housing,Pump-Mach "268"</t>
  </si>
  <si>
    <t>Impeller "266/267/268" Cast Iron</t>
  </si>
  <si>
    <t>Float &amp; Rod Asm "Ped"</t>
  </si>
  <si>
    <t>Shaft Asm "Ped"</t>
  </si>
  <si>
    <t>Guide Asm,"Ped"</t>
  </si>
  <si>
    <t>Switch Asm "Ped"</t>
  </si>
  <si>
    <t>Head &amp; Bearing,Plas-"Ped"</t>
  </si>
  <si>
    <t>Head &amp; Bearing,CI-"82"</t>
  </si>
  <si>
    <t>Head &amp; Bearing,Br-"Ped"</t>
  </si>
  <si>
    <t>Adapter &amp; Washer "80/1080"</t>
  </si>
  <si>
    <t>Base &amp; Insert,Plastic 81/1081</t>
  </si>
  <si>
    <t>Rebuild Kit "Loboy2"</t>
  </si>
  <si>
    <t>Screw,#10-16X.75Hwhsl Shmetal Type B/S.S.</t>
  </si>
  <si>
    <t>Rotor Asm 115/230V/1Ph Emd</t>
  </si>
  <si>
    <t>Housing,Pump-Mach "1267"</t>
  </si>
  <si>
    <t>Case &amp; Switch "1097"</t>
  </si>
  <si>
    <t>Housing,Mtr-&amp;Str115/1Ph "1267"GE</t>
  </si>
  <si>
    <t>Switch,Mech Flt/SPB/115V/15'Cd/15Amp/.75Hp/N.O.</t>
  </si>
  <si>
    <t>Hub,Inlet-DWV 4"</t>
  </si>
  <si>
    <t>Impeller Br "294"</t>
  </si>
  <si>
    <t>Cord Term&amp;Seal 230V/20'/14-3 SOW-A/20A Plug/Na</t>
  </si>
  <si>
    <t>Seal,Cord-Asm&amp;Strrlf Heyco 14G</t>
  </si>
  <si>
    <t>Screw,#6-20X.625 Slotted Indented Hex Washer Head Metal, Zinc Pltd/Type B</t>
  </si>
  <si>
    <t>Switch Asm,Ped-Zco/Pegboard Display Package</t>
  </si>
  <si>
    <t>Impeller Br "295"</t>
  </si>
  <si>
    <t>Wire Pkg (White,Black,Blue,Blue,Red,Yellow)/1.5/2Hp</t>
  </si>
  <si>
    <t>Rebuild Kit "295"</t>
  </si>
  <si>
    <t>Housing,Pump-Mach 161/185/188/189</t>
  </si>
  <si>
    <t>Wire Asm-F-I(1)Wire Wh 7" Lg</t>
  </si>
  <si>
    <t>Housing,Pump-Mach "189"</t>
  </si>
  <si>
    <t>Impeller Br "185"</t>
  </si>
  <si>
    <t>Clamp,Strain Relief-#2F</t>
  </si>
  <si>
    <t>Impeller Br "165/188"</t>
  </si>
  <si>
    <t>Cord Term&amp;Seal 230V/20'/14-3 SOW-A/20A Plug/Auto</t>
  </si>
  <si>
    <t>Impeller Br "189"</t>
  </si>
  <si>
    <t>Rebuild Kit "189"</t>
  </si>
  <si>
    <t>Housing,Pump-Mach 163/165/186</t>
  </si>
  <si>
    <t>Impeller "163"</t>
  </si>
  <si>
    <t>Impeller "293"</t>
  </si>
  <si>
    <t>Rebuild Kit "188"</t>
  </si>
  <si>
    <t>Case &amp; Switch Brass "1059"</t>
  </si>
  <si>
    <t>Rebuild Kit "294"</t>
  </si>
  <si>
    <t>Cord Term&amp;Seal 230V/20'/18-3 SOW-A/"XE189/295"</t>
  </si>
  <si>
    <t>Clamp,#40Hs Worm-SS</t>
  </si>
  <si>
    <t>Screw,.25-20 X .625Hh Cap-SS</t>
  </si>
  <si>
    <t>Impeller "161"</t>
  </si>
  <si>
    <t>Switch &amp; Seal Asm</t>
  </si>
  <si>
    <t>Nut,7/16-20 Acorn SS</t>
  </si>
  <si>
    <t>Seal,Cord-Asm&amp;Str Rlf T&amp;B 18Ga</t>
  </si>
  <si>
    <t>Cover &amp; Seal Asm 14Ga</t>
  </si>
  <si>
    <t>Pipe,Discharge-Asm "Pd&amp;Dp"</t>
  </si>
  <si>
    <t>Screw,.25-20 X 1" Lg HH Stlzi</t>
  </si>
  <si>
    <t>Seal Pak-"PF &amp; QJ"</t>
  </si>
  <si>
    <t>Washer,Flat-SS .25" Standard</t>
  </si>
  <si>
    <t>Seal,Cord-Asm "WM267 PF &amp; QJ"</t>
  </si>
  <si>
    <t>Screw,.25-20 X 2" Hex Head/SS</t>
  </si>
  <si>
    <t>Screw,.25-20 X 1" Lg RHM SS</t>
  </si>
  <si>
    <t>Basin Asm,Drain Pump</t>
  </si>
  <si>
    <t>Case-Mach "130/260"</t>
  </si>
  <si>
    <t>Case-Mach Brass "139"</t>
  </si>
  <si>
    <t>Case-Mach "1130/1260"</t>
  </si>
  <si>
    <t>Case-Mach "160/180/280/290"</t>
  </si>
  <si>
    <t>Hardware Pak,"Pd&amp;Dp"</t>
  </si>
  <si>
    <t>Screw,#6-32X7/16/Rh/Pan Head Phillips/Type F/Self Tapping Zinc Plated</t>
  </si>
  <si>
    <t>Guard,"55/59/98"</t>
  </si>
  <si>
    <t>Flapper Asm 3"CI Check</t>
  </si>
  <si>
    <t>Housing,Mtr-&amp;Str 115V/1Ph/WM GE</t>
  </si>
  <si>
    <t>Case &amp; Switch "50"</t>
  </si>
  <si>
    <t>Case Handle &amp; Arm "50"</t>
  </si>
  <si>
    <t>Arm &amp; Seal Asm "50"</t>
  </si>
  <si>
    <t>Switch Asm "50"</t>
  </si>
  <si>
    <t>Rebuild Kit "53/1053/55"(9/86 Thru Current)</t>
  </si>
  <si>
    <t>Parts,Small-Kit "53/1053/55"</t>
  </si>
  <si>
    <t>Case &amp; Switch Brass "50"</t>
  </si>
  <si>
    <t>Housing,Mtr-&amp; Term Asm "50"</t>
  </si>
  <si>
    <t>Housing,Mtr-Brg&amp;Term Br "50"</t>
  </si>
  <si>
    <t>Case Handle &amp; Arm Brass/"50"</t>
  </si>
  <si>
    <t>Rebuild Kit "57/59/1057/1059"(9/86 Thru Current)</t>
  </si>
  <si>
    <t>Cord Term&amp;Seal ED/115V/9'/16-3 SJOW-A/Auto</t>
  </si>
  <si>
    <t>Cord Term&amp;Seal ED/230V/15'/16-3 SJOW-A/Auto</t>
  </si>
  <si>
    <t>Cord Term&amp;Seal ED/115V/15'/16-3 SJOW-A/Nonauto</t>
  </si>
  <si>
    <t>Cord Term&amp;Seal ED/230V/15'/16-3 SJOW-A/Nonauto</t>
  </si>
  <si>
    <t>Seal,Cord-Asm ED</t>
  </si>
  <si>
    <t>Parts,Small-Kit "57/59"</t>
  </si>
  <si>
    <t>Cord Term&amp;Seal 115V/15'/18-3 Sjow-A/Auto</t>
  </si>
  <si>
    <t>Case Handle &amp; Arm "97"</t>
  </si>
  <si>
    <t>Rebuild Kit "97/1097"</t>
  </si>
  <si>
    <t>Cord Term&amp;Seal 230V/15'/18-3 Sjow-A/Auto/1Ph</t>
  </si>
  <si>
    <t>Cord Term&amp;Seal 115V/15'/18-3 Sjow-A/Nonauto</t>
  </si>
  <si>
    <t>Cord Term&amp;Seal 230V/15'/18-3 Sjow-A/Nonauto</t>
  </si>
  <si>
    <t>Parts,Small-Kit "97"</t>
  </si>
  <si>
    <t>Case &amp; Switch Asm "130/260"</t>
  </si>
  <si>
    <t>Switch Asm "130/260"</t>
  </si>
  <si>
    <t>Arm &amp; Seal Asm "130/260"</t>
  </si>
  <si>
    <t>Case &amp; Switch Asm "139"</t>
  </si>
  <si>
    <t>Rebuild Kit "130/260" (See Notes)</t>
  </si>
  <si>
    <t>Switch Asm "160/180/290"</t>
  </si>
  <si>
    <t>Arm &amp; Seal Asm "160/180/290"</t>
  </si>
  <si>
    <t>Case Switch &amp; Cord 115V/1Ph</t>
  </si>
  <si>
    <t>Rebuild Kit "160/185/292/293"</t>
  </si>
  <si>
    <t>Case Switch &amp; Cord 230V/1Ph</t>
  </si>
  <si>
    <t>Wire Pkg (5) Wires</t>
  </si>
  <si>
    <t>Case Switch &amp; Cord 230V//1Ph/14Ga Wires</t>
  </si>
  <si>
    <t>Wire Pkg(5)Wires 1.5/2 Hp</t>
  </si>
  <si>
    <t>Rebuild Kit "188/294"</t>
  </si>
  <si>
    <t>Rebuild Kit "189/295"</t>
  </si>
  <si>
    <t>Switch Asm "282"</t>
  </si>
  <si>
    <t>Wire Pkg (2)Wires</t>
  </si>
  <si>
    <t>Case Switch &amp; Cord 115V/1Ph/"282"</t>
  </si>
  <si>
    <t>Rebuild Kit "280" (9/86 Thru 12/92)</t>
  </si>
  <si>
    <t>Case Switch &amp; Cord 230V/1Ph/"282"</t>
  </si>
  <si>
    <t>Case Handle &amp; Arm Ci/"1053/1057"</t>
  </si>
  <si>
    <t>Housing,Mtr-&amp;Term "Loboy1 &amp; 2"</t>
  </si>
  <si>
    <t>Case Handle &amp; Arm Br/"1059"</t>
  </si>
  <si>
    <t>Case &amp; Switch "1098"</t>
  </si>
  <si>
    <t>Case Handle &amp; Arm "1098"</t>
  </si>
  <si>
    <t>Case &amp; Switch "1267"</t>
  </si>
  <si>
    <t>Case Switch &amp; Cord 230V/1Ph/"284"</t>
  </si>
  <si>
    <t>Switch Asm Rack Pack"50/90" Ah</t>
  </si>
  <si>
    <t>Switch Asm Rakpak"1050/1097"Ah</t>
  </si>
  <si>
    <t>Float-Mach HT</t>
  </si>
  <si>
    <t>Clamp,#Hf561SS Worm-SS</t>
  </si>
  <si>
    <t>Motor Asm 230V/1Ph/1.5-2Hp</t>
  </si>
  <si>
    <t>Rotor &amp; Brg Asm 230/1P/1.5-2Hp</t>
  </si>
  <si>
    <t>Hub &amp; Seal-Ci/4"/Curved/For 18"-72" Dia Basins</t>
  </si>
  <si>
    <t>Float,Metal</t>
  </si>
  <si>
    <t>Housing,Mtr-&amp;Str 230/1Ph"1267GE</t>
  </si>
  <si>
    <t>Cover &amp; Handle "1050"</t>
  </si>
  <si>
    <t>Cover &amp; Handle "1097"</t>
  </si>
  <si>
    <t>Seal,Shaft-Asm .5"Dia/HT</t>
  </si>
  <si>
    <t>Seal,Shaft-Asm .625" Dia/HT</t>
  </si>
  <si>
    <t>Cordage Term&amp;Seal/20'/16-4 SOW-A/3Ph/Power</t>
  </si>
  <si>
    <t>Impeller 3Ph "295"</t>
  </si>
  <si>
    <t>Conduit-Mach 3' "HT"</t>
  </si>
  <si>
    <t>Impeller Br "292"</t>
  </si>
  <si>
    <t>Seal,Window-Bsn Cvr 18"/10'Stack/15 FootLong</t>
  </si>
  <si>
    <t>Seal,Pipe-4"(For 5"Hole)</t>
  </si>
  <si>
    <t>Hub &amp; Seal-Ci/4"/Flat/Fits All Basins W/Flat</t>
  </si>
  <si>
    <t>Base-Molded "264/266/270/271"</t>
  </si>
  <si>
    <t>Conduit-Mach 6' "HT"</t>
  </si>
  <si>
    <t>Flapper Asm 2"Female NPT Check</t>
  </si>
  <si>
    <t>Screw,#10-10X1-Unsltd Hex Wash</t>
  </si>
  <si>
    <t>Cord Term&amp;Seal HT/115V/15'/16-3 SJOW-A/Auto</t>
  </si>
  <si>
    <t>Case &amp; Switch HT Brass</t>
  </si>
  <si>
    <t>Switch Asm-HT</t>
  </si>
  <si>
    <t>Cordage &amp; Term/HT/3'/16-3 SOW-A/Auto</t>
  </si>
  <si>
    <t>Rod,Float-Asm HT</t>
  </si>
  <si>
    <t>Rebuild Kit "3097"</t>
  </si>
  <si>
    <t>Cordage &amp; Term/HT/6'/16-3 SOW-A/Nonauto</t>
  </si>
  <si>
    <t>Housing,Mtr-&amp;Str115/1Ph "3137"GE</t>
  </si>
  <si>
    <t>Housing,Mtr-&amp;Str 230/1Ph "3137"GE</t>
  </si>
  <si>
    <t>Housing,Mtr-&amp;Str 115/1Ph "3139"GE</t>
  </si>
  <si>
    <t>Housing,Mtr-&amp;Str 230/1Ph "3139"GE</t>
  </si>
  <si>
    <t>Rebuild Kit M&amp;D "3137"/(10/87-9/94)</t>
  </si>
  <si>
    <t>Rebuild Kit 3282 10/87-5/92</t>
  </si>
  <si>
    <t>Cord Term&amp;Seal HT/230V/15'/16-3 SJOW-A/Auto</t>
  </si>
  <si>
    <t>Case Switch &amp; Cord 200V/1Ph</t>
  </si>
  <si>
    <t>Housing,Mtr-&amp;Str 230V/1Ph "3097"</t>
  </si>
  <si>
    <t>Case Handle &amp; Arm Brass/HT</t>
  </si>
  <si>
    <t>J-Box Asm "HT Na Pumps"</t>
  </si>
  <si>
    <t>Guide Asm,Float Rod-</t>
  </si>
  <si>
    <t>Guide Asm,Float Rod-"262"</t>
  </si>
  <si>
    <t>Seal,Pipe-3"(For 4"Hole)</t>
  </si>
  <si>
    <t>Seal,Pipe-2"(For 3"Hole)</t>
  </si>
  <si>
    <t>Hardware Pak,"PF &amp; QJ"</t>
  </si>
  <si>
    <t>Pipe,Pvc 1.5" X 5" Sch 40</t>
  </si>
  <si>
    <t>Fitting,Pvc 1.25" Reducing Slip X 1"FPT/Sch 40</t>
  </si>
  <si>
    <t>Fitting,Pvc 1" NPT To 1"Hose</t>
  </si>
  <si>
    <t>Fitting,Pvc 1.5" 90D El/Sch 40</t>
  </si>
  <si>
    <t>Fitting,Pvc 1.5" Tee/Sch40/(Pressure Fitting)</t>
  </si>
  <si>
    <t>Switch,Mf-6'W/Term "505/1505"</t>
  </si>
  <si>
    <t>Charger,115Vac-12Vac/2A</t>
  </si>
  <si>
    <t>Paint,Green Spray</t>
  </si>
  <si>
    <t>Seal,O-Ring .093+/-.005 X 32.25 +/- .25"</t>
  </si>
  <si>
    <t>Hose &amp; Clamp Asm</t>
  </si>
  <si>
    <t>Mounting Asm,Pump-"DC Pump"</t>
  </si>
  <si>
    <t>Switch  "112"</t>
  </si>
  <si>
    <t>Rail Disconnect Fitting (2")</t>
  </si>
  <si>
    <t>Switch Asm Rack Pack"130/260" Ah</t>
  </si>
  <si>
    <t>Tie,Cable-11.5" Lg</t>
  </si>
  <si>
    <t>Bolt,Eye-.375-16 X 1.5" SS</t>
  </si>
  <si>
    <t>Hardware Pak,30/36/48"D/2V2D/10'T/(17-0064/72/76</t>
  </si>
  <si>
    <t>Hardware Pak,30/36/48"D/2V3D/10'T/(17-0065/73/77</t>
  </si>
  <si>
    <t>Hardware Pak,30/36/48"D/3V3D/10'T/(17-0066/74/78</t>
  </si>
  <si>
    <t>Hardware Pak,30/36/48"D/3V2D/10'T/(17-0067/75/79</t>
  </si>
  <si>
    <t>Flapper Asm-2" For Plastic Check Valve</t>
  </si>
  <si>
    <t>Seal,Cord-Basin Cover/1Hl/W/Split For 2.5"Hl</t>
  </si>
  <si>
    <t>Seal,Rail Disconnect 4"</t>
  </si>
  <si>
    <t>Oil,Dielectric-(19 Oz) HT</t>
  </si>
  <si>
    <t>Oil,Dielectric-(26 Oz)/HT</t>
  </si>
  <si>
    <t>Oil,Dielectric-(44 Oz)/HT</t>
  </si>
  <si>
    <t>Cord Term&amp;Seal 115V/15'/16-3 SJOW-A/"WM267"</t>
  </si>
  <si>
    <t>Housing,Pump-Mach "98"</t>
  </si>
  <si>
    <t>Housing,Pump-Mach "1098"</t>
  </si>
  <si>
    <t>Nut,#6-32 Serrated Hwh Lock-Zi</t>
  </si>
  <si>
    <t>Capacitor &amp; Clamp Asm/35 Uf 370V</t>
  </si>
  <si>
    <t>Hardware Pak,24"Dia/2V2D/10'T/Sim/(For 17-0068)</t>
  </si>
  <si>
    <t>Hardware Pak,24"Dia/2Vd&amp;3Vd/10'T/(For 17-0069/71</t>
  </si>
  <si>
    <t>Hardware Pak,24"Dia/3V3D/10'T/Sim/(For 17-0070)</t>
  </si>
  <si>
    <t>Rebuild Kit "405"</t>
  </si>
  <si>
    <t>Conduit-Mach 8' "HT"</t>
  </si>
  <si>
    <t>Rod,Float-Molded/"98"</t>
  </si>
  <si>
    <t>Terminal,Female Pin 12-14Ga</t>
  </si>
  <si>
    <t>Cordage Cond&amp;Sls/HT/10'/16-3 Sow-A/Nonauto</t>
  </si>
  <si>
    <t>Conduit-Mach 10' "HT"</t>
  </si>
  <si>
    <t>Cord Term&amp;Seal 230V/25'/14-3 SO/1Ph/Nonauto</t>
  </si>
  <si>
    <t>Cord Term&amp;Seal 230V/25'/14-3 SO/1Ph/Auto</t>
  </si>
  <si>
    <t>Cord Term&amp;Seal 115V/20'/14-3 SOW-A/Auto/20A Plug</t>
  </si>
  <si>
    <t>Cord Term&amp;Seal 115V/20'/14-3 SOW-A/Nonauto</t>
  </si>
  <si>
    <t>Cover &amp; Cord 115/1Ph/50'/160/292</t>
  </si>
  <si>
    <t>Seal,Foam-Clsd Cell Psa 1 X .25 X 60</t>
  </si>
  <si>
    <t>Base-Mach "57/98"</t>
  </si>
  <si>
    <t>Base-Mach "1057/1098"</t>
  </si>
  <si>
    <t>Washer,Lock SS .312 Id</t>
  </si>
  <si>
    <t>Kit,Display Case "Zep"</t>
  </si>
  <si>
    <t>Bearing,Radial 6201</t>
  </si>
  <si>
    <t>Hardware Pak,"PF&amp;QJ" Poly</t>
  </si>
  <si>
    <t>Valve,Unicheck-Plastic/2" PF/QJ</t>
  </si>
  <si>
    <t>Key,Woodruff #404/Carbon Steel</t>
  </si>
  <si>
    <t>Nut,7/16-20 SS Hex</t>
  </si>
  <si>
    <t>Washer,7/16 Std Flat SS</t>
  </si>
  <si>
    <t>Cord Term&amp;Seal 115V/ 9'/16-3 SJOW-A/Auto/Dp</t>
  </si>
  <si>
    <t>Cord Term&amp;Seal 115V/ 9'/16-3 SJOW-A/Drain Pump</t>
  </si>
  <si>
    <t>Cord Term&amp;Seal 200V/10'/16-3 SOW-A/Auto</t>
  </si>
  <si>
    <t>Rotor &amp; Brg 200/230V/1Ph "405"</t>
  </si>
  <si>
    <t>Rotor &amp; Brg 200/230/460/575V/3Ph/"405"</t>
  </si>
  <si>
    <t>Rebuild Kit "98/1098"</t>
  </si>
  <si>
    <t>Oil,Dielectric-(30.5 Oz)</t>
  </si>
  <si>
    <t>Impeller Asm 3Ph "284"</t>
  </si>
  <si>
    <t>Impeller Asm 3Ph "282"</t>
  </si>
  <si>
    <t>Case &amp; Switch HT "3098"</t>
  </si>
  <si>
    <t>Case Handle &amp; Arm HT/"3098"</t>
  </si>
  <si>
    <t>Switch Asm "3098"</t>
  </si>
  <si>
    <t>Cordage &amp; Term/HT/3'/16-4 SOW-SOOW/Auto/"3098"</t>
  </si>
  <si>
    <t>Housing,Mtr-&amp; Term Asm "3098"</t>
  </si>
  <si>
    <t>Capacitor Asm 10Uf 250V/"3098"</t>
  </si>
  <si>
    <t>Cordage &amp; Term/HT/6'/16-4 SOW or SOOW/Na/"3098"</t>
  </si>
  <si>
    <t>Rebuild Kit M&amp;D "3098"/(8/91-9/94)</t>
  </si>
  <si>
    <t>Relay,Universal Supco</t>
  </si>
  <si>
    <t>Capacitor,10Uf/250Vac/"98"</t>
  </si>
  <si>
    <t>Wire Asm-F (1)Wire Black 6"Lg</t>
  </si>
  <si>
    <t>Impeller Asm "405" (Keyed)</t>
  </si>
  <si>
    <t>Hardware Pak,"Pd/Dp"</t>
  </si>
  <si>
    <t>Disc,Cutter- S.S.</t>
  </si>
  <si>
    <t>Plate,Seal-Mach."841"</t>
  </si>
  <si>
    <t>Impeller-Mach "840/7011"/Br</t>
  </si>
  <si>
    <t>Screw,#10-24 X .875-Flt Sh Cap SS.</t>
  </si>
  <si>
    <t>Seal Asm,Shaft "840"</t>
  </si>
  <si>
    <t>Bearing,Radial 7306B</t>
  </si>
  <si>
    <t>Screw,.25-20 X .75"Sh Cap SS.</t>
  </si>
  <si>
    <t>Ring,Snap-5100-100 Truarc</t>
  </si>
  <si>
    <t>Sensor,Moisture Asm "840/6840"</t>
  </si>
  <si>
    <t>Seal,Sq-Ring Adapter 840</t>
  </si>
  <si>
    <t>Seal,Sq-Ring Seal Plate "840"</t>
  </si>
  <si>
    <t>Seal,Sq-Ring Cover "840"</t>
  </si>
  <si>
    <t>Screw,#10-24 X .625"Sh Cap SS</t>
  </si>
  <si>
    <t>Key,.1875X.1875X1.656 SS</t>
  </si>
  <si>
    <t>Screw,.25-20 X 1" Hhm-S.S.</t>
  </si>
  <si>
    <t>Switch,Mf-6' W/Terminal "510"</t>
  </si>
  <si>
    <t>Mounting Asm,Pump-"510"</t>
  </si>
  <si>
    <t>Case &amp; Switch HT</t>
  </si>
  <si>
    <t>Paint,Black Pint Can Highsolid</t>
  </si>
  <si>
    <t>Clip,Tether Fs PF/QJ</t>
  </si>
  <si>
    <t>Cord Term&amp;Seal 230V/20'/14-3 SOW-A/Nonauto</t>
  </si>
  <si>
    <t>Stator 115V/1Ph GE Unmachined</t>
  </si>
  <si>
    <t>Stator 230V/1Ph Unmachined "50</t>
  </si>
  <si>
    <t>Rebuild Kit "280" (1/93 Thru Current)</t>
  </si>
  <si>
    <t>Pipe,Discharge-Asm QJ/PF</t>
  </si>
  <si>
    <t>Guard,Cutter-Plastic 820/840</t>
  </si>
  <si>
    <t>Washer,Retaining-"840"</t>
  </si>
  <si>
    <t>Housing,Pump-Mach "840"</t>
  </si>
  <si>
    <t>Rebuild Kit "3282" (6/92-11/92)</t>
  </si>
  <si>
    <t>Rebuild Kit "3282" (12/92 Thru 9/94)</t>
  </si>
  <si>
    <t>Rotor &amp; Brg 230V/1Ph (284)</t>
  </si>
  <si>
    <t>Kit,Wax Ring Seal</t>
  </si>
  <si>
    <t>Housing,Mtr-&amp;Str/Rtr/230/1Ph/"130-260"</t>
  </si>
  <si>
    <t>Base-Mach "267"</t>
  </si>
  <si>
    <t>Fitting,Pvc 1.25/9OD Street El/Fem SlipxMale Slip</t>
  </si>
  <si>
    <t>Clamp,#H16SS Worm-Stainless Steel</t>
  </si>
  <si>
    <t>Base-Molded, "1264/1266"</t>
  </si>
  <si>
    <t>Seal,Pipe-1.25" (For 2" Hole)</t>
  </si>
  <si>
    <t>Adapter-Mach Lower/Dbl Sl</t>
  </si>
  <si>
    <t>Adapter-Mach Upper/Dbl Sl/Mst Sn</t>
  </si>
  <si>
    <t>Adapter-Mach Upper/ W/O Sensor</t>
  </si>
  <si>
    <t>Housing,Pump-Mach Asm.-Homeguard</t>
  </si>
  <si>
    <t>Hose &amp; Washer Asm-Homeguard</t>
  </si>
  <si>
    <t>Clamp,Hose-SS 7/16-1"Dia(No. 8)</t>
  </si>
  <si>
    <t>Coupling,Pvc 1.25"Thread"Homeguard"</t>
  </si>
  <si>
    <t>Ejector Asm-Homeguard</t>
  </si>
  <si>
    <t>Seal,Ejector-Homeguard</t>
  </si>
  <si>
    <t>Seal,O-Ring (213) Homeguard</t>
  </si>
  <si>
    <t>Seal,O-Ring (204) Homeguard</t>
  </si>
  <si>
    <t>Cap &amp; Washer 1.25"NPT-Homeguard</t>
  </si>
  <si>
    <t>Valve,Check-Homeguard</t>
  </si>
  <si>
    <t>Oil,Dielectric-(57 Oz)</t>
  </si>
  <si>
    <t>Cordage Term&amp;Seal/20'/18-2 SOW-A/MS/1Ph/"840"</t>
  </si>
  <si>
    <t>Cordage Term&amp;Seal/20'/14-6 SOW-A/Power/"840"</t>
  </si>
  <si>
    <t>Adapter Asm Grinder</t>
  </si>
  <si>
    <t>Oil,Dielectric (12 Oz)</t>
  </si>
  <si>
    <t>Cutter &amp; Disc Asm Grinder</t>
  </si>
  <si>
    <t>Oil,Dielectric-(67 Oz)</t>
  </si>
  <si>
    <t>Cordage Term&amp;Seal/20'/18-4 SOW-A/M&amp;T Sen/"840"</t>
  </si>
  <si>
    <t>Screw,#8-32 X .625" Ph R.H. Type F-410 S.S.</t>
  </si>
  <si>
    <t>Bracket,Switch Mtg./Qwik Jon/Power Flush</t>
  </si>
  <si>
    <t>Rod,Float-Vert Switch(PF/QJ/Poly)</t>
  </si>
  <si>
    <t>Float,Mech Switch (PF/QJ)</t>
  </si>
  <si>
    <t>Float Rod Stop-Mech Switch (PF&amp;QJ)</t>
  </si>
  <si>
    <t>Float Rod Retaining Pin-Mech Switch (PF/QJ)</t>
  </si>
  <si>
    <t>Wire Asm Sensor Moisture/Neoprene</t>
  </si>
  <si>
    <t>Fitting,PVC 1.25" Coupling/Slip x Slip/Sch 40</t>
  </si>
  <si>
    <t>Hardware Pak,18"Split Cvr/2-3V/3D(For 17-0031/52)</t>
  </si>
  <si>
    <t>Rebuild Kit "840/6840"</t>
  </si>
  <si>
    <t>Hardware Pak,24"Dia/2D/Sim/(For 17-0032/56)</t>
  </si>
  <si>
    <t>Hardware Pak,24"Dia/3D/Sim/(For 17-0033/53)</t>
  </si>
  <si>
    <t>Rotor &amp; Brg 230/460V/3Ph/1Hp</t>
  </si>
  <si>
    <t>Hardware Pak,18"Dia/2V2D/10'T/Sim/(For 17-0080)</t>
  </si>
  <si>
    <t>Hardware Pak,18"Dia/2Vd&amp;3Vd/10'T/(For 17-0081/83</t>
  </si>
  <si>
    <t>Hardware Pak,Switch/(PF/QJ) Poly</t>
  </si>
  <si>
    <t>Housing,Switch-Mach/Hi-Temp/Auto</t>
  </si>
  <si>
    <t>Housing-Switch-Mach/Hi-Temp/Non-Auto</t>
  </si>
  <si>
    <t>Rotor &amp; Brg Asm200/230/460V/3Ph/.5Hp/GE</t>
  </si>
  <si>
    <t>Housing,Mtr-&amp; Str 200V/3Ph</t>
  </si>
  <si>
    <t>Housing,Pump-Mach "140"</t>
  </si>
  <si>
    <t>Housing,Pump-Mach "270"</t>
  </si>
  <si>
    <t>Bearing,Radial 6302</t>
  </si>
  <si>
    <t>Screw,.25-20 X .75Lg HH SS (Nylock Pre-Coat 80)</t>
  </si>
  <si>
    <t>Seal,Cord-2 Hole (Z170)</t>
  </si>
  <si>
    <t>Fitting, Union 1.5" Slip X Slip/Pvc/Sch 80/(170 System)</t>
  </si>
  <si>
    <t>Cover &amp; Handle "3098"</t>
  </si>
  <si>
    <t>Housing,Switch Case&amp;Condsl/HT/Auto</t>
  </si>
  <si>
    <t>Housing,Switch Case&amp;Condsl/HT/Nonauto</t>
  </si>
  <si>
    <t>Cover &amp; Handle Asm/W-Cond Sl/"3137"</t>
  </si>
  <si>
    <t>Cover &amp; Handle Asm "3137"</t>
  </si>
  <si>
    <t>Cord Term&amp;Seal/20'/14-4 SO/3Ph/Nonauto</t>
  </si>
  <si>
    <t>Switch,Vert Float-Asm "WM267" W/ Float &amp; Brkt</t>
  </si>
  <si>
    <t>Switch,Vert Flt- &amp; Seal "WM267"</t>
  </si>
  <si>
    <t>Seal,Conduit-Asm</t>
  </si>
  <si>
    <t>Cordage Cond&amp;Sls/HT/3'/16-4 SJOW-A/Auto/"3098"</t>
  </si>
  <si>
    <t>Cordage Cond&amp;Sls/HT/6'/16-4/"3098"</t>
  </si>
  <si>
    <t>Cordage Cond&amp;Sls/HT/3'/16-3/Auto/"3137/3139"</t>
  </si>
  <si>
    <t>Cordage Cond&amp;Sls/HT/6'/16-3/Nonauto/"3137/3139"</t>
  </si>
  <si>
    <t>Cover &amp; Handle Asm/W-Cond Sl/Brass/"3139"</t>
  </si>
  <si>
    <t>Cover &amp; Handle Asm Brass "3139"</t>
  </si>
  <si>
    <t>Cordage Cond&amp;Sls/HT/3'/16-3 Sjtow-A/Auto/"3282"</t>
  </si>
  <si>
    <t>Cordage Cond&amp;Sls/HT/6'/16-3 Sjtow-A/Nonauto</t>
  </si>
  <si>
    <t>Cover &amp; Handle "3282"</t>
  </si>
  <si>
    <t>Fitting,Pvc 1.5" Coupling/Sch 40</t>
  </si>
  <si>
    <t>Switch,Mech Flt/SPB/115V/20'Cd/13Amp/.5Hp/N.O.</t>
  </si>
  <si>
    <t>Bearing,Radial 7303B</t>
  </si>
  <si>
    <t>Impeller-Mach Br "191"</t>
  </si>
  <si>
    <t>Cord Term&amp;Seal HT/115V/20'/14-3 SOW-A/Auto</t>
  </si>
  <si>
    <t>Case &amp; Switch HT "3161/3163"</t>
  </si>
  <si>
    <t>Cordage Cond&amp;Sls/HT/3'/16-4 SOW or SOOW/Auto/"3161/3163"</t>
  </si>
  <si>
    <t>Cordage &amp; Term/HT/3'/16-4 SOW or SOOW/Auto/"3161/63"</t>
  </si>
  <si>
    <t>Cord Term&amp;Seal HT/230V/20'/16-3 SOW-A/Auto</t>
  </si>
  <si>
    <t>Rebuild Kit "3161/3163"</t>
  </si>
  <si>
    <t>Float Pak</t>
  </si>
  <si>
    <t>Float,7" Tube</t>
  </si>
  <si>
    <t>Rod,60"Lg X 3/8"Dia</t>
  </si>
  <si>
    <t>Seal - Bellows</t>
  </si>
  <si>
    <t>Sensor,Moisture Asm./"4140/4270"</t>
  </si>
  <si>
    <t>Bearing,Radial-6303</t>
  </si>
  <si>
    <t>Seal,Foam-Clsd Psa 1 X .25 X 20</t>
  </si>
  <si>
    <t>Bracket Asm,Qwik Box/115V</t>
  </si>
  <si>
    <t>Bracket Asm,Qwik Box/230V</t>
  </si>
  <si>
    <t>Seal,Cord-Asm (Sensor)/"4140/4270"</t>
  </si>
  <si>
    <t>Cord Term&amp;Seal (Sensor)/"4140/4270"</t>
  </si>
  <si>
    <t>Seal,Cord-Asm (Power)/"4140/4270"</t>
  </si>
  <si>
    <t>Cord Term &amp; Seal 20'/115V/"140/270"/W-Insulation</t>
  </si>
  <si>
    <t>Housing,Mtr-&amp; Str 115V/1Ph/Wo Mst Sn/"140/270"</t>
  </si>
  <si>
    <t>Housing,Mtr-&amp; Str 230V/1Ph/Wo Mst Sn/"140/270"</t>
  </si>
  <si>
    <t>Oil,Dielec-(12 Oz)/"4140/4270"</t>
  </si>
  <si>
    <t>Wire Pkg "140/270"</t>
  </si>
  <si>
    <t>Capacitor Asm 30Uf 250V/"140/270/4140/4270"/W In</t>
  </si>
  <si>
    <t>Rebuild Kit "4140/4270" W/O Moisture Sensor</t>
  </si>
  <si>
    <t>Washer &amp; E-Snap Ring Asm/"4140/4270"</t>
  </si>
  <si>
    <t>Housing,Mtr-&amp; Str 115V/1Ph/Mst Sn/"4140/4270"</t>
  </si>
  <si>
    <t>Housing,Mtr-&amp; Str 230V/1Ph/Mst Sn/"4140/4270"</t>
  </si>
  <si>
    <t>Rebuild Kit "4140/4270" With Moisture Sensor</t>
  </si>
  <si>
    <t>Rebuild Kit "140/270"</t>
  </si>
  <si>
    <t>Housing,Mtr-&amp; Str 230V/3Ph/"840"/GE</t>
  </si>
  <si>
    <t>Housing,Mtr-&amp; Str 460V/3Ph/"840"/GE</t>
  </si>
  <si>
    <t>Housing,Mtr-&amp; Str 200V/3Ph/"840"/GE</t>
  </si>
  <si>
    <t>Housing,Mtr-&amp; Str 230V/1Ph/"840"/GE</t>
  </si>
  <si>
    <t>Housing,Mtr-&amp; Str 200V/1Ph/"840"/GE</t>
  </si>
  <si>
    <t>Rotor Asm 200/230V/1Ph/"840"/GE</t>
  </si>
  <si>
    <t>Rotor Asm 115/230V/1Ph/"98"</t>
  </si>
  <si>
    <t>Stator W-Screws 115V/1Ph/"98"/ZMW</t>
  </si>
  <si>
    <t>Stator W-Screws 230V/1Ph/"98"/ZMW</t>
  </si>
  <si>
    <t>Hardware Pak,18"Dia/2V2D/Split Cvr/(For 17-0190)</t>
  </si>
  <si>
    <t>Hardware Pak,18"Dia/3V3D/(For 17-0191)</t>
  </si>
  <si>
    <t>Hardware Pak,18"Dia/All V &amp; D'S/(For 17-0192/3)</t>
  </si>
  <si>
    <t>Oil,Dielec-(21.5 Oz)/"140/270"</t>
  </si>
  <si>
    <t>Oil,Dielec-(28 Oz)/"4140/4270"</t>
  </si>
  <si>
    <t>Housing,Pump-Mach "820"</t>
  </si>
  <si>
    <t>Impeller-Mach "820"</t>
  </si>
  <si>
    <t>Disc,Cutter 1-Direction/"810/815/820"</t>
  </si>
  <si>
    <t>Collar,Shaft 2Pc SS .5" Id</t>
  </si>
  <si>
    <t>Stator,Rtr&amp;Hsg 115V/"98"</t>
  </si>
  <si>
    <t>Stator,Rtr&amp;Hsg 230V/"98"</t>
  </si>
  <si>
    <t>Stator,Rtr&amp;Hsg 115V/1098</t>
  </si>
  <si>
    <t>Hardware Pak,"PF&amp;QJ"/PSF</t>
  </si>
  <si>
    <t>Rod,Float-Vert Switch/"PF&amp;QJ"/PSF</t>
  </si>
  <si>
    <t>Stator W-Screws 115V/1Ph/"3098"/GE</t>
  </si>
  <si>
    <t>Stator,Rtr&amp;Hsg/115V/1Ph/"3098"</t>
  </si>
  <si>
    <t>Hardware Pak,Vert Sw/"PF&amp;QJ"/PSF</t>
  </si>
  <si>
    <t>Capacitor &amp; Clamp Asm/45Uf 370V</t>
  </si>
  <si>
    <t>Housing,Mtr-&amp; Str 575V/3Ph/"840"/GE</t>
  </si>
  <si>
    <t>Switch,Vert Float-Asm "WM266" W/ Float &amp; Brkt</t>
  </si>
  <si>
    <t>Guard,"264"</t>
  </si>
  <si>
    <t>Housing,Pump-Mach "264"</t>
  </si>
  <si>
    <t>Housing,Pump-Mach "1264"</t>
  </si>
  <si>
    <t>Housing,Pump-Mach Asm.-Homeguard(Hilo)</t>
  </si>
  <si>
    <t>Switch,Flt-Term &amp; Seal "820"</t>
  </si>
  <si>
    <t>Cord Term&amp;Seal 230V/1Ph/Auto/"820-6820"</t>
  </si>
  <si>
    <t>Capacitor-Start &amp; Clamp Asm.</t>
  </si>
  <si>
    <t>Capacitor-Run &amp; Clamp Asm/40Mf/370 Vac</t>
  </si>
  <si>
    <t>Rotor &amp; Brg Asm/1Ph "820"</t>
  </si>
  <si>
    <t>Cutter &amp; Disc Asm./"820"</t>
  </si>
  <si>
    <t>Wire Pkg (6 Wires)/1Ph/200-230V/2Hp/"820-6820"</t>
  </si>
  <si>
    <t>Oil,Dielectric-(32 Oz)</t>
  </si>
  <si>
    <t>Cord Term&amp;Seal 230V/1Ph/Na/"820-6820"</t>
  </si>
  <si>
    <t>Cordage Term&amp;Seal 200V/Na/"820-6820"</t>
  </si>
  <si>
    <t>Cordage Term&amp;Seal 200V/Auto/"820-6820"</t>
  </si>
  <si>
    <t>Rebuild Kit WD &amp; Wh "820/6820"/(09/96-08/02)</t>
  </si>
  <si>
    <t>Rebuild Kit E &amp; I "820/6820"/(09/96-08/02)</t>
  </si>
  <si>
    <t>Washer,Support SS-(1.062) OD X .635 Id X.062 Thk</t>
  </si>
  <si>
    <t>Baffle,Pump-Molded High Head Filter System</t>
  </si>
  <si>
    <t>Cord Term&amp;Seal 115V/10'/18-3 Sjow/Auto/"264"</t>
  </si>
  <si>
    <t>Cord Term&amp;Seal 230V/10'/18-3 Sjow/Auto/"264"</t>
  </si>
  <si>
    <t>Cord Term&amp;Seal 115V/15'/18-3 Sjow/Na/"264"</t>
  </si>
  <si>
    <t>Cord Term&amp;Seal 230V/15'/16-3 Sjow/Na/"264"</t>
  </si>
  <si>
    <t>Rod,Float-Molded/"264"</t>
  </si>
  <si>
    <t>Rotor &amp; Bearing 115/230V/1Ph/.5Hp/DS</t>
  </si>
  <si>
    <t>Base Asm "270"</t>
  </si>
  <si>
    <t>Seal,Shaft Asm/SC-SC</t>
  </si>
  <si>
    <t>Rotor &amp; Brg Asm/115/230V/1Ph/"140/270"</t>
  </si>
  <si>
    <t>Rotor &amp; Brg Asm/115/230V/1Ph/"4140/4270"</t>
  </si>
  <si>
    <t>Float-Mach,HT Float Rod Extension</t>
  </si>
  <si>
    <t>Cord,Term&amp;Seal "XE189/XE295/XE405"</t>
  </si>
  <si>
    <t>Washer &amp; E-Snap Ring Asm/"4290/4291"</t>
  </si>
  <si>
    <t>Cover &amp; Handle "4290/4291"</t>
  </si>
  <si>
    <t>Cordage Term&amp;Seal/50'/16-3 SOW-A/Power/"4290"</t>
  </si>
  <si>
    <t>Cordage Term&amp;Seal/50'/18-2 SOW-A/MS/4290/91</t>
  </si>
  <si>
    <t>Rotor &amp; Brg Asm 1Ph/"4290"</t>
  </si>
  <si>
    <t>Wire Pkg,(2)Wires/1Ph/200-230V/1Hp/"4290"</t>
  </si>
  <si>
    <t>Cover &amp; Cordage 1Ph/50'/16-3 SOW-A/230V/"4290"</t>
  </si>
  <si>
    <t>Seal,Cord-Asm/Sensor/4290/4291</t>
  </si>
  <si>
    <t>Seal,Cord-Asm/Power/230V/1Ph/"4290"</t>
  </si>
  <si>
    <t>Oil,Dielec-(57 Oz)/"4290/4291"</t>
  </si>
  <si>
    <t>Cordage Term&amp;Seal/50'/14-3 SO/200V/1Ph/Na/4290</t>
  </si>
  <si>
    <t>Cordage Term&amp;Seal/50'/16-4 SOW-A/3Ph/Na</t>
  </si>
  <si>
    <t>Seal,Cord-Asm/Power/3Ph/Na/"4290/4291"</t>
  </si>
  <si>
    <t>Cover &amp; Cordage 3Ph/50'/16-4 SOW-A/"4290/4291"</t>
  </si>
  <si>
    <t>Rotor &amp; Brg Asm 3Ph/"4165"</t>
  </si>
  <si>
    <t>Impeller Asm 3Ph/"4290"</t>
  </si>
  <si>
    <t>Cover &amp; Cordage 1Ph/50'/16-3/Sensor 18-2/"4290"</t>
  </si>
  <si>
    <t>Cover &amp; Handle W/Sensor 16Ga/"4290/4291"</t>
  </si>
  <si>
    <t>Cover &amp; Cordage 1Ph/50'/14-3/Sensor 18-2/"4290"</t>
  </si>
  <si>
    <t>Cover &amp; Cordage 3Ph/50'/16-4/Sen 18-2/"4290/91"</t>
  </si>
  <si>
    <t>Rotor &amp; Brg Asm 3Ph/"4291"</t>
  </si>
  <si>
    <t>Impeller Asm 3Ph/"4291"</t>
  </si>
  <si>
    <t>Cordage Term&amp;Seal/50'/12-3 SO/Power/"4290/4291</t>
  </si>
  <si>
    <t>Rotor &amp; Brg Asm 1Ph/"4291"</t>
  </si>
  <si>
    <t>Impeller Asm 1Ph/"4291"</t>
  </si>
  <si>
    <t>Cover &amp; Cordage 3Ph/50'/14-4/Sensor 18-2/"4291"</t>
  </si>
  <si>
    <t>Cordage Term&amp;Seal/50'/14-4 SO/Power/3Ph/"4291"</t>
  </si>
  <si>
    <t>Wire Pkg,(2)Wires/1Ph/200-230V/2Hp/"4291"</t>
  </si>
  <si>
    <t>Rebuild Kit "4290/4291"/16-4Ga Wire</t>
  </si>
  <si>
    <t>Rebuild Kit "4290/4291"/12-3Ga Wire</t>
  </si>
  <si>
    <t>Rebuild Kit "4290/4291"/16-3Ga Wire</t>
  </si>
  <si>
    <t>Impeller Asm 1Ph/"4290"</t>
  </si>
  <si>
    <t>Tank,5040 Step System/Poly-Rotomold</t>
  </si>
  <si>
    <t>Filter Asm/"5040"Step/System</t>
  </si>
  <si>
    <t>Tank,Filter-Molded/High Head Filter System/(Zco)</t>
  </si>
  <si>
    <t>Lid,Poly-High Head Filter System</t>
  </si>
  <si>
    <t>Cordage Term&amp;Seal/20'/18-2 SOW-A/MS</t>
  </si>
  <si>
    <t>Seal,Cord 3-Hole W/Slit</t>
  </si>
  <si>
    <t>Case Handle &amp; Arm "264"</t>
  </si>
  <si>
    <t>Arm &amp; Seal Asm. "264"</t>
  </si>
  <si>
    <t>Case &amp; Switch Asm "264"</t>
  </si>
  <si>
    <t>Rebuild Kit "WM264/WM1264"</t>
  </si>
  <si>
    <t>Rebuild Kit "264/1264"</t>
  </si>
  <si>
    <t>Relay,Omron My4-Ac120 120V</t>
  </si>
  <si>
    <t>Relay,Alternating Omron My2K-Ac120 120V</t>
  </si>
  <si>
    <t>Transformer,200/230/460V/To 120V/50Va</t>
  </si>
  <si>
    <t>Wire Pkg "140/270"/ W/O Insulators</t>
  </si>
  <si>
    <t>Cover &amp; Handle Asm "140-270"</t>
  </si>
  <si>
    <t>Capacitor,Asm-30Uf 250V/Ind Midwec/"140/270/4140</t>
  </si>
  <si>
    <t>Cord Term &amp; Seal 20'/115V /Wo Insul/"140-270"</t>
  </si>
  <si>
    <t>Cord Term&amp;Seal 230V/15"/Na/1Ph/W Insulators</t>
  </si>
  <si>
    <t>Seal,Cord-Asm "WM264-WM1264"</t>
  </si>
  <si>
    <t>Switch &amp; Cord,Seal Asm-Float Vfs "WM264/WM1264"</t>
  </si>
  <si>
    <t>Case Handle &amp; Arm "1264"</t>
  </si>
  <si>
    <t>Case &amp; Switch Asm "1264"</t>
  </si>
  <si>
    <t>Housing,Mtr-&amp; Term Asm.</t>
  </si>
  <si>
    <t>Rotor &amp; Brg Asm 1Ph/"4295"</t>
  </si>
  <si>
    <t>Rotor &amp; Brg Asm 3Ph/"6294"</t>
  </si>
  <si>
    <t>Seal,Cord Asm &amp; Strain Relief</t>
  </si>
  <si>
    <t>Cover &amp; Cord 230V/1Ph/"6282"</t>
  </si>
  <si>
    <t>Rotor &amp; Brg 115/230V/"6282"</t>
  </si>
  <si>
    <t>Rebuild Kit "6282"</t>
  </si>
  <si>
    <t>Cord Term&amp;Seal 200V/20'/14-4 SO/3Ph/Nonauto</t>
  </si>
  <si>
    <t>Seal,Cord-Asm &amp; Str Rlf/16-4 Cd</t>
  </si>
  <si>
    <t>Adapter &amp; Plug/Wo Mst Sen/"4140/4270"</t>
  </si>
  <si>
    <t>Seal Asm,Shaft/.5"(John Crane Type 6A)/"140/270"</t>
  </si>
  <si>
    <t>Impeller, Plastic "270/4270"</t>
  </si>
  <si>
    <t>Key,.1875 X.1875 X 2 3/16" SS</t>
  </si>
  <si>
    <t>Filter,Asm High Head System</t>
  </si>
  <si>
    <t>Seal Asm,Qwik Box 14,16,18 Ga Cord</t>
  </si>
  <si>
    <t>Housing,Pump-Mach/"405"/Bellmouth/Green Coat</t>
  </si>
  <si>
    <t>Cord Term&amp;Seal 115V/75'/12-3 SO/Auto/20A Plug</t>
  </si>
  <si>
    <t>Switch,Mech Flt.125/250V/5Amp/15'Cd/WoPlug/N.O.</t>
  </si>
  <si>
    <t>Column,Plastic-Model 81/82</t>
  </si>
  <si>
    <t>Switch,Flt-Term &amp; Seal/20A</t>
  </si>
  <si>
    <t>Rebuild Kit "WD189/295"</t>
  </si>
  <si>
    <t>Rebuild Kit "WD405"</t>
  </si>
  <si>
    <t>Switch,Flt-Term &amp; Seal</t>
  </si>
  <si>
    <t>Brushes,Motor Aquanot</t>
  </si>
  <si>
    <t>Terminal,Ring 10-12Ga .375" Id/.75" OD</t>
  </si>
  <si>
    <t>Adapter,Drive-.5" X .5" Flex/"Aquanot"/(Neoprene Rubber)</t>
  </si>
  <si>
    <t>Column-SS "Aquanot"</t>
  </si>
  <si>
    <t>Shaft-Mach "Aquanot"</t>
  </si>
  <si>
    <t>Impeller-Plastic "Aquanot"</t>
  </si>
  <si>
    <t>Fastener,Rivet,Alum-#64 1-3/16X.063-.25Grip Rang</t>
  </si>
  <si>
    <t>Overload,40Amp/12V/#54-240/"Aquanot"/W-Nuts</t>
  </si>
  <si>
    <t>Clamp,Strain Relief-Cord#1200</t>
  </si>
  <si>
    <t>Wire Asm-F-R(1)Wire 66" Lg/Black</t>
  </si>
  <si>
    <t>Wire Asm-F-S(1)Wire 66" Lg/Red</t>
  </si>
  <si>
    <t>Housing,Pump-Plastic/Model 72</t>
  </si>
  <si>
    <t>Base-Plastic/Model 72</t>
  </si>
  <si>
    <t>Guard/Handle-Plastic/Automatic/Model 72</t>
  </si>
  <si>
    <t>Handle-Plastic/Non-Auto/Model 72</t>
  </si>
  <si>
    <t>Guide,Rubber-Flt Rod/Model 72</t>
  </si>
  <si>
    <t>Housing,Pump-Plastic/Model 76</t>
  </si>
  <si>
    <t>Stator W-Screws 115V/1Ph/"264"/(ZT)</t>
  </si>
  <si>
    <t>Rotor Asm 115/230V1Ph/"264"/(ZT)</t>
  </si>
  <si>
    <t>Screw,#10-16X.625 Pan Phillips/Type B/SS</t>
  </si>
  <si>
    <t>Oil,Dielectric-(30.5 Oz)/HT</t>
  </si>
  <si>
    <t>Head,Plastic 580-585/1.5"Discharge/Aquanot</t>
  </si>
  <si>
    <t>Base,Plastic 580-585/Aquanot</t>
  </si>
  <si>
    <t>Head &amp; Base,580-585/1.5"Discharge/Aquanot</t>
  </si>
  <si>
    <t>Housing,Mtr-&amp;Str 115V/1Ph/WM</t>
  </si>
  <si>
    <t>Rebuild Kit "WM1266" (2-94 Thru Current)</t>
  </si>
  <si>
    <t>Basin,Crawl Space Sump</t>
  </si>
  <si>
    <t>Cover,Crawl Space Sump</t>
  </si>
  <si>
    <t>Cordage Term&amp;Seal/14-4 SO/Power/3Ph</t>
  </si>
  <si>
    <t>Rotor &amp; Brg 200/230V/1Ph/"4404-4405"</t>
  </si>
  <si>
    <t>Impeller Asm "404-4404" (Keyed)</t>
  </si>
  <si>
    <t>Rotor &amp; Brg 200/230/460/575/3Ph "4404-4405"</t>
  </si>
  <si>
    <t>Rebuild Kit"E &amp; I 4404-Ae-4405-B I-4405-A"</t>
  </si>
  <si>
    <t>Rebuild Kit Na 3Ph/"4404-4405-A"</t>
  </si>
  <si>
    <t>Rebuild Kit XE "4405-B"</t>
  </si>
  <si>
    <t>Rebuild Kit XE "405" Rev D</t>
  </si>
  <si>
    <t>Rebuild Kit WD "4404-A"</t>
  </si>
  <si>
    <t>Fuse,In-Line/Resetable/10A</t>
  </si>
  <si>
    <t>Wire Asm-F-I(1)Wire 6"Lg/10Ga/Black</t>
  </si>
  <si>
    <t>Cord &amp; Term "585-1585" Charger</t>
  </si>
  <si>
    <t>Cover,"585-1585" Charger</t>
  </si>
  <si>
    <t>Rebuild Kit "N6292"</t>
  </si>
  <si>
    <t>Wire Asm-S-R(1)Wire 66" Lg/Black</t>
  </si>
  <si>
    <t>Wire Asm-I-R(1)Wire 66" Lg/Red</t>
  </si>
  <si>
    <t>Fuse,AGC-15Amp/32V</t>
  </si>
  <si>
    <t>Fuse,AGC-30Amp/32V</t>
  </si>
  <si>
    <t>Rebuild Kit "E,I&amp;J404-B/E&amp;J405-D/I405-C"</t>
  </si>
  <si>
    <t>Rebuild Kit "XE405-E"</t>
  </si>
  <si>
    <t>Rebuild Kit "WD404-B/WD405-B"</t>
  </si>
  <si>
    <t>Rebuild Kit "E&amp;I4404-B/E4405-C/I4405-B"</t>
  </si>
  <si>
    <t>Rebuild Kit "XE4405-C"</t>
  </si>
  <si>
    <t>Rebuild Kit "WD4404-B/WD4405-B"</t>
  </si>
  <si>
    <t>Wire Pkg (2)Wires/Aquanot</t>
  </si>
  <si>
    <t>Wire Asm,6" Long/Black/Crimped/Soldered</t>
  </si>
  <si>
    <t>Cover &amp; Cordage Asm/3Ph/20'/16-4 SOW-A/Power</t>
  </si>
  <si>
    <t>Cover &amp; Cordage Asm/3Ph/20'/16-4 SOW-A/Eyebolt</t>
  </si>
  <si>
    <t>Cover &amp; Cordage Asm/3Ph/20'/16-4Ga/"6405"</t>
  </si>
  <si>
    <t>Cover,Cord &amp; Flt Sw/WD6405/Eyebolt</t>
  </si>
  <si>
    <t>Cover,Cord &amp; Flt Sw/"WD6405"</t>
  </si>
  <si>
    <t>Charger,.5A Model 580 "Aquanot I"/Service Part</t>
  </si>
  <si>
    <t>Alarm,12Vdc "Aquanot"/Service Part</t>
  </si>
  <si>
    <t>Screw,.25-20X.875"Lg HH SS/Indented/Unslotted</t>
  </si>
  <si>
    <t>Rotor &amp; Brg Asm 3Ph/"4290"</t>
  </si>
  <si>
    <t>Terminal,Flag 12-18Ga./.250" X .032"</t>
  </si>
  <si>
    <t>Clamp,H28 SS/Zinc Plated Screw</t>
  </si>
  <si>
    <t>Switch,Float &amp; Rod Asm/"580/585"</t>
  </si>
  <si>
    <t>Adapter-Mach/Ex Pr/48 Fr</t>
  </si>
  <si>
    <t>Cordage Term&amp;Seal/20'/18-5 Soo-A/M&amp;T Sen/"840"</t>
  </si>
  <si>
    <t>Basin,Sink Pump "Dp/Pd" Injection Molded</t>
  </si>
  <si>
    <t>Cover,Sink Pump "Dp/Pd" Injection Molded</t>
  </si>
  <si>
    <t>Cover,Diverter Container/Tru-Flow Splitter Sys</t>
  </si>
  <si>
    <t>Housing,Mtr-&amp;Str &amp;Rotor Asm/230V/1Ph</t>
  </si>
  <si>
    <t>Housing,Mtr-&amp;Str &amp;Rotor Asm/200V/1Ph</t>
  </si>
  <si>
    <t>Housing,Mtr-&amp;Str &amp;Rotor Asm/200V/3Ph</t>
  </si>
  <si>
    <t>Housing,Mtr-&amp;Str &amp;Rotor Asm/230V/3Ph</t>
  </si>
  <si>
    <t>Housing,Mtr-&amp;Str &amp;Rotor Asm/460V/3Ph</t>
  </si>
  <si>
    <t>Housing,Mtr-&amp;Str &amp;Rotor Asm/575V/3Ph</t>
  </si>
  <si>
    <t>Relay,230V/3Ph</t>
  </si>
  <si>
    <t>Case Switch &amp; Cord 3Ph/Auto/"282"</t>
  </si>
  <si>
    <t>Wire Pkg (8) Wires</t>
  </si>
  <si>
    <t>Switch Asm "282"/3Ph/Auto</t>
  </si>
  <si>
    <t>Rebuild Kit "280"/3Ph/Auto</t>
  </si>
  <si>
    <t>Case Switch &amp; Cord 3Ph/Auto/"284"</t>
  </si>
  <si>
    <t>Impeller-Plastic High Head/152</t>
  </si>
  <si>
    <t>Housing,Pump-Plastic/"211"</t>
  </si>
  <si>
    <t>Base-Plastic/"211"</t>
  </si>
  <si>
    <t>Pipe,Discharge-Asm/104/105/110/115/120</t>
  </si>
  <si>
    <t>Kit,Retro Fit/Homeguard</t>
  </si>
  <si>
    <t>Clamp,Strain Relief/2Ear.563/Zinc Pl Stl</t>
  </si>
  <si>
    <t>Clamp,Strain Relief/2Ear .625"Zinc Pl Stl</t>
  </si>
  <si>
    <t>Motor,12Vdc "Aquanot"</t>
  </si>
  <si>
    <t>Brushes,(Set)-Leeson Motor Aquanot</t>
  </si>
  <si>
    <t>Seal,Cord-Asm/Intermittent Hi Temp/2057/2098</t>
  </si>
  <si>
    <t>Rebuild Kit "2057" 12-00Thru Current</t>
  </si>
  <si>
    <t>Rebuild Kit "2098" 12-00Thru Current</t>
  </si>
  <si>
    <t>Rebuild Kit "2137" 12-00Thru Current</t>
  </si>
  <si>
    <t>Rebuild Kit "2282" 12-00Thru Current</t>
  </si>
  <si>
    <t>Cover &amp; Cordage/1Ph/14-5/Ex Pr/Handle</t>
  </si>
  <si>
    <t>Cover &amp; Cordage 3Ph/14-8/Ex Pr/Handle</t>
  </si>
  <si>
    <t>Cover &amp; Cordage/1Ph/12-5/Ex Pr/Handle</t>
  </si>
  <si>
    <t>Cover-Mach 12-14Ga Cd/Gland</t>
  </si>
  <si>
    <t>Cover-Mach (1)12-14Ga/(1)Std Cd/Gland</t>
  </si>
  <si>
    <t>Case-Mach 12-14Ga Cd/Gland</t>
  </si>
  <si>
    <t>Case Switch &amp; Cord 115V/1Ph/14Ga/20A/20'/Gland</t>
  </si>
  <si>
    <t>Case Switch &amp; Cord 200V/1Ph/14Ga/20'/Gland</t>
  </si>
  <si>
    <t>Case Switch &amp; Cord/200V/1Ph/12Ga/20'/Gland</t>
  </si>
  <si>
    <t>Cover &amp; Cord 115V/1Ph/14Ga/15A/20'/Gland</t>
  </si>
  <si>
    <t>Cover &amp; Cord 200V/1Ph/14Ga/20'/Gland</t>
  </si>
  <si>
    <t>Cover &amp; Cord 200V/1Ph/12Ga/20'/Gland</t>
  </si>
  <si>
    <t>Cover &amp; Cord 3Ph/14Ga/20'/Gland</t>
  </si>
  <si>
    <t>Cover &amp; Cord 230V/1Ph/14Ga/20A/20'/Gland</t>
  </si>
  <si>
    <t>Cover &amp; Cord 230V/1Ph/14Ga/15A/20'/Gland</t>
  </si>
  <si>
    <t>Cover &amp; Cord 200V/1Ph/12Ga/20'/Gland/Eyebolt</t>
  </si>
  <si>
    <t>Cover &amp; Cord 3Ph/14Ga/20'/Gland/Eyebolt</t>
  </si>
  <si>
    <t>Cover &amp; Cord 230V/1Ph/14Ga/20A/20'/Gland/Eyebolt</t>
  </si>
  <si>
    <t>Case Switch &amp; Cord 230V/1Ph/14Ga/20A/20'/Gland</t>
  </si>
  <si>
    <t>Cord Term&amp;Seal 115V/1Ph/20'/14Ga/Auto/Gland</t>
  </si>
  <si>
    <t>Cord Term&amp;Seal 115V/1Ph/20'/14Ga/15A/Na/Gland</t>
  </si>
  <si>
    <t>Cord Term&amp;Seal 200V/1Ph/20'/12Ga/Auto/Gland</t>
  </si>
  <si>
    <t>Cord Term&amp;Seal 200V/1Ph/20'/12Ga/Na/Gland</t>
  </si>
  <si>
    <t>Cord Term&amp;Seal 200V/1Ph/20'/14Ga/Auto/Gland</t>
  </si>
  <si>
    <t>Cord Term&amp;Seal 200V/1Ph/20'/14Ga/Na/Gland</t>
  </si>
  <si>
    <t>Cord Term&amp;Seal 230V/1Ph/20'/14Ga/20A/Auto/Gland</t>
  </si>
  <si>
    <t>Cord Term&amp;Seal 230V/1Ph/20'/14Ga/20A/Na/Gland</t>
  </si>
  <si>
    <t>Cord Term&amp;Seal 230V/1Ph/20'/14Ga/15A/Na/Gland</t>
  </si>
  <si>
    <t>Cord Term&amp;Seal 3Ph/20'/14Ga/Na/Gland</t>
  </si>
  <si>
    <t>Cover &amp; Cord 115V/1Ph/14Ga/15A/20'/MS/Gland</t>
  </si>
  <si>
    <t>Cover &amp; Cord 115V/1Ph/18Ga/15'/MS</t>
  </si>
  <si>
    <t>Cover &amp; Cord 200V/1Ph/16Ga/20'/MS</t>
  </si>
  <si>
    <t>Cover &amp; Cord 200V/1Ph/14Ga/20'/MS/Gland</t>
  </si>
  <si>
    <t>Cover &amp; Cord 200V/1Ph/12Ga/20'/MS/Gland</t>
  </si>
  <si>
    <t>Cover &amp; Cord 200V/1Ph/16Ga/15'/MS</t>
  </si>
  <si>
    <t>Cover &amp; Cord 230V/1Ph/16Ga/20'/MS</t>
  </si>
  <si>
    <t>Cover &amp; Cord 230V/1Ph/14Ga/20A/Mst Sen/Gland</t>
  </si>
  <si>
    <t>Cover &amp; Cord 230V/1Ph/14Ga/15A/20'/MS/Gland</t>
  </si>
  <si>
    <t>Cover &amp; Cord 230V/1Ph/16Ga/15'/MS</t>
  </si>
  <si>
    <t>Cover &amp; Cord 3Ph/16Ga/20'/MS</t>
  </si>
  <si>
    <t>Cover &amp; Cord 3Ph/14Ga/20'/MS/Gland</t>
  </si>
  <si>
    <t>Cover &amp; Cord 3Ph/16Ga/15'/MS</t>
  </si>
  <si>
    <t>Rebuild Kit,Single Seal/Na/160-405</t>
  </si>
  <si>
    <t>Rebuild Kit,Dbl Sl/1&amp;3Ph/W &amp; W-O Ms/4160-4405</t>
  </si>
  <si>
    <t>Rotor &amp; Brg Asm 1Ph/4165/4185/4293</t>
  </si>
  <si>
    <t>Rotor &amp; Brg Asm 1Ph/4282</t>
  </si>
  <si>
    <t>Rotor &amp; Brg Asm 3Ph/4282</t>
  </si>
  <si>
    <t>Terminal,Adapter (1)Fem X (2)Male Flags</t>
  </si>
  <si>
    <t>Housing,Pump-Mach Hi Head/152/153</t>
  </si>
  <si>
    <t>Impeller-Plastic Molded/High Head</t>
  </si>
  <si>
    <t>Cordage Term&amp;Seal/25'/16-4 SOW/3Ph</t>
  </si>
  <si>
    <t>Cordage Term&amp;Seal/25'/14-4 SO/3Ph</t>
  </si>
  <si>
    <t>Cord Term&amp;Seal 115V/20'/18-3 SJTW 15A Plug</t>
  </si>
  <si>
    <t>Cord Term&amp;Seal 230V/20'/16-3 SOW/15A Plug</t>
  </si>
  <si>
    <t>Stator W-Screws 115V/1Ph/.4Hp/"152"</t>
  </si>
  <si>
    <t>Stator W-Screws 115V/1Ph/.5Hp/"153"</t>
  </si>
  <si>
    <t>Rotor &amp; Bearing Asm 115/230V/1Ph/.4Hp/"152"</t>
  </si>
  <si>
    <t>Rebuild Kit 115V/"152/153"</t>
  </si>
  <si>
    <t>Rebuild Kit 230V/"152/153"</t>
  </si>
  <si>
    <t>Relay &amp; Wiring Diagram/"820/6820" Grinder</t>
  </si>
  <si>
    <t>Bearing,Radial-6303 Greased And Sealed</t>
  </si>
  <si>
    <t>Seal,Shaft Carbon/Sc Buna-N</t>
  </si>
  <si>
    <t>Guide Asm,Flt Rod/Homeguard</t>
  </si>
  <si>
    <t>Flt Rod Asm/Homeguard</t>
  </si>
  <si>
    <t>Guide,Rubber-Flt Rod/Model 211</t>
  </si>
  <si>
    <t>Cover &amp; Cord 115V/1Ph/"2282"</t>
  </si>
  <si>
    <t>Cover &amp; Cord 230V/1Ph/"2282"</t>
  </si>
  <si>
    <t>Float Switch Asm/115V/2057/2098/2137/2382</t>
  </si>
  <si>
    <t>Float Switch Asm/230V/2057/2098/2137/2282/2382</t>
  </si>
  <si>
    <t>Housing,Mtr-&amp; Str/115V/1Ph 130/260 GE</t>
  </si>
  <si>
    <t>Housing,Mtr-Rtr&amp;Str 115V1Ph/"139" GE</t>
  </si>
  <si>
    <t>WM211 115V/1P/Vfs/cCSAus/PSF/07-01 To Current</t>
  </si>
  <si>
    <t>Impeller Brass "294"</t>
  </si>
  <si>
    <t>Impeller Asm/Br/3Ph "294"</t>
  </si>
  <si>
    <t>Circuit Board,Control/Rhombus P/N 1009711</t>
  </si>
  <si>
    <t>WM266 115V/1P/Vfs/cCSAus/(Replace 100/102 Pumps)</t>
  </si>
  <si>
    <t>Base-Mach "140"</t>
  </si>
  <si>
    <t>Plug,Test-Brass 1/8-27 NPT</t>
  </si>
  <si>
    <t>Screw,Stator 8-32 X 2.13" Lg</t>
  </si>
  <si>
    <t>Impeller-Plastic "151"</t>
  </si>
  <si>
    <t>Cord Term&amp;Seal 230V/1Ph/Auto</t>
  </si>
  <si>
    <t>Kit,Replacement Impeller&amp; Gasket/310/311</t>
  </si>
  <si>
    <t>Pump,12Vdc Replacement Pump/S1585</t>
  </si>
  <si>
    <t>Housing,Mtr-Rtr&amp;Str/230V/1Ph/"139" GE</t>
  </si>
  <si>
    <t>Housing,Mtr-Rtr&amp;Str/115V/1Ph/"WM260" GE</t>
  </si>
  <si>
    <t>Stabilizer,Toilet-Plate</t>
  </si>
  <si>
    <t>Housing,Mtr-Rtr&amp;Str/115V/1Ph "3137" GE</t>
  </si>
  <si>
    <t>Housing,Mtr-Rtr&amp;Str/115V/1Ph "3139" GE</t>
  </si>
  <si>
    <t>Housing,Mtr-Rtr&amp;Str/230V/1Ph "3137" GE</t>
  </si>
  <si>
    <t>Housing,Mtr-Rtr&amp;Str/230V/1Ph "3139" GE</t>
  </si>
  <si>
    <t>Wire Pkg (7)Wires/P-I/Ex Pr</t>
  </si>
  <si>
    <t>Wire Pkg (2)Wires/P-F/14Ga</t>
  </si>
  <si>
    <t>Cover &amp; Cord 230V/1Ph/Na/"820/6820"/Gland</t>
  </si>
  <si>
    <t>Cover &amp; Cord 200V/1Ph/Na/"820/6820"/Gland</t>
  </si>
  <si>
    <t>Cover,Cord &amp; Flt Sw/230V/1Ph/"820/6820"/Gland</t>
  </si>
  <si>
    <t>Cover,Cord &amp; Flt Sw/200V/1Ph/"820/6820"/Gland</t>
  </si>
  <si>
    <t>Cover-Mach &amp; Hdl Asm/12-14Ga/Na/"820/6820"/Gland</t>
  </si>
  <si>
    <t>Cover-Mach &amp; Hdl Asm/12-14Ga/Auto/820/6820/Gland</t>
  </si>
  <si>
    <t>Cord Term&amp;Seal 230V/1Ph/Na/"820-6820"/Gland</t>
  </si>
  <si>
    <t>Cordage Term&amp;Seal 200V/1Ph/Na/"820/6820"/Gland</t>
  </si>
  <si>
    <t>Cord Term&amp;Seal 230V/1Ph/Auto/"820/6820"/Gland</t>
  </si>
  <si>
    <t>Cordage Term&amp;Seal 200V/1Ph/Aoto/"820/6820"/Gland</t>
  </si>
  <si>
    <t>Seal,Cord Asm&amp;Str Rlf/12-3/12-4/14-3/14-4/14-6</t>
  </si>
  <si>
    <t>Seal,Cord Asm&amp;Str Rlf/12-3/14-3/14-4/14-6/Retro/Gland</t>
  </si>
  <si>
    <t>Cover &amp; Cordage 1Ph/14-5/Ex Pr/Pin/Handle</t>
  </si>
  <si>
    <t>Cover &amp; Cordage 3Ph/14-8/Ex Pr/Pin/Handle</t>
  </si>
  <si>
    <t>Cover &amp; Cordage 1Ph/12-5/Ex Pr/Pin/Handle</t>
  </si>
  <si>
    <t>Cord Term&amp;Seal 115V/10'/16-3 SJOW/1Ph</t>
  </si>
  <si>
    <t>Seal,Cord-Asm "WM142"</t>
  </si>
  <si>
    <t>Switch,Vert Flt &amp; Seal "WM142"</t>
  </si>
  <si>
    <t>Cover &amp; Gasket/139-Na</t>
  </si>
  <si>
    <t>Impeller Asm 3Ph "139"</t>
  </si>
  <si>
    <t>Housing,Mtr-&amp;Str 200-208V/1Ph/139</t>
  </si>
  <si>
    <t>Housing,Mtr-&amp; Str 200-208V/3Ph/139</t>
  </si>
  <si>
    <t>Housing,Mtr-&amp; Str 460V/3Ph/139</t>
  </si>
  <si>
    <t>Housing,Mtr-&amp; Str 230V/3Ph/139</t>
  </si>
  <si>
    <t>Impeller-Mach "841/7013/842/7012"/Br</t>
  </si>
  <si>
    <t>Rebuild Kit WD &amp; Wh 820/6820/(09/02-05/06)</t>
  </si>
  <si>
    <t>Rebuild Kit E &amp; I "820/6820"/(09/02-05/06)</t>
  </si>
  <si>
    <t>Seal,Cord-Ni.Pl.Brass (.35-.63 Dia. Range)</t>
  </si>
  <si>
    <t>Cover &amp; Cord 200/230V/1P/"840"/Gland</t>
  </si>
  <si>
    <t>Cover &amp; Cord 200/230/460/575/3Ph/"840"/Gland</t>
  </si>
  <si>
    <t>Cordage Term&amp;Seal/20'/14-6 SOW-A/"840"/Gland</t>
  </si>
  <si>
    <t>Case &amp; Seal "840"/Gland</t>
  </si>
  <si>
    <t>Rebuild Kit "840"/1Ph/Retro</t>
  </si>
  <si>
    <t>Kit,Brush Model 314 Utility Pump</t>
  </si>
  <si>
    <t>Hardware Pak,24-36"Dia/3V3D/Duplex</t>
  </si>
  <si>
    <t>Housing,Mtr-&amp;Str 460V/3Ph/.5Hp/MS/Emd</t>
  </si>
  <si>
    <t>Rebuild Kit Single Seal/Auto/160-405</t>
  </si>
  <si>
    <t>Cover &amp; Handle 12-14Ga/Na/Gland</t>
  </si>
  <si>
    <t>Cover &amp; Handle 12-14Ga/MS/Gland</t>
  </si>
  <si>
    <t>Cover &amp; Cordage 14Ga/1Ph/Na/50'/Gland</t>
  </si>
  <si>
    <t>Cover &amp; Cordage 12Ga/1Ph/Na/50'/Gland</t>
  </si>
  <si>
    <t>Cover &amp; Cordage 14Ga/3Ph/50'/Gland</t>
  </si>
  <si>
    <t>Cover &amp; Cordage 12Ga/1Ph/50'/MS/Gland</t>
  </si>
  <si>
    <t>Cordage Term&amp;Seal/14Ga/1Ph/Na/50'/Gland</t>
  </si>
  <si>
    <t>Cordage Term&amp;Seal/12Ga/1Ph/Na/50'/Gland</t>
  </si>
  <si>
    <t>Cordage Term&amp;Seal/14Ga/3Ph/50'/Gland</t>
  </si>
  <si>
    <t>Cover,Cord &amp;Flt Sw/WD189-WD405/Gland</t>
  </si>
  <si>
    <t>Cover,Cord &amp;Flt Sw/WD189-WD405/Eyebolt/Gland</t>
  </si>
  <si>
    <t>Cord Term&amp;Seal 230V/1Ph/WD/Gland</t>
  </si>
  <si>
    <t>Cover &amp; Cords 230V/(1)14Ga/20A/(1)16Ga/Gland</t>
  </si>
  <si>
    <t>Cover &amp; Cordage/115V/1Ph/14Ga/15A/MS/25'/Gland</t>
  </si>
  <si>
    <t>Cover &amp; Cord 230V/1Ph/14Ga/20A/25'/Gland</t>
  </si>
  <si>
    <t>Cover&amp;Cordage 230V/(1)14Ga/20A/(1)16Ga/25'/Gland</t>
  </si>
  <si>
    <t>Cover &amp; Cordage 3Ph/14Ga/25'/Gland</t>
  </si>
  <si>
    <t>Cover&amp;Cordage 230V/1P/14Ga/20A/Eyebolt/25'/Gland</t>
  </si>
  <si>
    <t>Cover&amp;Cord 230V/14Ga-20A&amp;16Ga/Eyebolt/25'/Gland</t>
  </si>
  <si>
    <t>Cover &amp; Cordage 3Ph/14Ga/Eyebolt/25'/Gland</t>
  </si>
  <si>
    <t>Wire,Asm-P-P(1)Wire Y 5.5"Lg</t>
  </si>
  <si>
    <t>Cover &amp; Cord 200/230V/1P</t>
  </si>
  <si>
    <t>Cutter &amp; Disc Asm "841"</t>
  </si>
  <si>
    <t>Filter Holder Asm/Hi-Hd Step System</t>
  </si>
  <si>
    <t>Flapper,2"-Mach/Hi-Hd Step System</t>
  </si>
  <si>
    <t>Rebuild Kit,DS/W&amp;Wo Mst Sen/4290-4291</t>
  </si>
  <si>
    <t>Tank,5041 Step System/Field Cut Inlet</t>
  </si>
  <si>
    <t>Rod,Float-Asm/Hi Hd Stepsystem</t>
  </si>
  <si>
    <t>Bracket,Lifting Wire Form/840-6840/Sew/Eff Rail</t>
  </si>
  <si>
    <t>Bracket,Lifting &amp; Hdwe/SS/404-405/840-6840</t>
  </si>
  <si>
    <t>Rebuild Kit,Sgl Sl/404-405/Na/1&amp;3P/Wire Form Hdl</t>
  </si>
  <si>
    <t>Rebuild Kit,Dbl Sl/1&amp;3Ph/4405/MS/Wire Form Hdl</t>
  </si>
  <si>
    <t>Rebuild Kit, 840-841/1Ph/Gland/Wire Form Handle</t>
  </si>
  <si>
    <t>Rebuild Kit,840-841/Sen/5-Wire/3P/Gland/Wire Hdl</t>
  </si>
  <si>
    <t>Brushes,(Set)-Cim Motor/Aquanot</t>
  </si>
  <si>
    <t>Rebuild Kit 115V/"151"</t>
  </si>
  <si>
    <t>Rebuild Kit 230V/"151"</t>
  </si>
  <si>
    <t>Switch,Float W-Terminals/Vert Master2 "507/1507"</t>
  </si>
  <si>
    <t>Pump,12V DC W-Terminals/Glue In Pump Hsg/"507"</t>
  </si>
  <si>
    <t>Switch Asm-W/Bracket &amp; Cover</t>
  </si>
  <si>
    <t>Valve,Unicheck-Pvc/Ultrasonic/Wh/w-o Hose &amp; Clamp</t>
  </si>
  <si>
    <t>Seal,Tank-Diecut/QJ Ultima "202/203"</t>
  </si>
  <si>
    <t>Cover &amp; Flapper Asm/W-Disc Fittings 202/203</t>
  </si>
  <si>
    <t>N202 115V/1Ph/Service Part</t>
  </si>
  <si>
    <t>Cover &amp; Cordage 3Ph/14-8/Ex Pr/50'/Pin/Handle</t>
  </si>
  <si>
    <t>Cover &amp; Handle W-Housing/Cond Sls/Auto/3137</t>
  </si>
  <si>
    <t>Cover &amp; Handle W-Housing/Cond Sls/Na/3137</t>
  </si>
  <si>
    <t>Cover &amp; Handle W-Housing/Cond Sls/Auto/3139</t>
  </si>
  <si>
    <t>Cover &amp; Handle W-Housing/Cond Sls/Na/3139</t>
  </si>
  <si>
    <t>Cordage Cond&amp;Sls/W-Cvr Hdl&amp;Hsg/3'/16-3/Auto/3282</t>
  </si>
  <si>
    <t>Cordage Cond&amp;Sls/W-Coverhdl&amp;Hsg/6'/16-3/Na/3282</t>
  </si>
  <si>
    <t>Cordage Cond&amp;Sls/W-Cvr Hdl&amp;Hsg/3'/16-3/Auto/3137</t>
  </si>
  <si>
    <t>Cordage Cond&amp;Sls/W-Cvr Hdl&amp;Hsg/3'/16-3/Auto/3139</t>
  </si>
  <si>
    <t>Cordage Cond&amp;Sls/W-Coverhdl&amp;Hsg/6'/16-3/Na/3137</t>
  </si>
  <si>
    <t>Cordage Cond&amp;Sls/W-Coverhdl&amp;Hsg/6'/16-3/Na/3139</t>
  </si>
  <si>
    <t>Cordage Cond&amp;Sls/W-Cvr Hdl&amp;Hsg/3'/16-4/Auto/3098</t>
  </si>
  <si>
    <t>Cordage Cond&amp;Sls/W-Coverhnd&amp;Hsg/6'/16-4/Na/3098</t>
  </si>
  <si>
    <t>Rebuild Kit "3137/3139"/(10/94-Current)</t>
  </si>
  <si>
    <t>Rebuild Kit N&amp;E "3137"/(10/87-9/94)</t>
  </si>
  <si>
    <t>Rebuild Kit M&amp;D "3139"/(10/87-9/94)</t>
  </si>
  <si>
    <t>Rebuild Kit N&amp;E "3139"/(10/87-9/94)</t>
  </si>
  <si>
    <t>Rebuild Kit N&amp;E "3098"/(8/91-9/94)</t>
  </si>
  <si>
    <t>Rebuild Kit "3098"/(10/94-Current)</t>
  </si>
  <si>
    <t>Cordage Cond&amp;Sls/W-Cvr Hdl&amp;Hsg/15'/16-3/Auto</t>
  </si>
  <si>
    <t>Base-Mach 152/153/Non-Auto</t>
  </si>
  <si>
    <t>Stator,W-Screws 115V/1Ph/.5Hp/"153"</t>
  </si>
  <si>
    <t>Stator W-Screws 230V/1Ph/.5Hp/"153"</t>
  </si>
  <si>
    <t>Rotor &amp; Bearing Asm 115V/230V/1Ph/.5Hp/"153"</t>
  </si>
  <si>
    <t>Stator W-Screws 115V/1Ph/.33Hp/"151"</t>
  </si>
  <si>
    <t>Rotor &amp; Bearing Asm 115V/230V/1Ph/.33Hp/"151"</t>
  </si>
  <si>
    <t>Stator W-Screws 230V/1Ph/.33Hp/"151"</t>
  </si>
  <si>
    <t>Rotor &amp; Brg Asm/1Ph/820-6820/Up&amp;Lw Brg(05/06-Cur</t>
  </si>
  <si>
    <t>Housing,Mtr-&amp;Str 230V/1Ph/2Hp/820-6820/(05/06-Cur</t>
  </si>
  <si>
    <t>Housing,Mtr-&amp;Str 200V/1Ph/2Hp/820-6820/(05/06-Cur</t>
  </si>
  <si>
    <t>Oil,Dielectric-(54 Oz)</t>
  </si>
  <si>
    <t>Rebuild Kit 1Ph &amp; 3Ph/"818-820"/(05/06-Current)</t>
  </si>
  <si>
    <t>Impeller-Mach "842-6842"</t>
  </si>
  <si>
    <t>Disc,Cutter Single Direction Grinder/"842-6842"</t>
  </si>
  <si>
    <t>Clamp,Strain Relief/16-18 Ga Wire</t>
  </si>
  <si>
    <t>Tank Asm/"202"</t>
  </si>
  <si>
    <t>Float Switch Asm "202/203"</t>
  </si>
  <si>
    <t>Kit,Extension "203"</t>
  </si>
  <si>
    <t>Tank Asm/"203"</t>
  </si>
  <si>
    <t>Float Switch Asm "204"</t>
  </si>
  <si>
    <t>Cover &amp; Flapper Asm/W-Disc Fitting/"204"</t>
  </si>
  <si>
    <t>Tank Asm/"204"</t>
  </si>
  <si>
    <t>Spring,Compression/Water Powered Pump/Model 503</t>
  </si>
  <si>
    <t>Float,Polypropylene/Water Powered Pump/Model 503</t>
  </si>
  <si>
    <t>Rod,Float-Guide/Water Powered Pump/Model503</t>
  </si>
  <si>
    <t>Fitting,Push to connect-.75 Push x.75 FPT/Brass/"503"</t>
  </si>
  <si>
    <t>Valve,Backflow Asm/Preventer/Model 503</t>
  </si>
  <si>
    <t>Diaphragm &amp; O-Ring/Model 503</t>
  </si>
  <si>
    <t>Plunger Asm/Model 503</t>
  </si>
  <si>
    <t>Stator W-Screws 230V/1Ph/"264"/(ZT)</t>
  </si>
  <si>
    <t>Rebuild Kit,840-841/1Ph/(09/06-Current)</t>
  </si>
  <si>
    <t>Screw,.25-20 X 1"HH Cap/SS/(Nylock Pre-Coat 80)</t>
  </si>
  <si>
    <t>Cutter &amp; Disc Asm "840"/(9/06-Current)</t>
  </si>
  <si>
    <t>Cutter &amp; Disc Asm "841"/(09/06-01/17)</t>
  </si>
  <si>
    <t>Rebuild Kit,840-841/3Ph/(09/06-Current)</t>
  </si>
  <si>
    <t>Cover &amp; Cord 230V/1Ph/Na/18-3</t>
  </si>
  <si>
    <t>Cord Term&amp;Seal 230V/15A/20'/16-3/Na</t>
  </si>
  <si>
    <t>Housing,Mtr-&amp; Str 230V/1Ph/1Hp/PC Grinder</t>
  </si>
  <si>
    <t>Housing,Mtr-&amp; Str 230V/1Ph/3Hp/1725RPM/()</t>
  </si>
  <si>
    <t>Rotor &amp; Brg Asm 230V/1Ph/1Hp/PC Grinder</t>
  </si>
  <si>
    <t>Rotor &amp; Brg Asm 200/230V/1Ph/2Hp/PC Grinder</t>
  </si>
  <si>
    <t>Seal,Shaft-Asm .750/Type6A/Car-Cer</t>
  </si>
  <si>
    <t>Washer &amp; Snap Ring/PC Grinder</t>
  </si>
  <si>
    <t>Rotor,Pump/Hydraulic &amp; Pin/(Pc Grinder)</t>
  </si>
  <si>
    <t>Rotor,Pump/Hydraulic &amp; Pin/Sol/(Pc Grinder)</t>
  </si>
  <si>
    <t>Housing,Pump-Mach &amp;Press Relief Valve/"810/6810"</t>
  </si>
  <si>
    <t>Housing,Pump-Mach &amp;Press Relief Valve/"815/6815"</t>
  </si>
  <si>
    <t>Cutter &amp; Disc Asm/PC Grinder</t>
  </si>
  <si>
    <t>Rebuild Kit,E/PC Grinderxx/Xx-Current/Pin Coiled</t>
  </si>
  <si>
    <t>Rebuild Kit,E/PC Grinder/09/07-Current/Pin Solid</t>
  </si>
  <si>
    <t>Cover &amp; Cord/Man Run/PC Grinder</t>
  </si>
  <si>
    <t>Cordage Term&amp;Seal/20'/16-4/Man Run/PC Grinder</t>
  </si>
  <si>
    <t>Relay,Voltage-Sensing/"611/621/6120/6121"</t>
  </si>
  <si>
    <t>Cutter &amp; Disc Asm Grinder "842"/(05/07-01/17)</t>
  </si>
  <si>
    <t>Seal,Link 4" Ls-300-C</t>
  </si>
  <si>
    <t>Cam,Multizone For 6000 Series Valve/2-Zone</t>
  </si>
  <si>
    <t>Cam,Multizone For 6000 Series Valve/3-Zone</t>
  </si>
  <si>
    <t>Cam,Multizone For 6000 Series Valve/4-Zone</t>
  </si>
  <si>
    <t>Cam,Multizone For 6000 Series Valve/5-Zone</t>
  </si>
  <si>
    <t>Cam,Multizone For 6000 Series Valve/6-Zone</t>
  </si>
  <si>
    <t>Rotor &amp; Brg Asm 200/230V/1Ph/1.5-2Hp/3450 Rpm/Upper &amp; Lower Bearing</t>
  </si>
  <si>
    <t>Rotor &amp; Brg 200/230/460/575V/3P/2Hp/3450 Rpm/Upper &amp; Lower Bearing</t>
  </si>
  <si>
    <t>Rotor &amp; Brg 380V/3Ph/2Hp/3450 Rpm/Upper&amp;Lower Bearing</t>
  </si>
  <si>
    <t>Rotor &amp; Brg Asm 200/230V/1Ph/2HP/DS/3450Rpm/Upper &amp; Lower Bearing</t>
  </si>
  <si>
    <t>Rotor &amp; Brg Asm 200/230/460/575V/3Ph/2HP/DS/3450 Rpm/Upper &amp; Lower Bearing</t>
  </si>
  <si>
    <t>Rotor &amp; Brg 380V/3Ph/2HP/DS/3450 Rpm</t>
  </si>
  <si>
    <t>Rotor &amp; Brg Asm 200/230V/1Ph/4291/Upper&amp; Lower Bearing</t>
  </si>
  <si>
    <t>Rotor &amp; Brg Asm 200/230/460/575V/3Ph/4291/Upper &amp; Lower</t>
  </si>
  <si>
    <t>Housing,Mtr-&amp;Str 230V/1Ph/2Hp/3450 Rpm/(06/08-Current)</t>
  </si>
  <si>
    <t>Housing,Mtr-&amp;Str 200V/1Ph/2HP/3450 Rpm/(06/08-Current)</t>
  </si>
  <si>
    <t>Housing,Mtr-&amp;Str 200V/3Ph/2HP/3450 Rpm/(06/08-Current)</t>
  </si>
  <si>
    <t>Housing,Mtr-&amp;Str 230V/3Ph/2HP/3450 Rpm/(06/08-Current)</t>
  </si>
  <si>
    <t>Housing,Mtr-&amp;Str 460V/3Ph/2HP/3450 Rpm/(06/08-Current)</t>
  </si>
  <si>
    <t>Housing,Mtr-&amp;Stator 575/3Ph/2HP/3450 Rpm/(06/08-Current)</t>
  </si>
  <si>
    <t>Housing,Mtr-&amp;Str 230V/1Ph/2HP/MS/3450 Rpm/(06/08-Current)</t>
  </si>
  <si>
    <t>Housing,Mtr-&amp;Str 200V/1Ph/2HP/MS/3450 Rpm/(06/08-Current)</t>
  </si>
  <si>
    <t>Housing,Mtr-&amp;Str 200V/3Ph/2HP/MS/3450 Rpm/(06/08-Current)</t>
  </si>
  <si>
    <t>Housing,Mtr-&amp;Str 230V/3Ph/2Hp/MS/3450 Rpm/(06/08-Current)</t>
  </si>
  <si>
    <t>Housing,Mtr-&amp;Str 460V/3Ph/2HP/MS/3450 Rpm/(06/08-Current)</t>
  </si>
  <si>
    <t>Rebuild Kit "WM152"</t>
  </si>
  <si>
    <t>Screw,#6-32 X.375 RHM-Sltc/Zinc Plated</t>
  </si>
  <si>
    <t>Cord Term&amp;Seal 115V/35'/18-3 SJTW-A/Auto</t>
  </si>
  <si>
    <t>Cord Term&amp;Seal 115V/35'/16-3 SJTW/15A Plug/Non Auto</t>
  </si>
  <si>
    <t>Cord Term&amp;Seal 115V/1Ph/35'/14Ga/Auto/Gland</t>
  </si>
  <si>
    <t>Housing,Pump-Mach &amp;Press Relief Valve/"810/6810"/01-08</t>
  </si>
  <si>
    <t>Housing,Pump-Mach &amp;Press Relief Valve/"815/6815"/01-08</t>
  </si>
  <si>
    <t>Rotor &amp; Brg Asm 1Ph/2HP/191/Upper &amp; Lower Bearing</t>
  </si>
  <si>
    <t>Rebuild Kit Single Seal/Auto/160-290/Ball Bearing</t>
  </si>
  <si>
    <t>Rebuild Kit,Single Seal/Na/1&amp;3Ph/160-290/Ball Bearing</t>
  </si>
  <si>
    <t>Rebuild Kit,191/Ball Bearing</t>
  </si>
  <si>
    <t>Rotor &amp; Brg Asm 200/230V/1Ph/1Hp/3450 Rpm/Upper &amp; Lower Bearing</t>
  </si>
  <si>
    <t>Rotor &amp; Brg 200/230/460/575V/3P/1Hp/3450 Rpm/Upper &amp; Lower Bearing</t>
  </si>
  <si>
    <t>Cutter &amp; Shim Asm/3 Blade/.75" Screw</t>
  </si>
  <si>
    <t>Cutter &amp; Shim Asm/3 Blade/1" Screw</t>
  </si>
  <si>
    <t>Cutter &amp; Shim Asm/5 Blade/.75" Screw</t>
  </si>
  <si>
    <t>Cutter &amp; Shim Asm/5 Blade/1" Screw</t>
  </si>
  <si>
    <t>Rebuild Kit,Double Seal/1&amp;3 Ph/4160-4290/Ball Bearing</t>
  </si>
  <si>
    <t>Rebuild Kit,Double Seal/1&amp;3 Ph/4290-4291/Ball Bearing</t>
  </si>
  <si>
    <t>Rebuild Kit,Double Seal/1&amp;3Ph/W&amp;W-O MS/6160-6405/Ball Bearing</t>
  </si>
  <si>
    <t>Valve,Check/1.5 InLine/Vertical</t>
  </si>
  <si>
    <t>Hose,1.5" Rubber Coupling</t>
  </si>
  <si>
    <t>Coupling Asm</t>
  </si>
  <si>
    <t>Adapter,Mtr Model 112</t>
  </si>
  <si>
    <t>Rod,Flt-&amp; End</t>
  </si>
  <si>
    <t>Extension,Sw Arm</t>
  </si>
  <si>
    <t>Bracket,Switch</t>
  </si>
  <si>
    <t>Rod,Flt-&amp; End SS 38-5" Lg</t>
  </si>
  <si>
    <t>Adapter-Mach Alum</t>
  </si>
  <si>
    <t>Float,Polypropylene "50/98-130/260"</t>
  </si>
  <si>
    <t>Seal,Thru Wall Term-Kit</t>
  </si>
  <si>
    <t>Bearing,Sleeve Bronze/Mtr Hsg/Md 55/59/139</t>
  </si>
  <si>
    <t>Cover &amp; Handle "50"/Nonauto</t>
  </si>
  <si>
    <t>Seal,Cup-Kit W/O Hole</t>
  </si>
  <si>
    <t>Conversion Kit, "34/36"</t>
  </si>
  <si>
    <t>Divertor-Bent</t>
  </si>
  <si>
    <t>Plug,Test-White</t>
  </si>
  <si>
    <t>Switch Pkg</t>
  </si>
  <si>
    <t>Cover &amp; Handle Brass "50"</t>
  </si>
  <si>
    <t>Conversion Kit, "50&amp;97"</t>
  </si>
  <si>
    <t>Seal,Shaft-&amp; Spacer</t>
  </si>
  <si>
    <t>Bearing,Sleeve/Bronze/P-Hsg/Md 55/59/139</t>
  </si>
  <si>
    <t>Rotor Asm 115V/1Ph GE</t>
  </si>
  <si>
    <t>Strainer</t>
  </si>
  <si>
    <t>Stator 115V/1Ph GE</t>
  </si>
  <si>
    <t>Rod,Float-Molded/"50"</t>
  </si>
  <si>
    <t>Cord Term&amp;Seal 230V/15'/18-3 Sjtw/Nonauto</t>
  </si>
  <si>
    <t>Rod Asm,Upper Float&amp;-Lg Cycle</t>
  </si>
  <si>
    <t>Bracket,Upper-Lg Cycle</t>
  </si>
  <si>
    <t>Stop,Flt Rod-Lg Cycle</t>
  </si>
  <si>
    <t>Case &amp; Switch ED "50"</t>
  </si>
  <si>
    <t>Cord Term&amp;Seal 115V/15'/18-3 SJTW-A/Auto</t>
  </si>
  <si>
    <t>Impeller "57"</t>
  </si>
  <si>
    <t>Housing,Pump-Mach"53/57-2057-51-63-371"</t>
  </si>
  <si>
    <t>Base Asm</t>
  </si>
  <si>
    <t>Rebuild Kit "57/59" (8/79 Thru 8/86)</t>
  </si>
  <si>
    <t>Parts,Small-Kit</t>
  </si>
  <si>
    <t>Impeller Br "59"</t>
  </si>
  <si>
    <t>Housing,Pump-&amp;Brg Mach Br "55/59"</t>
  </si>
  <si>
    <t>Base Asm Brass</t>
  </si>
  <si>
    <t>Guard,Switch</t>
  </si>
  <si>
    <t>Head &amp; Brg Asm Br</t>
  </si>
  <si>
    <t>Base-Mach Brass "85"</t>
  </si>
  <si>
    <t>Switch Asm</t>
  </si>
  <si>
    <t>Housing,Mtr-Asm</t>
  </si>
  <si>
    <t>Seal,Cord-Asm &amp; Strain Relief</t>
  </si>
  <si>
    <t>Oil,Dielectric-(42 Oz)</t>
  </si>
  <si>
    <t>Seal,Cord-ED</t>
  </si>
  <si>
    <t>Cord Term&amp;Seal 115V/10'/16-3 SJOW-A</t>
  </si>
  <si>
    <t>Cord Term&amp;Seal 230V/10'/16-3 SJOW-A</t>
  </si>
  <si>
    <t>Cord Term&amp;Seal 115/230V/10'/16-3 SOW-A/U-Pak</t>
  </si>
  <si>
    <t>Clip,Overload</t>
  </si>
  <si>
    <t>Wire Pkg</t>
  </si>
  <si>
    <t>Lever,Cartridge-Asm/"Hi-Pak"</t>
  </si>
  <si>
    <t>Rebuild Kit "94/96/147/149"</t>
  </si>
  <si>
    <t>Bearing,Radial 6203 W-Snap Ring</t>
  </si>
  <si>
    <t>Overload 230V</t>
  </si>
  <si>
    <t>Cover &amp; Gasket</t>
  </si>
  <si>
    <t>Seal,Cord 18-3 SO</t>
  </si>
  <si>
    <t>Seal,Uf Cable 12-3 Or 14-3</t>
  </si>
  <si>
    <t>Plug,3/4"Ips</t>
  </si>
  <si>
    <t>Stator &amp; Rtr 230V/1Ph .3Hp G5</t>
  </si>
  <si>
    <t>Guide Asm,Flt</t>
  </si>
  <si>
    <t>Stator 115V/1Ph .3Hp G5</t>
  </si>
  <si>
    <t>Case &amp; Gasket/4Hole/Brass/"Hi-Pak"</t>
  </si>
  <si>
    <t>Oil,Dielectric-(74 Oz)</t>
  </si>
  <si>
    <t>Housing,Pump-Mach "137"</t>
  </si>
  <si>
    <t>Impeller "137"</t>
  </si>
  <si>
    <t>Strainer Plate "139"</t>
  </si>
  <si>
    <t>Base &amp; Plate Asm</t>
  </si>
  <si>
    <t>Impeller Br "139"</t>
  </si>
  <si>
    <t>Housing,Pump-&amp;Brg Mach Br "139"</t>
  </si>
  <si>
    <t>Motor Kit 115V/1Ph/.5Hp/G1Tog5</t>
  </si>
  <si>
    <t>Stator 115/1Ph/.5Hp G5</t>
  </si>
  <si>
    <t>Stator &amp; Rtr 115V/1Ph/.5Hp G5</t>
  </si>
  <si>
    <t>Relay Asm 230V G5</t>
  </si>
  <si>
    <t>Rotor 115V/230V/1Ph/.5Hp G5</t>
  </si>
  <si>
    <t>Float Rod Magnet Guide &amp; Spring Asm/Model 503</t>
  </si>
  <si>
    <t>Float Rod Guide Asm/Model 503</t>
  </si>
  <si>
    <t>Screw,Stator 8-32 X 2.688"Lg/Bright Zinc Finish</t>
  </si>
  <si>
    <t>Rebuild Kit, Valve"503"</t>
  </si>
  <si>
    <t>Kit,Impeller &amp; Seal 314 Utility (Pump-Rev. C only)</t>
  </si>
  <si>
    <t>Rod Asm,Flt/14.75"Lg</t>
  </si>
  <si>
    <t>Rod Asm,Flt/14.25"Lg</t>
  </si>
  <si>
    <t>Rebuild Kit/Rivet Style Diaphragm/"503"</t>
  </si>
  <si>
    <t>Rotor &amp; Brg Asm 115V/1Ph/.5HP/3450 RPM/Upper &amp; Lower Bearing</t>
  </si>
  <si>
    <t>Rotor &amp; Brg Asm 200/230V/1Ph/.5HP/3450 RPM/Upper &amp; Lower Bearing</t>
  </si>
  <si>
    <t>Rotor &amp;Brg Asm 200/230/460/575V/3Ph/.5Hp/3450 RPM/Upper &amp; Lower Bearing</t>
  </si>
  <si>
    <t>Housing,Mtr-&amp;Str 115V/1Ph/.5Hp/3450 RPM/(12/09 - Current)</t>
  </si>
  <si>
    <t>Housing,Mtr-&amp;Str 200V/1Ph/.5Hp/3450 RPM/(12/09 - Current)</t>
  </si>
  <si>
    <t>Housing,Mtr-&amp;Str 230V/1Ph/.5Hp/3450 RPM/(12/09 - Current)</t>
  </si>
  <si>
    <t>Housing,Mtr-&amp;Str 200V/3Ph/.5Hp/3450 RPM/(12/09 - Current)</t>
  </si>
  <si>
    <t>Housing,Mtr-&amp;Str 230V/3Ph/.5Hp/3450 RPM/(12/09 - Current)</t>
  </si>
  <si>
    <t>Housing,Mtr-&amp;Str 460V/3Ph/.5Hp/3450 RPM/(12/09 - Current)</t>
  </si>
  <si>
    <t>Housing,Mtr-&amp;Str 115V/1Ph/.5Hp/3161-3163/(12/09 - Current)</t>
  </si>
  <si>
    <t>Housing,Mtr-&amp;Str 230V/1Ph/.5Hp/3161-3163/(12/09 - Current)</t>
  </si>
  <si>
    <t>Oil,Dielectric-(50 Oz)/HT</t>
  </si>
  <si>
    <t>Rebuild Kit "3161/3163"/Ball Bearing</t>
  </si>
  <si>
    <t>Guide,Rod-Float/Long/Water Powered Pump/Model 503</t>
  </si>
  <si>
    <t>Housing,Mtr-&amp;Str 575V/3Ph/.5Hp/3450 RPM/(03/10 - Current)</t>
  </si>
  <si>
    <t>Impeller-Plastic/Backshroud/260 Series</t>
  </si>
  <si>
    <t>WU202 220V/50Hz/1Ph/Service Part</t>
  </si>
  <si>
    <t>Rotor &amp; Brg Asm 115/200/230V/1Ph/1725 RPM/Upper &amp; Lower Bearing</t>
  </si>
  <si>
    <t>Rotor &amp; Brg Asm 200/230/460/575V/3Ph/.5Hp/1725 RPM/Upper &amp; Lower Bearing</t>
  </si>
  <si>
    <t>Rotor &amp; Brg Asm 200/230V/1Ph/1Hp/1725Rpm/Upper &amp; Lower Bearing</t>
  </si>
  <si>
    <t>Rotor &amp; Brg Asm 200/230/460V/3Ph/1Hp/1725RPM/Upper &amp; Lower Bearing</t>
  </si>
  <si>
    <t>Rotor &amp; Brg Asm 200/230/460/575V/1Ph/3Ph/3Hp/1725RPM/Upper &amp; Lower Bearing</t>
  </si>
  <si>
    <t>Rotor &amp; Brg Asm 200/230/460/575V1Ph/DS/3Ph/3Hp/1725RPM/Upper &amp; Lower Bearing</t>
  </si>
  <si>
    <t>Housing,Mtr-&amp;Str 115V/1Ph/.5Hp/1725RPM/(06/10)</t>
  </si>
  <si>
    <t>Housing,Mtr-&amp;Str 200V/1Ph/.5Hp/1725RPM/(06/10)</t>
  </si>
  <si>
    <t>Housing,Mtr-&amp;Str 230V/1Ph/.5Hp/1725RPM/(06/10)</t>
  </si>
  <si>
    <t>Housing,Mtr-&amp;Str 200V/3Ph/.5Hp/1725RPM/(06/10)</t>
  </si>
  <si>
    <t>Housing,Mtr-&amp;Str 230V/3Ph/.5Hp/1725RPM/(06/10)</t>
  </si>
  <si>
    <t>Housing,Mtr-&amp;Str 460V/3Ph/.5Hp/1725RPM/(06/10)</t>
  </si>
  <si>
    <t>Housing,Mtr-&amp;Str 115V/1Ph/"3282"/1725RPM/(06/10)</t>
  </si>
  <si>
    <t>Housing,Mtr-&amp;Str 230V/1Ph/"3282"/1725RPM/(06/10)</t>
  </si>
  <si>
    <t>Housing,Mtr-&amp;Str 200V/1Ph/1Hp/1725RPM/(06/10)</t>
  </si>
  <si>
    <t>Housing,Mtr-&amp;Str 230V/1Ph/1Hp/1725RPM/(06/10)</t>
  </si>
  <si>
    <t>Housing,Mtr-&amp;Str 200V/3Ph/1Hp/1725RPM/(06/10)</t>
  </si>
  <si>
    <t>Housing,Mtr-&amp;Str 230V/3Ph/1Hp/1725RPM/(06/10)</t>
  </si>
  <si>
    <t>Housing,Mtr-&amp;Str 460V/3Ph/1Hp/1725RPM/(06/10)</t>
  </si>
  <si>
    <t>Housing,Mtr-&amp;Str 200V/1Ph/3Hp/1725RPM/(06/10)</t>
  </si>
  <si>
    <t>Housing,Mtr-&amp;Str 200V/3Ph/3Hp/1725RPM/(06/10)</t>
  </si>
  <si>
    <t>Housing,Mtr-&amp;Str 230V/3Ph/3Hp/1725RPM/(06/10)</t>
  </si>
  <si>
    <t>Housing,Mtr-&amp;Str 460V/3Ph/3Hp/1725RPM/(06/10)</t>
  </si>
  <si>
    <t>Housing,Mtr-&amp;Str 575V/3Ph/3Hp/1725RPM/Ball Bearing/(06/10)</t>
  </si>
  <si>
    <t>Rebuild Kit "3282"/Ball Bearing</t>
  </si>
  <si>
    <t>Rebuild Kit "280"/3Ph/Auto/Ball Bearing</t>
  </si>
  <si>
    <t>Housing,Mtr-&amp;Str 230V/3Ph/.5Hp/Auto/1725RPM/(06/10)</t>
  </si>
  <si>
    <t>Housing,Mtr-&amp;Str 230V/3Ph/1Hp/Auto/1725RPM/(06/10)</t>
  </si>
  <si>
    <t>Rebuild Kit,Sgl Sl/404-405/Na/1&amp;3Ph/Ball Bearing</t>
  </si>
  <si>
    <t>Rebuild Kit,Dbl Sl/1&amp;3Ph/4405/Ball Bearing</t>
  </si>
  <si>
    <t>Housing,Mtr-&amp;Str 575V/3Ph/1Hp/1725RPM/(08/10-Current)</t>
  </si>
  <si>
    <t>Rotor &amp; Brg Asm 575V/3Ph/1Hp/1725 RPM/Upper &amp; Lower Bearing</t>
  </si>
  <si>
    <t>Rotor &amp; Brg Asm 575V/3Ph/1Hp/DS/1725 RPM/Upper &amp; Lower Bearing</t>
  </si>
  <si>
    <t>Cord Term&amp;Seal 220V/8'/H07RN-F3G1,5/13A/(UK) Fused G-Plug/CE Listed</t>
  </si>
  <si>
    <t>Cord,Term&amp;Seal 220V/33'/H07RN-F3G1,5/13A/(UK) G-Fused Plug/CE listed</t>
  </si>
  <si>
    <t>Seal,Cord-Asm/CE listed</t>
  </si>
  <si>
    <t>Rebuild Kit "53/55"/CE listed(7/92 Thru Current)</t>
  </si>
  <si>
    <t>Rebuild Kit "98/CE listed(11/90 Thru Current)</t>
  </si>
  <si>
    <t>Housing,Mtr-&amp;Str 220/1Ph/50Hz/137/267/CE Listed</t>
  </si>
  <si>
    <t>Rebuild Kit "130/260"/CE listed (06/09 Thru Current)</t>
  </si>
  <si>
    <t>Cord Term&amp;Seal 220V/33'/H07RN-F3G1,5/13A/Na/(UK) G-Fused Plug/CE listed</t>
  </si>
  <si>
    <t>Cord Term&amp;Seal 220V/8'/H07RN-F3G1,5/13A/NA/(UK) Fused G-Plug/CE/"50/90/264"</t>
  </si>
  <si>
    <t>Cord,Term&amp;Seal 220V/33'/H07RN-F3G1,5/13A/NA/(UK) G-Fused Plug/CE/"50/90/264"</t>
  </si>
  <si>
    <t>Cord,Term&amp;Seal 220V/33'/H07RN-F3G1,5/13A/NA/(UK) G-Fused Plug/CE/"130/260"</t>
  </si>
  <si>
    <t>Rebuild Kit "264/International (05/09 Thru Current)</t>
  </si>
  <si>
    <t>Cover &amp; Cord 230V/1Ph/Na/"7010"</t>
  </si>
  <si>
    <t>Cover &amp; Cord 200V/1Ph/Na/"7010"</t>
  </si>
  <si>
    <t>Cover, Cord &amp; Flt Sw/230V/1Ph/"7010"</t>
  </si>
  <si>
    <t>Cover, Cord &amp; Flt Sw/200V/1Ph/"7010"</t>
  </si>
  <si>
    <t>Rebuild Kit 1 &amp; 3Ph/"7008-7010"/("03/11-Current")</t>
  </si>
  <si>
    <t>Cover &amp; Cord 200/230V/1Ph/"7011"</t>
  </si>
  <si>
    <t>Cover &amp; Cord 200/230/460/575V/3Ph/"7011/7012/7013"</t>
  </si>
  <si>
    <t>Rebuild Kit, 3Ph/"7011/7012/7013"/("03/11-Current")</t>
  </si>
  <si>
    <t>Rebuild Kit, 1PH/"7011/7012/7013"/("03/11-Current")</t>
  </si>
  <si>
    <t>Cover &amp; Cord 200/230V/1Ph/"7012/7013"</t>
  </si>
  <si>
    <t>Cover &amp; Cord 230V/1Ph/Na/18-3/Brass Gland/Viton</t>
  </si>
  <si>
    <t>Cover &amp; Cord 230V/1Ph/Na/16-3/Brass Gland/Viton</t>
  </si>
  <si>
    <t>Cord Term&amp;Seal 230V/1Ph/15A/20'/16-3/Na/Brass Gland/</t>
  </si>
  <si>
    <t>Cord Term&amp;Seal 230V/1Ph/15A/20'/16-3/Na/Brass Gland</t>
  </si>
  <si>
    <t>Rebuild Kit, E/PC Grinder "7020/7021"/(3/11-Current")</t>
  </si>
  <si>
    <t>Cover &amp; Cord/200/230V/1Ph/Man Run/"7020/7021"/20'</t>
  </si>
  <si>
    <t>Cordage Tem&amp;Seal 200/230V/1Ph/20'/Man Run/"7020/7021"</t>
  </si>
  <si>
    <t>Seal,Cord-Asm/Korean/"53/57"</t>
  </si>
  <si>
    <t>Rebuild Kit "53"/Korean(7/92 Thru Current)</t>
  </si>
  <si>
    <t>Cord Term&amp;Seal 200V/16-3 Korean/13'6"/E-F Plug/Non-Auto/"53/57"</t>
  </si>
  <si>
    <t>Rebuild Kit "57"/Korean(7/92 Thru Current)</t>
  </si>
  <si>
    <t>Cord Term&amp;Seal 200V/16-3 Korean/13'6"/E-F Plug/Non-Auto/"130/260"</t>
  </si>
  <si>
    <t>Rebuild Kit "130/260"/Korean (05/95 Thru Current)</t>
  </si>
  <si>
    <t>Rebuild Kit "264"/Korean (09/97 Thru Current)</t>
  </si>
  <si>
    <t>Arm &amp; Seal Asm/Viton "50"</t>
  </si>
  <si>
    <t>Rod,Float-Guide/Short/Water Powered Pump/Model 503</t>
  </si>
  <si>
    <t>Seat,Nozzle/Water Powered Pump/Model 503</t>
  </si>
  <si>
    <t>Kit,Float rod asm "202/203"</t>
  </si>
  <si>
    <t>Rebuild Kit Single Seal/Auto/160-290/50Hz</t>
  </si>
  <si>
    <t>Rebuild Kit Single Seal/Auto/160-290/Ball Bearing/50Hz</t>
  </si>
  <si>
    <t>Rebuild Kit Single Seal/NA/1&amp;3Ph/160-290/50Hz</t>
  </si>
  <si>
    <t>Rebuild Kit Single Seal/NA/1&amp;3Ph/160-290/Ball Bearing/50Hz</t>
  </si>
  <si>
    <t>WU202 220V/1Ph/50Hz/Premium Cutter/Cd w/o Plug (Service Part)</t>
  </si>
  <si>
    <t>Impeller 3Ph "495"</t>
  </si>
  <si>
    <t>Rotor &amp; Brg 380V/3Ph/2Hp/3450Rpm/495/Upper&amp;Lower Brg</t>
  </si>
  <si>
    <t>Rebuild Kit K495/Ball Bearing</t>
  </si>
  <si>
    <t>Cord,Term&amp;Seal 220V/33'/H07RN-F3G1,5/13A/UK Fused G-Plug/CE Listed</t>
  </si>
  <si>
    <t>Cord Term&amp;Seal 220V/8'/H07RN-F3G1,5/13A/UK Fused G-Plug/CE Listed</t>
  </si>
  <si>
    <t>Rebuild Kit "371"(03/09 Thru Current)</t>
  </si>
  <si>
    <t>Base Asm "371"</t>
  </si>
  <si>
    <t>Rebuild Kit-International "371"(12/10 Thru Current)</t>
  </si>
  <si>
    <t>Rotor &amp; Brg Asm 200/230V/1Ph/1Hp/DS/3450 Rpm/Upper &amp; Lower Brg/4290</t>
  </si>
  <si>
    <t>Rotor &amp; Brg Asm 200/230/460/575V/3Ph/1HP/DS/3450Rpm/Upper &amp; Lower Brg/4290</t>
  </si>
  <si>
    <t>Cover &amp; Cord/Man Run/"810/815"R/14-5</t>
  </si>
  <si>
    <t>Cordage Term&amp;Seal/20'/14-5/Man Run/PC Grinder</t>
  </si>
  <si>
    <t>Cover &amp; Cord/Man Run/"7020/7021"/20'/14-5</t>
  </si>
  <si>
    <t>Seal,Drain Pump-Molded "104/105/106/110/115/120/131/132"</t>
  </si>
  <si>
    <t>Hardware Pak,DP Basin/Hardware and Seal</t>
  </si>
  <si>
    <t>Rebuild Kit,RE/PC Grinder/"810/815"/(3/13-Current)</t>
  </si>
  <si>
    <t>Rebuild Kit, RE/PC Grinder/"7020/7021"/(3/13-Current)</t>
  </si>
  <si>
    <t>Cover &amp; Cord 20'/220V/1Ph/18-3 SOW/WO Plug/NA</t>
  </si>
  <si>
    <t>Cord Term&amp;Seal 20'/16-3 SOW/NA/WO Plug</t>
  </si>
  <si>
    <t>Case Switch &amp; Cord 20'/220V/1Ph/18-3 SOW/282/Auto/WO Plug</t>
  </si>
  <si>
    <t>Cord Term&amp;Seal 20'/220V/1Ph/16-3 SOW/Auto/WO Plug</t>
  </si>
  <si>
    <t>Cord Term&amp;Seal 20'/H07RN-F4G1.5/Brass Gland</t>
  </si>
  <si>
    <t>Cord Term&amp;Seal 20'/H07RN-F5G1/Brass Gland</t>
  </si>
  <si>
    <t>Rotor &amp; Brg Asm 1Ph/2Hp/191/(06/95-05/08)</t>
  </si>
  <si>
    <t>Housing, Mtr-&amp;Str 380V/3Ph/840</t>
  </si>
  <si>
    <t>Disc, Cutter/SS/Round Holes/Grinder</t>
  </si>
  <si>
    <t>Screw, .25-20 X .875" Sh Cap SS</t>
  </si>
  <si>
    <t>Cord Term&amp;Seal 20'/H07RN-F4G1.5/3Ph</t>
  </si>
  <si>
    <t>Impeller-Mach "840/7011"/DI</t>
  </si>
  <si>
    <t>Case &amp; Switch Asm-Auto/115V/"M803/805/807"</t>
  </si>
  <si>
    <t>Cover &amp; Handle Asm-Nonauto/115V/"N803/805/807"</t>
  </si>
  <si>
    <t>Cord Term&amp;Seal 115V/15'/16-3 SJOW/Auto&amp;Non-Auto "803/805/807"</t>
  </si>
  <si>
    <t>Cord Term&amp;Seal 230V/15'/16-3 SJOW/Auto&amp;Non-Auto "803/805/807"</t>
  </si>
  <si>
    <t>Seal,Cord-Asm &amp; Strain relief "803/805/807"</t>
  </si>
  <si>
    <t>Float Asm "803/805/807"</t>
  </si>
  <si>
    <t>Capacitor,Start-Asm "803/805/807"</t>
  </si>
  <si>
    <t>Relay,Starting-Asm "803/805/807"</t>
  </si>
  <si>
    <t>Wire Pkg "803/805/807"</t>
  </si>
  <si>
    <t>Housing,Mtr &amp; Str/115V/1Ph "803"</t>
  </si>
  <si>
    <t>Housing,Mtr &amp; Str/115V/1Ph "805"</t>
  </si>
  <si>
    <t>Housing,Mtr &amp; Str/115V/1Ph "807"</t>
  </si>
  <si>
    <t>Housing,Mtr &amp; Str/230V/1Ph "803"</t>
  </si>
  <si>
    <t>Housing,Mtr &amp; Str/230V/1Ph "805"</t>
  </si>
  <si>
    <t>Housing,Mtr &amp; Str/230V/1Ph "807"</t>
  </si>
  <si>
    <t>Rotor Asm 115V/230V/1Ph "803/805/807"</t>
  </si>
  <si>
    <t>Impeller Asm "803"</t>
  </si>
  <si>
    <t>Impeller Asm "805"</t>
  </si>
  <si>
    <t>Impeller Asm "807"</t>
  </si>
  <si>
    <t>Kit,Cutter "803/805/807"</t>
  </si>
  <si>
    <t>Oil,Dielectric (40 Oz)</t>
  </si>
  <si>
    <t>Rebuild Kit "803/805/807"</t>
  </si>
  <si>
    <t>Case Handle, Arm/SP "63"</t>
  </si>
  <si>
    <t>Seal,Cord-Asm/SP "63"</t>
  </si>
  <si>
    <t>Cord Term&amp;Seal 115V/ 10'/18-3 SJOW/15A Lighted Plug/Auto/SP "63"</t>
  </si>
  <si>
    <t>Rebuild Kit "63"(01/15 Thru Current)</t>
  </si>
  <si>
    <t>Impeller CI "292"/SP</t>
  </si>
  <si>
    <t>Impeller Asm 3Ph CI "292"/SP</t>
  </si>
  <si>
    <t>Impeller CI "293"/SP</t>
  </si>
  <si>
    <t>Impeller Asm 3Ph CI "293"/SP</t>
  </si>
  <si>
    <t>Impeller CI "294"/SP</t>
  </si>
  <si>
    <t>Impeller Asm 3Ph CI "294"/SP</t>
  </si>
  <si>
    <t>Impeller CI "295"/SP</t>
  </si>
  <si>
    <t>Impeller Asm 3Ph CI "295"/SP</t>
  </si>
  <si>
    <t>Impeller Br "295"/SP (6/16-Current)</t>
  </si>
  <si>
    <t>Impeller Asm 3Ph Br "295"/SP (6/16-Current)</t>
  </si>
  <si>
    <t>A-Pak Proprietary/Power Supply/5V/0.5A/cULus</t>
  </si>
  <si>
    <t>Switch,Vertical Reed/Compact/APak-Standard/Service Part</t>
  </si>
  <si>
    <t>Housing,Pump-Mach "818-820/7008-7010"</t>
  </si>
  <si>
    <t>Housing,Pump-Mach "841/7013"</t>
  </si>
  <si>
    <t>Rebuild Kit "95"(01/17 Thru Current)</t>
  </si>
  <si>
    <t>Housing,Pump-Mach</t>
  </si>
  <si>
    <t>Cord Term&amp;Seal 230V/10'/16-3 SOW-A</t>
  </si>
  <si>
    <t>Bearing,Thrust-Asm/2" Thk Races</t>
  </si>
  <si>
    <t>Handle, "160/180/280/290"</t>
  </si>
  <si>
    <t>Rod Asm,Flt</t>
  </si>
  <si>
    <t>Dielectric Paper</t>
  </si>
  <si>
    <t>Stator 115V/1Ph/.5Hp G5</t>
  </si>
  <si>
    <t>Rotor 115/230V/1Ph/.5Hp G5</t>
  </si>
  <si>
    <t>Impeller "227,287"</t>
  </si>
  <si>
    <t>Cord Term&amp;Seal 115V/10'/16-3 SOW-A</t>
  </si>
  <si>
    <t>Rotor 115/230V/1Ph/3/4Hp G5</t>
  </si>
  <si>
    <t>Stator 230V/1Ph/3/4Hp G5</t>
  </si>
  <si>
    <t>Stator 230V/1Ph/1Hp G5</t>
  </si>
  <si>
    <t>Rotor 230V/1Ph/1Hp G5</t>
  </si>
  <si>
    <t>Rotor Asm 115/230V/1Ph GE</t>
  </si>
  <si>
    <t>Gasket,Case/Cover "130/260"</t>
  </si>
  <si>
    <t>Guard, "130/260"</t>
  </si>
  <si>
    <t>Seal Asm,Shaft-Blister Pak</t>
  </si>
  <si>
    <t>Handle, "130/260"</t>
  </si>
  <si>
    <t>Cord Term&amp;Seal 230V/10'/16-3 SOW-A/Auto/1Ph</t>
  </si>
  <si>
    <t>Cover &amp; Handle Asm/Nonauto</t>
  </si>
  <si>
    <t>Cover &amp; Gasket/Na</t>
  </si>
  <si>
    <t>Retainer,Hdl-Na "130/140/260/270"</t>
  </si>
  <si>
    <t>Oil,Dielectric (25 Oz)</t>
  </si>
  <si>
    <t>Wire Pkg(3)Wires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</si>
</sst>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0.0"/>
    <numFmt numFmtId="166" formatCode="000000000000"/>
    <numFmt numFmtId="167" formatCode="000000"/>
  </numFmts>
  <fonts count="2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/>
      <name val="Arial Narrow"/>
      <family val="2"/>
    </font>
    <font>
      <b/>
      <sz val="18"/>
      <name val="Arial Narrow"/>
      <family val="2"/>
    </font>
    <font>
      <b/>
      <sz val="10"/>
      <color rgb="FFFFFF00"/>
      <name val="Arial Narrow"/>
      <family val="2"/>
    </font>
    <font>
      <b/>
      <sz val="10"/>
      <color theme="0"/>
      <name val="Arial Narrow"/>
      <family val="2"/>
    </font>
    <font>
      <sz val="11"/>
      <color theme="1"/>
      <name val="Arial Narrow"/>
      <family val="2"/>
    </font>
    <font>
      <b/>
      <sz val="12"/>
      <name val="Verdana"/>
      <family val="2"/>
    </font>
    <font>
      <sz val="12"/>
      <name val="Verdana"/>
      <family val="2"/>
    </font>
    <font>
      <sz val="12"/>
      <color rgb="FFFF0000"/>
      <name val="Verdana"/>
      <family val="2"/>
    </font>
    <font>
      <sz val="11"/>
      <color theme="1"/>
      <name val="Verdana"/>
      <family val="2"/>
    </font>
    <font>
      <b/>
      <sz val="14"/>
      <name val="Arial Narrow"/>
      <family val="2"/>
    </font>
    <font>
      <b/>
      <sz val="14"/>
      <color theme="0"/>
      <name val="Arial Narrow"/>
      <family val="2"/>
    </font>
    <font>
      <b/>
      <sz val="24"/>
      <color theme="1"/>
      <name val="Arial Narrow"/>
      <family val="2"/>
    </font>
    <font>
      <sz val="22"/>
      <color theme="1"/>
      <name val="Arial Narrow"/>
      <family val="2"/>
    </font>
    <font>
      <b/>
      <sz val="16"/>
      <name val="Arial Narrow"/>
      <family val="2"/>
    </font>
    <font>
      <b/>
      <sz val="14"/>
      <name val="Verdana"/>
      <family val="2"/>
    </font>
    <font>
      <b/>
      <sz val="11"/>
      <name val="Verdana"/>
      <family val="2"/>
    </font>
    <font>
      <b/>
      <sz val="14"/>
      <color theme="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2">
    <xf numFmtId="0" fontId="0" fillId="0" borderId="0" xfId="0"/>
    <xf numFmtId="0" fontId="0" fillId="2" borderId="3" xfId="0" applyFill="1" applyBorder="1" applyProtection="1"/>
    <xf numFmtId="0" fontId="0" fillId="0" borderId="0" xfId="0" applyFill="1" applyProtection="1"/>
    <xf numFmtId="0" fontId="0" fillId="2" borderId="5" xfId="0" applyFill="1" applyBorder="1" applyProtection="1"/>
    <xf numFmtId="0" fontId="0" fillId="2" borderId="8" xfId="0" applyFill="1" applyBorder="1" applyProtection="1"/>
    <xf numFmtId="49" fontId="6" fillId="3" borderId="9" xfId="0" applyNumberFormat="1" applyFont="1" applyFill="1" applyBorder="1" applyAlignment="1" applyProtection="1">
      <alignment horizontal="center"/>
    </xf>
    <xf numFmtId="0" fontId="7" fillId="3" borderId="10" xfId="0" applyFont="1" applyFill="1" applyBorder="1" applyAlignment="1" applyProtection="1">
      <alignment horizontal="center"/>
    </xf>
    <xf numFmtId="164" fontId="7" fillId="3" borderId="10" xfId="0" applyNumberFormat="1" applyFont="1" applyFill="1" applyBorder="1" applyAlignment="1" applyProtection="1">
      <alignment horizontal="center"/>
    </xf>
    <xf numFmtId="0" fontId="7" fillId="3" borderId="10" xfId="0" applyNumberFormat="1" applyFont="1" applyFill="1" applyBorder="1" applyAlignment="1" applyProtection="1">
      <alignment horizontal="center"/>
    </xf>
    <xf numFmtId="165" fontId="7" fillId="3" borderId="10" xfId="0" applyNumberFormat="1" applyFont="1" applyFill="1" applyBorder="1" applyAlignment="1" applyProtection="1">
      <alignment horizontal="center"/>
    </xf>
    <xf numFmtId="165" fontId="7" fillId="3" borderId="11" xfId="0" applyNumberFormat="1" applyFont="1" applyFill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8" fillId="0" borderId="0" xfId="0" applyFont="1" applyFill="1" applyProtection="1"/>
    <xf numFmtId="49" fontId="9" fillId="4" borderId="0" xfId="0" applyNumberFormat="1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Border="1" applyAlignment="1" applyProtection="1">
      <alignment horizontal="center" vertical="center"/>
    </xf>
    <xf numFmtId="164" fontId="10" fillId="4" borderId="0" xfId="0" applyNumberFormat="1" applyFont="1" applyFill="1" applyBorder="1" applyAlignment="1" applyProtection="1">
      <alignment horizontal="center" vertical="center"/>
    </xf>
    <xf numFmtId="164" fontId="11" fillId="0" borderId="0" xfId="0" applyNumberFormat="1" applyFont="1" applyFill="1" applyBorder="1" applyAlignment="1" applyProtection="1">
      <alignment horizontal="center" vertical="center"/>
    </xf>
    <xf numFmtId="166" fontId="10" fillId="2" borderId="0" xfId="0" applyNumberFormat="1" applyFont="1" applyFill="1" applyBorder="1" applyAlignment="1" applyProtection="1">
      <alignment horizontal="center" vertical="center"/>
    </xf>
    <xf numFmtId="0" fontId="10" fillId="2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Protection="1"/>
    <xf numFmtId="49" fontId="13" fillId="3" borderId="6" xfId="0" applyNumberFormat="1" applyFont="1" applyFill="1" applyBorder="1" applyAlignment="1" applyProtection="1">
      <alignment horizontal="center" vertical="center"/>
    </xf>
    <xf numFmtId="0" fontId="13" fillId="3" borderId="7" xfId="0" applyFont="1" applyFill="1" applyBorder="1" applyAlignment="1" applyProtection="1">
      <alignment horizontal="center" vertical="center"/>
    </xf>
    <xf numFmtId="164" fontId="13" fillId="3" borderId="7" xfId="0" applyNumberFormat="1" applyFont="1" applyFill="1" applyBorder="1" applyAlignment="1" applyProtection="1">
      <alignment horizontal="center" vertical="center"/>
    </xf>
    <xf numFmtId="166" fontId="13" fillId="3" borderId="7" xfId="0" applyNumberFormat="1" applyFont="1" applyFill="1" applyBorder="1" applyAlignment="1" applyProtection="1">
      <alignment horizontal="center" vertical="center"/>
    </xf>
    <xf numFmtId="165" fontId="13" fillId="3" borderId="7" xfId="0" applyNumberFormat="1" applyFont="1" applyFill="1" applyBorder="1" applyAlignment="1" applyProtection="1">
      <alignment horizontal="center" vertical="center"/>
    </xf>
    <xf numFmtId="0" fontId="13" fillId="3" borderId="0" xfId="0" applyFont="1" applyFill="1" applyBorder="1" applyAlignment="1" applyProtection="1">
      <alignment horizontal="center" vertical="center"/>
    </xf>
    <xf numFmtId="0" fontId="13" fillId="3" borderId="5" xfId="0" applyFont="1" applyFill="1" applyBorder="1" applyAlignment="1" applyProtection="1">
      <alignment horizontal="center" vertical="center"/>
    </xf>
    <xf numFmtId="49" fontId="14" fillId="3" borderId="6" xfId="0" applyNumberFormat="1" applyFont="1" applyFill="1" applyBorder="1" applyAlignment="1" applyProtection="1">
      <alignment horizontal="center"/>
    </xf>
    <xf numFmtId="0" fontId="14" fillId="3" borderId="7" xfId="0" applyFont="1" applyFill="1" applyBorder="1" applyAlignment="1" applyProtection="1">
      <alignment horizontal="center"/>
    </xf>
    <xf numFmtId="164" fontId="14" fillId="3" borderId="7" xfId="0" applyNumberFormat="1" applyFont="1" applyFill="1" applyBorder="1" applyAlignment="1" applyProtection="1">
      <alignment horizontal="center"/>
    </xf>
    <xf numFmtId="165" fontId="14" fillId="3" borderId="7" xfId="0" applyNumberFormat="1" applyFont="1" applyFill="1" applyBorder="1" applyAlignment="1" applyProtection="1">
      <alignment horizontal="center"/>
    </xf>
    <xf numFmtId="49" fontId="1" fillId="3" borderId="0" xfId="0" applyNumberFormat="1" applyFont="1" applyFill="1" applyBorder="1" applyAlignment="1" applyProtection="1">
      <alignment horizontal="center"/>
    </xf>
    <xf numFmtId="0" fontId="1" fillId="3" borderId="0" xfId="0" applyFont="1" applyFill="1" applyBorder="1" applyAlignment="1" applyProtection="1">
      <alignment horizontal="center"/>
    </xf>
    <xf numFmtId="164" fontId="1" fillId="3" borderId="0" xfId="0" applyNumberFormat="1" applyFont="1" applyFill="1" applyBorder="1" applyAlignment="1" applyProtection="1">
      <alignment horizontal="center"/>
    </xf>
    <xf numFmtId="0" fontId="1" fillId="3" borderId="0" xfId="0" applyNumberFormat="1" applyFont="1" applyFill="1" applyBorder="1" applyAlignment="1" applyProtection="1">
      <alignment horizontal="center"/>
    </xf>
    <xf numFmtId="165" fontId="1" fillId="3" borderId="0" xfId="0" applyNumberFormat="1" applyFont="1" applyFill="1" applyBorder="1" applyAlignment="1" applyProtection="1">
      <alignment horizontal="center"/>
    </xf>
    <xf numFmtId="0" fontId="0" fillId="0" borderId="0" xfId="0" applyFont="1" applyFill="1" applyProtection="1"/>
    <xf numFmtId="0" fontId="0" fillId="0" borderId="0" xfId="0" applyFont="1" applyFill="1" applyBorder="1" applyAlignment="1" applyProtection="1">
      <alignment horizontal="center"/>
    </xf>
    <xf numFmtId="0" fontId="0" fillId="0" borderId="0" xfId="1" applyFont="1" applyFill="1" applyBorder="1" applyAlignment="1" applyProtection="1">
      <alignment horizontal="center"/>
    </xf>
    <xf numFmtId="0" fontId="0" fillId="0" borderId="0" xfId="0" applyFont="1" applyFill="1" applyAlignment="1" applyProtection="1">
      <alignment horizontal="center"/>
    </xf>
    <xf numFmtId="164" fontId="0" fillId="4" borderId="0" xfId="0" applyNumberFormat="1" applyFont="1" applyFill="1" applyBorder="1" applyAlignment="1" applyProtection="1">
      <alignment horizontal="center"/>
    </xf>
    <xf numFmtId="164" fontId="2" fillId="0" borderId="0" xfId="0" applyNumberFormat="1" applyFont="1" applyFill="1" applyBorder="1" applyAlignment="1" applyProtection="1">
      <alignment horizontal="center"/>
    </xf>
    <xf numFmtId="166" fontId="0" fillId="0" borderId="0" xfId="0" applyNumberFormat="1" applyFont="1" applyFill="1" applyBorder="1" applyAlignment="1" applyProtection="1">
      <alignment horizontal="center"/>
    </xf>
    <xf numFmtId="165" fontId="0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/>
    </xf>
    <xf numFmtId="49" fontId="0" fillId="0" borderId="0" xfId="0" applyNumberFormat="1" applyFont="1" applyFill="1" applyBorder="1" applyAlignment="1" applyProtection="1">
      <alignment horizontal="center"/>
    </xf>
    <xf numFmtId="165" fontId="0" fillId="0" borderId="0" xfId="0" applyNumberFormat="1" applyFont="1" applyFill="1" applyAlignment="1" applyProtection="1">
      <alignment horizontal="center"/>
    </xf>
    <xf numFmtId="0" fontId="2" fillId="0" borderId="0" xfId="0" applyFont="1" applyFill="1" applyProtection="1"/>
    <xf numFmtId="166" fontId="0" fillId="0" borderId="0" xfId="0" applyNumberFormat="1" applyFont="1" applyFill="1" applyAlignment="1" applyProtection="1">
      <alignment horizontal="center"/>
    </xf>
    <xf numFmtId="0" fontId="0" fillId="0" borderId="0" xfId="0" applyFont="1" applyFill="1" applyBorder="1" applyProtection="1"/>
    <xf numFmtId="164" fontId="0" fillId="4" borderId="0" xfId="0" applyNumberFormat="1" applyFont="1" applyFill="1" applyAlignment="1" applyProtection="1">
      <alignment horizontal="center"/>
    </xf>
    <xf numFmtId="0" fontId="3" fillId="0" borderId="0" xfId="1" applyFont="1" applyFill="1" applyProtection="1"/>
    <xf numFmtId="49" fontId="0" fillId="0" borderId="0" xfId="0" applyNumberFormat="1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164" fontId="0" fillId="0" borderId="0" xfId="0" applyNumberFormat="1" applyAlignment="1" applyProtection="1">
      <alignment horizontal="center"/>
    </xf>
    <xf numFmtId="166" fontId="0" fillId="0" borderId="0" xfId="0" applyNumberFormat="1" applyAlignment="1" applyProtection="1">
      <alignment horizontal="center"/>
    </xf>
    <xf numFmtId="165" fontId="0" fillId="0" borderId="0" xfId="0" applyNumberFormat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16" fillId="0" borderId="0" xfId="0" applyFont="1" applyFill="1" applyProtection="1"/>
    <xf numFmtId="49" fontId="6" fillId="3" borderId="1" xfId="0" applyNumberFormat="1" applyFont="1" applyFill="1" applyBorder="1" applyAlignment="1" applyProtection="1">
      <alignment horizontal="center"/>
    </xf>
    <xf numFmtId="0" fontId="7" fillId="3" borderId="2" xfId="0" applyFont="1" applyFill="1" applyBorder="1" applyAlignment="1" applyProtection="1">
      <alignment horizontal="center"/>
    </xf>
    <xf numFmtId="164" fontId="7" fillId="3" borderId="2" xfId="0" applyNumberFormat="1" applyFont="1" applyFill="1" applyBorder="1" applyAlignment="1" applyProtection="1">
      <alignment horizontal="center"/>
    </xf>
    <xf numFmtId="166" fontId="7" fillId="3" borderId="2" xfId="0" applyNumberFormat="1" applyFont="1" applyFill="1" applyBorder="1" applyAlignment="1" applyProtection="1">
      <alignment horizontal="center"/>
    </xf>
    <xf numFmtId="165" fontId="7" fillId="3" borderId="2" xfId="0" applyNumberFormat="1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167" fontId="18" fillId="4" borderId="12" xfId="0" applyNumberFormat="1" applyFont="1" applyFill="1" applyBorder="1" applyAlignment="1" applyProtection="1">
      <alignment horizontal="center"/>
      <protection locked="0"/>
    </xf>
    <xf numFmtId="0" fontId="19" fillId="0" borderId="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164" fontId="18" fillId="4" borderId="0" xfId="0" applyNumberFormat="1" applyFont="1" applyFill="1" applyBorder="1" applyAlignment="1" applyProtection="1">
      <alignment horizontal="center"/>
    </xf>
    <xf numFmtId="166" fontId="20" fillId="0" borderId="0" xfId="0" applyNumberFormat="1" applyFont="1" applyAlignment="1" applyProtection="1">
      <alignment horizontal="center"/>
    </xf>
    <xf numFmtId="2" fontId="18" fillId="0" borderId="0" xfId="0" applyNumberFormat="1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 vertical="center" wrapText="1"/>
    </xf>
    <xf numFmtId="0" fontId="5" fillId="3" borderId="0" xfId="0" applyFont="1" applyFill="1" applyBorder="1" applyAlignment="1" applyProtection="1">
      <alignment horizontal="left" vertical="center" wrapText="1"/>
    </xf>
    <xf numFmtId="0" fontId="5" fillId="3" borderId="0" xfId="0" applyFont="1" applyFill="1" applyBorder="1" applyAlignment="1" applyProtection="1">
      <alignment horizontal="center" vertical="center" wrapText="1"/>
    </xf>
    <xf numFmtId="164" fontId="5" fillId="3" borderId="0" xfId="0" applyNumberFormat="1" applyFont="1" applyFill="1" applyBorder="1" applyAlignment="1" applyProtection="1">
      <alignment horizontal="center" vertical="center" wrapText="1"/>
    </xf>
    <xf numFmtId="166" fontId="5" fillId="3" borderId="0" xfId="0" applyNumberFormat="1" applyFont="1" applyFill="1" applyBorder="1" applyAlignment="1" applyProtection="1">
      <alignment horizontal="center" vertical="center" wrapText="1"/>
    </xf>
    <xf numFmtId="165" fontId="5" fillId="3" borderId="0" xfId="0" applyNumberFormat="1" applyFont="1" applyFill="1" applyBorder="1" applyAlignment="1" applyProtection="1">
      <alignment horizontal="center" vertical="center" wrapText="1"/>
    </xf>
    <xf numFmtId="0" fontId="5" fillId="3" borderId="5" xfId="0" applyFont="1" applyFill="1" applyBorder="1" applyAlignment="1" applyProtection="1">
      <alignment horizontal="center" vertical="center" wrapText="1"/>
    </xf>
    <xf numFmtId="166" fontId="14" fillId="3" borderId="7" xfId="0" applyNumberFormat="1" applyFont="1" applyFill="1" applyBorder="1" applyAlignment="1" applyProtection="1">
      <alignment horizontal="center"/>
    </xf>
    <xf numFmtId="0" fontId="14" fillId="3" borderId="8" xfId="0" applyFont="1" applyFill="1" applyBorder="1" applyAlignment="1" applyProtection="1">
      <alignment horizontal="center"/>
    </xf>
    <xf numFmtId="167" fontId="0" fillId="0" borderId="0" xfId="0" applyNumberFormat="1" applyFont="1" applyFill="1" applyAlignment="1" applyProtection="1">
      <alignment horizontal="center"/>
    </xf>
    <xf numFmtId="167" fontId="0" fillId="0" borderId="0" xfId="0" applyNumberFormat="1" applyFont="1" applyAlignment="1" applyProtection="1">
      <alignment horizontal="center"/>
    </xf>
    <xf numFmtId="0" fontId="0" fillId="0" borderId="0" xfId="0" applyFont="1" applyAlignment="1" applyProtection="1">
      <alignment horizontal="center"/>
    </xf>
    <xf numFmtId="166" fontId="0" fillId="0" borderId="0" xfId="0" applyNumberFormat="1" applyFont="1" applyAlignment="1" applyProtection="1">
      <alignment horizontal="center"/>
    </xf>
    <xf numFmtId="165" fontId="0" fillId="0" borderId="0" xfId="0" applyNumberFormat="1" applyFont="1" applyAlignment="1" applyProtection="1">
      <alignment horizontal="center"/>
    </xf>
    <xf numFmtId="0" fontId="0" fillId="0" borderId="0" xfId="0" applyProtection="1"/>
    <xf numFmtId="167" fontId="0" fillId="0" borderId="0" xfId="0" applyNumberFormat="1" applyAlignment="1" applyProtection="1">
      <alignment horizontal="center"/>
    </xf>
    <xf numFmtId="0" fontId="4" fillId="2" borderId="1" xfId="0" applyFont="1" applyFill="1" applyBorder="1" applyAlignment="1" applyProtection="1">
      <alignment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5" fillId="2" borderId="4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left" vertical="center" wrapText="1"/>
    </xf>
    <xf numFmtId="0" fontId="5" fillId="2" borderId="6" xfId="0" applyFont="1" applyFill="1" applyBorder="1" applyAlignment="1" applyProtection="1">
      <alignment horizontal="left" vertical="center" wrapText="1"/>
    </xf>
    <xf numFmtId="0" fontId="5" fillId="2" borderId="7" xfId="0" applyFont="1" applyFill="1" applyBorder="1" applyAlignment="1" applyProtection="1">
      <alignment horizontal="left" vertical="center" wrapText="1"/>
    </xf>
    <xf numFmtId="0" fontId="15" fillId="2" borderId="1" xfId="0" applyFont="1" applyFill="1" applyBorder="1" applyAlignment="1" applyProtection="1">
      <alignment horizontal="left" vertical="center" wrapText="1"/>
    </xf>
    <xf numFmtId="0" fontId="15" fillId="2" borderId="2" xfId="0" applyFont="1" applyFill="1" applyBorder="1" applyAlignment="1" applyProtection="1">
      <alignment horizontal="left" vertical="center" wrapText="1"/>
    </xf>
    <xf numFmtId="0" fontId="15" fillId="2" borderId="3" xfId="0" applyFont="1" applyFill="1" applyBorder="1" applyAlignment="1" applyProtection="1">
      <alignment horizontal="left" vertical="center" wrapText="1"/>
    </xf>
    <xf numFmtId="0" fontId="17" fillId="2" borderId="4" xfId="0" applyFont="1" applyFill="1" applyBorder="1" applyAlignment="1" applyProtection="1">
      <alignment horizontal="left" vertical="center" wrapText="1"/>
    </xf>
    <xf numFmtId="0" fontId="17" fillId="2" borderId="0" xfId="0" applyFont="1" applyFill="1" applyBorder="1" applyAlignment="1" applyProtection="1">
      <alignment horizontal="left" vertical="center" wrapText="1"/>
    </xf>
    <xf numFmtId="0" fontId="17" fillId="2" borderId="5" xfId="0" applyFont="1" applyFill="1" applyBorder="1" applyAlignment="1" applyProtection="1">
      <alignment horizontal="left" vertical="center" wrapText="1"/>
    </xf>
    <xf numFmtId="0" fontId="17" fillId="2" borderId="6" xfId="0" applyFont="1" applyFill="1" applyBorder="1" applyAlignment="1" applyProtection="1">
      <alignment horizontal="left" vertical="center" wrapText="1"/>
    </xf>
    <xf numFmtId="0" fontId="17" fillId="2" borderId="7" xfId="0" applyFont="1" applyFill="1" applyBorder="1" applyAlignment="1" applyProtection="1">
      <alignment horizontal="left" vertical="center" wrapText="1"/>
    </xf>
    <xf numFmtId="0" fontId="17" fillId="2" borderId="8" xfId="0" applyFont="1" applyFill="1" applyBorder="1" applyAlignment="1" applyProtection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638761</xdr:colOff>
      <xdr:row>0</xdr:row>
      <xdr:rowOff>0</xdr:rowOff>
    </xdr:from>
    <xdr:to>
      <xdr:col>14</xdr:col>
      <xdr:colOff>1047750</xdr:colOff>
      <xdr:row>2</xdr:row>
      <xdr:rowOff>265085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C09649-ACF1-4305-B4B6-1496E966B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00480" y="0"/>
          <a:ext cx="2052051" cy="860398"/>
        </a:xfrm>
        <a:prstGeom prst="rect">
          <a:avLst/>
        </a:prstGeom>
      </xdr:spPr>
    </xdr:pic>
    <xdr:clientData/>
  </xdr:twoCellAnchor>
  <xdr:twoCellAnchor>
    <xdr:from>
      <xdr:col>1</xdr:col>
      <xdr:colOff>1637651</xdr:colOff>
      <xdr:row>1</xdr:row>
      <xdr:rowOff>54119</xdr:rowOff>
    </xdr:from>
    <xdr:to>
      <xdr:col>1</xdr:col>
      <xdr:colOff>3554557</xdr:colOff>
      <xdr:row>3</xdr:row>
      <xdr:rowOff>54119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9667900-1172-4BA0-8B59-BDFE9C98484E}"/>
            </a:ext>
          </a:extLst>
        </xdr:cNvPr>
        <xdr:cNvSpPr txBox="1"/>
      </xdr:nvSpPr>
      <xdr:spPr>
        <a:xfrm>
          <a:off x="3161651" y="463694"/>
          <a:ext cx="1916906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tx1"/>
              </a:solidFill>
            </a:rPr>
            <a:t>Effective:</a:t>
          </a:r>
          <a:r>
            <a:rPr lang="en-US" sz="900" baseline="0">
              <a:solidFill>
                <a:schemeClr val="tx1"/>
              </a:solidFill>
            </a:rPr>
            <a:t> January  1st, 2021</a:t>
          </a:r>
        </a:p>
        <a:p>
          <a:r>
            <a:rPr lang="en-US" sz="900" baseline="0">
              <a:solidFill>
                <a:schemeClr val="tx1"/>
              </a:solidFill>
            </a:rPr>
            <a:t>Supersedes: January 1st, 2020</a:t>
          </a:r>
        </a:p>
        <a:p>
          <a:endParaRPr lang="en-US" sz="9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727982</xdr:colOff>
      <xdr:row>0</xdr:row>
      <xdr:rowOff>368746</xdr:rowOff>
    </xdr:from>
    <xdr:to>
      <xdr:col>4</xdr:col>
      <xdr:colOff>1627798</xdr:colOff>
      <xdr:row>2</xdr:row>
      <xdr:rowOff>162423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4DB4E4-295D-484F-80FD-787BC1525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4678" y="368746"/>
          <a:ext cx="899816" cy="385588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</xdr:colOff>
      <xdr:row>0</xdr:row>
      <xdr:rowOff>38101</xdr:rowOff>
    </xdr:from>
    <xdr:to>
      <xdr:col>6</xdr:col>
      <xdr:colOff>256963</xdr:colOff>
      <xdr:row>1</xdr:row>
      <xdr:rowOff>20410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8E17F2-FD1E-424D-BAB7-D07B3FE81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45560" y="38101"/>
          <a:ext cx="914189" cy="383720"/>
        </a:xfrm>
        <a:prstGeom prst="rect">
          <a:avLst/>
        </a:prstGeom>
      </xdr:spPr>
    </xdr:pic>
    <xdr:clientData/>
  </xdr:twoCellAnchor>
  <xdr:twoCellAnchor editAs="oneCell">
    <xdr:from>
      <xdr:col>3</xdr:col>
      <xdr:colOff>830035</xdr:colOff>
      <xdr:row>0</xdr:row>
      <xdr:rowOff>74840</xdr:rowOff>
    </xdr:from>
    <xdr:to>
      <xdr:col>4</xdr:col>
      <xdr:colOff>739598</xdr:colOff>
      <xdr:row>1</xdr:row>
      <xdr:rowOff>34117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8A21D1-6697-4345-8BFD-A3B4D26E6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08571" y="74840"/>
          <a:ext cx="977723" cy="360688"/>
        </a:xfrm>
        <a:prstGeom prst="rect">
          <a:avLst/>
        </a:prstGeom>
      </xdr:spPr>
    </xdr:pic>
    <xdr:clientData/>
  </xdr:twoCellAnchor>
  <xdr:twoCellAnchor>
    <xdr:from>
      <xdr:col>1</xdr:col>
      <xdr:colOff>1399443</xdr:colOff>
      <xdr:row>0</xdr:row>
      <xdr:rowOff>380999</xdr:rowOff>
    </xdr:from>
    <xdr:to>
      <xdr:col>1</xdr:col>
      <xdr:colOff>3316349</xdr:colOff>
      <xdr:row>3</xdr:row>
      <xdr:rowOff>123091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6DE957F-0309-41ED-82F7-82A83D01D61A}"/>
            </a:ext>
          </a:extLst>
        </xdr:cNvPr>
        <xdr:cNvSpPr txBox="1"/>
      </xdr:nvSpPr>
      <xdr:spPr>
        <a:xfrm>
          <a:off x="2409093" y="380999"/>
          <a:ext cx="1916906" cy="532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tx1"/>
              </a:solidFill>
            </a:rPr>
            <a:t>Effective:</a:t>
          </a:r>
          <a:r>
            <a:rPr lang="en-US" sz="900" baseline="0">
              <a:solidFill>
                <a:schemeClr val="tx1"/>
              </a:solidFill>
            </a:rPr>
            <a:t> Janaury 1st, 2021</a:t>
          </a:r>
        </a:p>
        <a:p>
          <a:r>
            <a:rPr lang="en-US" sz="900" baseline="0">
              <a:solidFill>
                <a:schemeClr val="tx1"/>
              </a:solidFill>
            </a:rPr>
            <a:t>Supersedes: January 1st, 2020</a:t>
          </a:r>
          <a:endParaRPr lang="en-US" sz="900">
            <a:solidFill>
              <a:schemeClr val="tx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chaely\AppData\Local\Microsoft\Windows\INetCache\Content.Outlook\YHYPQ8FL\Copy%20of%20Zoeller%20-%20SEPT%202019%20Pricing%20EDIT%20-%20ALL%20BRANDS%20-%20REP%20USE%20ONL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Order%20Entry\Pricing\2021%20-%20ALL%20BRANDS%20-%20SERVICE%20PARTS%20PriceParts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eller Pump Company"/>
      <sheetName val="Zoeller Engineered Products"/>
      <sheetName val="Clarus Environmental"/>
      <sheetName val="Service Parts"/>
      <sheetName val="DATA"/>
    </sheetNames>
    <sheetDataSet>
      <sheetData sheetId="0" refreshError="1">
        <row r="10">
          <cell r="A10" t="str">
            <v>10-0001</v>
          </cell>
          <cell r="B10" t="str">
            <v>Kit,Long Cycle</v>
          </cell>
        </row>
        <row r="11">
          <cell r="A11" t="str">
            <v>10-0015</v>
          </cell>
          <cell r="B11" t="str">
            <v>A-Pak 115V/1Ph/Bell &amp; Transformer/Indoor</v>
          </cell>
          <cell r="C11" t="str">
            <v>https://www.zoellerpumps.com/en-us/products/alarms/standard/a-pak</v>
          </cell>
        </row>
        <row r="12">
          <cell r="A12" t="str">
            <v>10-0016</v>
          </cell>
          <cell r="B12" t="str">
            <v>A-Pak 230V/1Ph/Bell &amp; Transformer/Indoor</v>
          </cell>
          <cell r="C12" t="str">
            <v>https://www.zoellerpumps.com/en-us/products/alarms/standard/a-pak</v>
          </cell>
        </row>
        <row r="13">
          <cell r="A13" t="str">
            <v>10-0028</v>
          </cell>
          <cell r="B13" t="str">
            <v>A-Pak 115V/1Ph/15'Mfs/Bell&amp;Transformer/Indoor</v>
          </cell>
          <cell r="C13" t="str">
            <v>https://www.zoellerpumps.com/en-us/products/alarms/standard/a-pak</v>
          </cell>
        </row>
        <row r="14">
          <cell r="A14" t="str">
            <v>10-0032</v>
          </cell>
          <cell r="B14" t="str">
            <v>Switch,Mech Flt/SPB/115V/15'Cd/15Amp/.75Hp</v>
          </cell>
          <cell r="C14" t="str">
            <v>https://www.zoellerpumps.com/en-us/products/alarms/switches/piggyback</v>
          </cell>
        </row>
        <row r="15">
          <cell r="A15" t="str">
            <v>10-0033</v>
          </cell>
          <cell r="B15" t="str">
            <v>Switch,Mech Flt/SPB/230V/15'Cd/15Amp/2Hp</v>
          </cell>
          <cell r="C15" t="str">
            <v>https://www.zoellerpumps.com/en-us/products/alarms/switches/piggyback</v>
          </cell>
        </row>
        <row r="16">
          <cell r="A16" t="str">
            <v>10-0034</v>
          </cell>
          <cell r="B16" t="str">
            <v>Switch,Mech Flt/SPB/115V/15'Cd/13Amp/.5Hp/N.O.</v>
          </cell>
          <cell r="C16" t="str">
            <v>https://www.zoellerpumps.com/en-us/products/alarms/switches/piggyback</v>
          </cell>
        </row>
        <row r="17">
          <cell r="A17" t="str">
            <v>10-0035</v>
          </cell>
          <cell r="B17" t="str">
            <v>Switch,Mech Flt/SPB/230V/15'Cd/13Amp/1Hp</v>
          </cell>
          <cell r="C17" t="str">
            <v>https://www.zoellerpumps.com/en-us/products/alarms/switches/piggyback</v>
          </cell>
        </row>
        <row r="18">
          <cell r="A18" t="str">
            <v>10-0036</v>
          </cell>
          <cell r="B18" t="str">
            <v>Rod,Xtr Lgth-2.5'Lg Per Pc</v>
          </cell>
        </row>
        <row r="19">
          <cell r="A19" t="str">
            <v>10-0037</v>
          </cell>
          <cell r="B19" t="str">
            <v>Switch,Mech Flt/SPB/115V/15'Cd/13Amp/.5Hp/N.C.</v>
          </cell>
          <cell r="C19" t="str">
            <v>https://www.zoellerpumps.com/en-us/products/alarms/switches/piggyback</v>
          </cell>
        </row>
        <row r="20">
          <cell r="A20" t="str">
            <v>10-0055</v>
          </cell>
          <cell r="B20" t="str">
            <v>Switch,Mech Flt/SPB/115V/10'Cd/13Amp/.5Hp/N.O.</v>
          </cell>
          <cell r="C20" t="str">
            <v>https://www.zoellerpumps.com/en-us/products/alarms/switches/piggyback</v>
          </cell>
        </row>
        <row r="21">
          <cell r="A21" t="str">
            <v>10-0062</v>
          </cell>
          <cell r="B21" t="str">
            <v>Switch,Mech Flt/SPB/230V/15'Cd/13Amp/1Hp/N.C.</v>
          </cell>
          <cell r="C21" t="str">
            <v>https://www.zoellerpumps.com/en-us/products/alarms/switches/piggyback</v>
          </cell>
        </row>
        <row r="22">
          <cell r="A22" t="str">
            <v>10-0063</v>
          </cell>
          <cell r="B22" t="str">
            <v>Switch,Mech Flt/SPB/115V/20'Cd/13Amp/.5Hp</v>
          </cell>
          <cell r="C22" t="str">
            <v>https://www.zoellerpumps.com/en-us/products/alarms/switches/piggyback</v>
          </cell>
        </row>
        <row r="23">
          <cell r="A23" t="str">
            <v>10-0064</v>
          </cell>
          <cell r="B23" t="str">
            <v>Switch,Mech Flt/SPB/115V/15'Cd/15Amp/.75Hp/N.C.</v>
          </cell>
          <cell r="C23" t="str">
            <v>https://www.zoellerpumps.com/en-us/products/alarms/switches/piggyback</v>
          </cell>
        </row>
        <row r="24">
          <cell r="A24" t="str">
            <v>10-0065</v>
          </cell>
          <cell r="B24" t="str">
            <v>Switch,Mech Flt/SPB/115V/10'Cd/13Amp/.5Hp/N.C.</v>
          </cell>
          <cell r="C24" t="str">
            <v>https://www.zoellerpumps.com/en-us/products/alarms/switches/piggyback</v>
          </cell>
        </row>
        <row r="25">
          <cell r="A25" t="str">
            <v>10-0082</v>
          </cell>
          <cell r="B25" t="str">
            <v>Switch,Mech Flt/SPB/230V/50'Cd/15Amp/2Hp</v>
          </cell>
          <cell r="C25" t="str">
            <v>https://www.zoellerpumps.com/en-us/products/alarms/switches/piggyback</v>
          </cell>
        </row>
        <row r="26">
          <cell r="A26" t="str">
            <v>10-0092</v>
          </cell>
          <cell r="B26" t="str">
            <v>Control,Dup/115/200/230V1Ph/Nm1/0-20A/Ext Opt</v>
          </cell>
          <cell r="C26" t="str">
            <v>https://www.zoellerpumps.com/en-us/products/alarms/switches/piggyback</v>
          </cell>
        </row>
        <row r="27">
          <cell r="A27" t="str">
            <v>10-0093</v>
          </cell>
          <cell r="B27" t="str">
            <v>Control,Dup/115/200/230V/1Ph/4X/0-20A/Ext Opt</v>
          </cell>
          <cell r="C27" t="str">
            <v>https://www.zoellerpumps.com/en-us/products/alarms/switches/piggyback</v>
          </cell>
        </row>
        <row r="28">
          <cell r="A28" t="str">
            <v>10-0125</v>
          </cell>
          <cell r="B28" t="str">
            <v>Control,Sim/115/200/230V/1Ph/4X/0-20A/Ext Opt</v>
          </cell>
          <cell r="C28" t="str">
            <v>https://www.zoellerpumps.com/en-us/products/alarms/switches/piggyback</v>
          </cell>
        </row>
        <row r="29">
          <cell r="A29" t="str">
            <v>10-0126</v>
          </cell>
          <cell r="B29" t="str">
            <v>A-Pak 115V/1Ph/15' Mfs/Horn &amp; Light/Nema 4X/UL/Cul</v>
          </cell>
          <cell r="C29" t="str">
            <v>https://www.zoellerpumps.com/en-us/products/alarms/standard/a-pak</v>
          </cell>
        </row>
        <row r="30">
          <cell r="A30" t="str">
            <v>10-0253</v>
          </cell>
          <cell r="B30" t="str">
            <v>Bracket,Fs Asm (4 Flt)</v>
          </cell>
          <cell r="C30" t="str">
            <v>https://www.zoellerpumps.com/en-us/products/alarms/switches/piggyback</v>
          </cell>
        </row>
        <row r="31">
          <cell r="A31" t="str">
            <v>10-0311</v>
          </cell>
          <cell r="B31" t="str">
            <v>Switch,Mech Flt/SPB/230V/25'Cd/13Amp/1Hp</v>
          </cell>
          <cell r="C31" t="str">
            <v>https://www.zoellerpumps.com/en-us/products/alarms/switches/piggyback</v>
          </cell>
        </row>
        <row r="32">
          <cell r="A32" t="str">
            <v>10-0329</v>
          </cell>
          <cell r="B32" t="str">
            <v>Switch Asm,Mechanical Float-(3)Floats &amp; Brackets</v>
          </cell>
          <cell r="C32" t="str">
            <v>https://www.zoellerpumps.com/en-us/products/alarms/switches/piggyback</v>
          </cell>
        </row>
        <row r="33">
          <cell r="A33" t="str">
            <v>10-0330</v>
          </cell>
          <cell r="B33" t="str">
            <v>Switch Asm,Mechanical Float-(4)Floats&amp;Brackets</v>
          </cell>
          <cell r="C33" t="str">
            <v>https://www.zoellerpumps.com/en-us/products/alarms/switches/piggyback</v>
          </cell>
        </row>
        <row r="34">
          <cell r="A34" t="str">
            <v>10-0331</v>
          </cell>
          <cell r="B34" t="str">
            <v>J-Box Sim/3 Flt/Nema 4X/"Grinder"</v>
          </cell>
          <cell r="C34" t="str">
            <v>https://www.zoellerpumps.com/en-us/products/accessories/junction-boxes</v>
          </cell>
        </row>
        <row r="35">
          <cell r="A35" t="str">
            <v>10-0332</v>
          </cell>
          <cell r="B35" t="str">
            <v>J-Box Dup/3 Flt/Nema 4X/"Grinder"</v>
          </cell>
          <cell r="C35" t="str">
            <v>https://www.zoellerpumps.com/en-us/products/accessories/junction-boxes</v>
          </cell>
        </row>
        <row r="36">
          <cell r="A36" t="str">
            <v>10-0347</v>
          </cell>
          <cell r="B36" t="str">
            <v>Switch Asm,Mechanical Float-(3) Flt W/O Brackets</v>
          </cell>
          <cell r="C36" t="str">
            <v>https://www.zoellerpumps.com/en-us/products/alarms/switches/piggyback</v>
          </cell>
        </row>
        <row r="37">
          <cell r="A37" t="str">
            <v>10-0348</v>
          </cell>
          <cell r="B37" t="str">
            <v>Switch Asm,Mechanical Float-(4)Flt W/O Brackets</v>
          </cell>
          <cell r="C37" t="str">
            <v>https://www.zoellerpumps.com/en-us/products/alarms/switches/piggyback</v>
          </cell>
        </row>
        <row r="38">
          <cell r="A38" t="str">
            <v>10-0352</v>
          </cell>
          <cell r="B38" t="str">
            <v>Control,Sim/Auto Rev/200-230V/1Ph/4X/"Grnd"</v>
          </cell>
          <cell r="C38" t="str">
            <v>https://www.zoellerpumps.com/content/literature/fm2799.pdf</v>
          </cell>
        </row>
        <row r="39">
          <cell r="A39" t="str">
            <v>10-0353</v>
          </cell>
          <cell r="B39" t="str">
            <v>Control,Sim/Auto Rev/200/230/480V/3P/4X/20A/Grnd</v>
          </cell>
          <cell r="C39" t="str">
            <v>https://www.zoellerpumps.com/content/literature/fm2799.pdf</v>
          </cell>
        </row>
        <row r="40">
          <cell r="A40" t="str">
            <v>10-0360</v>
          </cell>
          <cell r="B40" t="str">
            <v>Control,Sim/Man Rev/200-230V/1Ph/4X/"Grnd"</v>
          </cell>
          <cell r="C40" t="str">
            <v>https://www.zoellerpumps.com/content/literature/fm2799.pdf</v>
          </cell>
        </row>
        <row r="41">
          <cell r="A41" t="str">
            <v>10-0361</v>
          </cell>
          <cell r="B41" t="str">
            <v>Control,Sim/Man Rev/200-230V/3Ph/4X/9-14A/"Grnd"</v>
          </cell>
          <cell r="C41" t="str">
            <v>https://www.zoellerpumps.com/content/literature/fm2799.pdf</v>
          </cell>
        </row>
        <row r="42">
          <cell r="A42" t="str">
            <v>10-0380</v>
          </cell>
          <cell r="B42" t="str">
            <v>Kit,Starter 200/230V/1Ph"Grinder"(Relay &amp; Caps.)</v>
          </cell>
          <cell r="C42" t="str">
            <v>https://www.zoellerpumps.com/content/literature/fm2799.pdf</v>
          </cell>
        </row>
        <row r="43">
          <cell r="A43" t="str">
            <v>10-0381</v>
          </cell>
          <cell r="B43" t="str">
            <v>Kit,Suspending-Pump "Grinder"(Myers)</v>
          </cell>
          <cell r="C43" t="str">
            <v>https://www.zoellerpumps.com/content/literature/fm2799.pdf</v>
          </cell>
        </row>
        <row r="44">
          <cell r="A44" t="str">
            <v>10-0393</v>
          </cell>
          <cell r="B44" t="str">
            <v>Control,Sim/Auto Rev/200/230/1P/4X/15-20A/Ext Op</v>
          </cell>
          <cell r="C44" t="str">
            <v>https://www.zoellerpumps.com/content/literature/fm2799.pdf</v>
          </cell>
        </row>
        <row r="45">
          <cell r="A45" t="str">
            <v>10-0394</v>
          </cell>
          <cell r="B45" t="str">
            <v>Control,Sim/Auto Rev/200-230/3P/4X/9-14.0/Ext Op</v>
          </cell>
          <cell r="C45" t="str">
            <v>https://www.zoellerpumps.com/content/literature/fm2799.pdf</v>
          </cell>
        </row>
        <row r="46">
          <cell r="A46" t="str">
            <v>10-0395</v>
          </cell>
          <cell r="B46" t="str">
            <v>Control,Sim/Auto Rev/200/230/460V/3Ph/4X/Ext Opt</v>
          </cell>
          <cell r="C46" t="str">
            <v>https://www.zoellerpumps.com/content/literature/fm2799.pdf</v>
          </cell>
        </row>
        <row r="47">
          <cell r="A47" t="str">
            <v>10-0396</v>
          </cell>
          <cell r="B47" t="str">
            <v>Control,Sim/Auto Rev/575V/3Ph/4X/4-6.3A/Ext Opt</v>
          </cell>
          <cell r="C47" t="str">
            <v>https://www.zoellerpumps.com/content/literature/fm2799.pdf</v>
          </cell>
        </row>
        <row r="48">
          <cell r="A48" t="str">
            <v>10-0397</v>
          </cell>
          <cell r="B48" t="str">
            <v>Control,Dup/Auto Rev/200-230/1P/4X/15-20A/Ext Op</v>
          </cell>
          <cell r="C48" t="str">
            <v>https://www.zoellerpumps.com/content/literature/fm2799.pdf</v>
          </cell>
        </row>
        <row r="49">
          <cell r="A49" t="str">
            <v>10-0398</v>
          </cell>
          <cell r="B49" t="str">
            <v>Control,Dup/Auto Rev/200/230/460/3P/9-14.0A/Ext. Opt</v>
          </cell>
          <cell r="C49" t="str">
            <v>https://www.zoellerpumps.com/content/literature/fm2799.pdf</v>
          </cell>
        </row>
        <row r="50">
          <cell r="A50" t="str">
            <v>10-0399</v>
          </cell>
          <cell r="B50" t="str">
            <v>Control,Dup/Auto Rev/200/230/460/3P/4.0-6.3A/Ext. Opt</v>
          </cell>
          <cell r="C50" t="str">
            <v>https://www.zoellerpumps.com/content/literature/fm2799.pdf</v>
          </cell>
        </row>
        <row r="51">
          <cell r="A51" t="str">
            <v>10-0400</v>
          </cell>
          <cell r="B51" t="str">
            <v>Control,Dup/Auto Rev/575V/3Ph/4X/4.0-6.3A/Ext Opt</v>
          </cell>
          <cell r="C51" t="str">
            <v>https://www.zoellerpumps.com/content/literature/fm2799.pdf</v>
          </cell>
        </row>
        <row r="52">
          <cell r="A52" t="str">
            <v>10-0420</v>
          </cell>
          <cell r="B52" t="str">
            <v>Control,Sim/Auto Rev/200-230/1P/4X/15-20A/Ext Op</v>
          </cell>
          <cell r="C52" t="str">
            <v>https://www.zoellerpumps.com/content/literature/fm2799.pdf</v>
          </cell>
        </row>
        <row r="53">
          <cell r="A53" t="str">
            <v>10-0421</v>
          </cell>
          <cell r="B53" t="str">
            <v>J-Box Dup/4 Flt/Nema 4X/"840/7011"</v>
          </cell>
          <cell r="C53" t="str">
            <v>https://www.zoellerpumps.com/en-us/products/accessories/junction-boxes</v>
          </cell>
        </row>
        <row r="54">
          <cell r="A54" t="str">
            <v>10-0436</v>
          </cell>
          <cell r="B54" t="str">
            <v>Bracket,Fs Asm (2Flt) SS</v>
          </cell>
        </row>
        <row r="55">
          <cell r="A55" t="str">
            <v>10-0438</v>
          </cell>
          <cell r="B55" t="str">
            <v>Bracket,Fs/Cable Asm  SS(6 Hk)</v>
          </cell>
        </row>
        <row r="56">
          <cell r="A56" t="str">
            <v>10-0458</v>
          </cell>
          <cell r="B56" t="str">
            <v>Kit,Starter Model 6220</v>
          </cell>
          <cell r="C56" t="str">
            <v>https://www.zoellerengprod.com/content/literature/zm2354.pdf</v>
          </cell>
        </row>
        <row r="57">
          <cell r="A57" t="str">
            <v>10-0459</v>
          </cell>
          <cell r="B57" t="str">
            <v>Kit,Starter Model 6221</v>
          </cell>
          <cell r="C57" t="str">
            <v>https://www.zoellerengprod.com/content/literature/zm2354.pdf</v>
          </cell>
        </row>
        <row r="58">
          <cell r="A58" t="str">
            <v>10-0494</v>
          </cell>
          <cell r="B58" t="str">
            <v>Control,Sim/230V/1Ph/4X/23-32A/E650/6650/Ext Opt</v>
          </cell>
          <cell r="C58" t="str">
            <v>https://www.zoellerpumps.com/en-us/products/alarms/controls/simplex-panels</v>
          </cell>
        </row>
        <row r="59">
          <cell r="A59" t="str">
            <v>10-0495</v>
          </cell>
          <cell r="B59" t="str">
            <v>Control,Sim/230V/1Ph/4X/28-40A/E660/6660/Ext Opt</v>
          </cell>
          <cell r="C59" t="str">
            <v>https://www.zoellerpumps.com/en-us/products/alarms/controls/simplex-panels</v>
          </cell>
        </row>
        <row r="60">
          <cell r="A60" t="str">
            <v>10-0497</v>
          </cell>
          <cell r="B60" t="str">
            <v>Control,Dup/230V/1Ph/4X/23-32A/E650/E6650/Ext Op</v>
          </cell>
          <cell r="C60" t="str">
            <v>https://www.zoellerpumps.com/en-us/products/alarms/controls/duplex-alternator</v>
          </cell>
        </row>
        <row r="61">
          <cell r="A61" t="str">
            <v>10-0498</v>
          </cell>
          <cell r="B61" t="str">
            <v>Control,Dup/230V/1Ph/4X/37-50A/E660/E6660/Ext Op</v>
          </cell>
          <cell r="C61" t="str">
            <v>https://www.zoellerpumps.com/en-us/products/alarms/controls/duplex-alternator</v>
          </cell>
        </row>
        <row r="62">
          <cell r="A62" t="str">
            <v>10-0512</v>
          </cell>
          <cell r="B62" t="str">
            <v>Control,Dup/Auto Rev/200/230/1P/4X/15-20A/Ext Opt</v>
          </cell>
          <cell r="C62" t="str">
            <v>https://www.zoellerpumps.com/en-us/products/alarms/controls/duplex-alternator</v>
          </cell>
        </row>
        <row r="63">
          <cell r="A63" t="str">
            <v>10-0522</v>
          </cell>
          <cell r="B63" t="str">
            <v>J-Box WM51/WM142 (170System)</v>
          </cell>
        </row>
        <row r="64">
          <cell r="A64" t="str">
            <v>10-0559</v>
          </cell>
          <cell r="B64" t="str">
            <v>Switch,Mech Flt/SPB/230V/20'Cd/15Amp/2Hp</v>
          </cell>
          <cell r="C64" t="str">
            <v>https://www.zoellerpumps.com/en-us/products/alarms/switches</v>
          </cell>
        </row>
        <row r="65">
          <cell r="A65" t="str">
            <v>10-0567</v>
          </cell>
          <cell r="B65" t="str">
            <v>Qwik Box,Outdoor/230V/Piggyback Float</v>
          </cell>
        </row>
        <row r="66">
          <cell r="A66" t="str">
            <v>10-0568</v>
          </cell>
          <cell r="B66" t="str">
            <v>Qwik Box,Outdoor/115V/Alarm/Piggyback Float</v>
          </cell>
        </row>
        <row r="67">
          <cell r="A67" t="str">
            <v>10-0569</v>
          </cell>
          <cell r="B67" t="str">
            <v>Qwik Box,Outdoor/230V/Alarm/Piggyback Float</v>
          </cell>
        </row>
        <row r="68">
          <cell r="A68" t="str">
            <v>10-0579</v>
          </cell>
          <cell r="B68" t="str">
            <v>Qwik Box,Outdoor/115V/Sealing Acces.</v>
          </cell>
        </row>
        <row r="69">
          <cell r="A69" t="str">
            <v>10-0580</v>
          </cell>
          <cell r="B69" t="str">
            <v>Qwik Box,Outdoor/230V/Sealing Acces.</v>
          </cell>
        </row>
        <row r="70">
          <cell r="A70" t="str">
            <v>10-0592</v>
          </cell>
          <cell r="B70" t="str">
            <v>Qwik Box,Outdoor/115V/Alarm</v>
          </cell>
        </row>
        <row r="71">
          <cell r="A71" t="str">
            <v>10-0593</v>
          </cell>
          <cell r="B71" t="str">
            <v>Qwik Box,Outdoor/230V/Alarm</v>
          </cell>
        </row>
        <row r="72">
          <cell r="A72" t="str">
            <v>10-0623</v>
          </cell>
          <cell r="B72" t="str">
            <v>A-Pak 115V/1Ph/15' Mfs/Nema 3R/UL/CSA</v>
          </cell>
        </row>
        <row r="73">
          <cell r="A73" t="str">
            <v>10-0624</v>
          </cell>
          <cell r="B73" t="str">
            <v>Pontoon,Asm/Ag. Pump/2" Discharge</v>
          </cell>
        </row>
        <row r="74">
          <cell r="A74" t="str">
            <v>10-0625</v>
          </cell>
          <cell r="B74" t="str">
            <v>Pontoon,Asm/Ag. Pump/3" Discharge</v>
          </cell>
        </row>
        <row r="75">
          <cell r="A75" t="str">
            <v>10-0631</v>
          </cell>
          <cell r="B75" t="str">
            <v>Float,Hose Agric. 4290/4291</v>
          </cell>
        </row>
        <row r="76">
          <cell r="A76" t="str">
            <v>10-0647</v>
          </cell>
          <cell r="B76" t="str">
            <v>J-Box Sim/3 Flt/Nema 4X/"820"</v>
          </cell>
        </row>
        <row r="77">
          <cell r="A77" t="str">
            <v>10-0648</v>
          </cell>
          <cell r="B77" t="str">
            <v>J-Box Dup/3 Flt/Nema 4X/2(.31-.75)3(.236-.472)Sl</v>
          </cell>
        </row>
        <row r="78">
          <cell r="A78" t="str">
            <v>10-0649</v>
          </cell>
          <cell r="B78" t="str">
            <v>J-Box Dup/4 Flt/Nema 4X/2(.31-.75)4(.236-.472)Sl</v>
          </cell>
        </row>
        <row r="79">
          <cell r="A79" t="str">
            <v>10-0656</v>
          </cell>
          <cell r="B79" t="str">
            <v>Kit,Float Rod Extension-1'/Hi-Temp</v>
          </cell>
        </row>
        <row r="80">
          <cell r="A80" t="str">
            <v>10-0661</v>
          </cell>
          <cell r="B80" t="str">
            <v>Weight Asm,Float/(1) Weight &amp; Bracket</v>
          </cell>
          <cell r="C80" t="str">
            <v>https://www.zoellerpumps.com/en-us/products/alarms/switches</v>
          </cell>
        </row>
        <row r="81">
          <cell r="A81" t="str">
            <v>10-0666</v>
          </cell>
          <cell r="B81" t="str">
            <v>J-Box Sim/Indoor Sys/"820"</v>
          </cell>
        </row>
        <row r="82">
          <cell r="A82" t="str">
            <v>10-0677</v>
          </cell>
          <cell r="B82" t="str">
            <v>J-Box,Sim/Outdoor/"820"</v>
          </cell>
        </row>
        <row r="83">
          <cell r="A83" t="str">
            <v>10-0682</v>
          </cell>
          <cell r="B83" t="str">
            <v>A-Pak 115V/1Ph/20'Mfs/6' Power Cd/Nema 3R/UL/CSA</v>
          </cell>
        </row>
        <row r="84">
          <cell r="A84" t="str">
            <v>10-0684</v>
          </cell>
          <cell r="B84" t="str">
            <v>Control,Sim/Td/115V/1Ph/4X/Ec/ETM/0-20A/Floats/Clarus</v>
          </cell>
        </row>
        <row r="85">
          <cell r="A85" t="str">
            <v>10-0689</v>
          </cell>
          <cell r="B85" t="str">
            <v>Weight Asm,(1) Weight Only/(Flt Switch)</v>
          </cell>
          <cell r="C85" t="str">
            <v>https://www.zoellerpumps.com/en-us/products/alarms/switches</v>
          </cell>
        </row>
        <row r="86">
          <cell r="A86" t="str">
            <v>10-0697</v>
          </cell>
          <cell r="B86" t="str">
            <v>Control,Sim/Td/115/200/230V/1Ph/4X/ETM/0-20A/Flt/Clarus</v>
          </cell>
        </row>
        <row r="87">
          <cell r="A87" t="str">
            <v>10-0699</v>
          </cell>
          <cell r="B87" t="str">
            <v>Control,Dual/Td/115V/1Ph/4X/ETM/0-20FLA/Floats</v>
          </cell>
          <cell r="C87" t="str">
            <v>https://www.zoellerpumps.com/en-us/products/alarms/controls/duplex-alternator</v>
          </cell>
        </row>
        <row r="88">
          <cell r="A88" t="str">
            <v>10-0701</v>
          </cell>
          <cell r="B88" t="str">
            <v>Control,Dual/Td/115/200/230V/1P/4X/ETM/0-20A/Flt</v>
          </cell>
          <cell r="C88" t="str">
            <v>https://www.zoellerpumps.com/en-us/products/alarms/controls/duplex-alternator</v>
          </cell>
        </row>
        <row r="89">
          <cell r="A89" t="str">
            <v>10-0705</v>
          </cell>
          <cell r="B89" t="str">
            <v>Switch,Mech Flt/SPB/115V/20'Cd/15Amp/.75Hp</v>
          </cell>
          <cell r="C89" t="str">
            <v>https://www.zoellerpumps.com/en-us/products/alarms/switches</v>
          </cell>
        </row>
        <row r="90">
          <cell r="A90" t="str">
            <v>10-0706</v>
          </cell>
          <cell r="B90" t="str">
            <v>Switch,Mech Flt/SPB/230V/20'Cd/13Amp/1Hp</v>
          </cell>
          <cell r="C90" t="str">
            <v>https://www.zoellerpumps.com/en-us/products/alarms/switches</v>
          </cell>
        </row>
        <row r="91">
          <cell r="A91" t="str">
            <v>10-0743</v>
          </cell>
          <cell r="B91" t="str">
            <v>Switch,Mech Flt/125/250V/5A/15'Cd/Wo Plug</v>
          </cell>
          <cell r="C91" t="str">
            <v>https://www.zoellerpumps.com/en-us/products/alarms/switches</v>
          </cell>
        </row>
        <row r="92">
          <cell r="A92" t="str">
            <v>10-0744</v>
          </cell>
          <cell r="B92" t="str">
            <v>Switch,Mech Flt/125/250V/20'Cd/Wo Plug</v>
          </cell>
          <cell r="C92" t="str">
            <v>https://www.zoellerpumps.com/en-us/products/alarms/switches</v>
          </cell>
        </row>
        <row r="93">
          <cell r="A93" t="str">
            <v>10-0748</v>
          </cell>
          <cell r="B93" t="str">
            <v>Switch,Mech Flt-25'Lg Cd/Cut&amp; Strip/20A/115-230V</v>
          </cell>
          <cell r="C93" t="str">
            <v>https://www.zoellerpumps.com/en-us/products/alarms/switches</v>
          </cell>
        </row>
        <row r="94">
          <cell r="A94" t="str">
            <v>10-0761</v>
          </cell>
          <cell r="B94" t="str">
            <v>Battery,Wet 12Vdc "Aquanot"</v>
          </cell>
        </row>
        <row r="95">
          <cell r="A95" t="str">
            <v>10-0763</v>
          </cell>
          <cell r="B95" t="str">
            <v>Alarm,Flood Alert 4.5Vdc"Aquanot"/Zco</v>
          </cell>
        </row>
        <row r="96">
          <cell r="A96" t="str">
            <v>10-0764</v>
          </cell>
          <cell r="B96" t="str">
            <v>Box,Battery Asm (Group 27 Battery)</v>
          </cell>
        </row>
        <row r="97">
          <cell r="A97" t="str">
            <v>10-0770</v>
          </cell>
          <cell r="B97" t="str">
            <v>J-Box W-O Holes/W-2 Uf Cord Seals &amp; 3 Klein Cord Seals</v>
          </cell>
        </row>
        <row r="98">
          <cell r="A98" t="str">
            <v>10-0772</v>
          </cell>
          <cell r="B98" t="str">
            <v>Charger,28A Model 585 "Aquanot II"</v>
          </cell>
        </row>
        <row r="99">
          <cell r="A99" t="str">
            <v>10-0776</v>
          </cell>
          <cell r="B99" t="str">
            <v>J-Box,W-O Hls/.75"Cond/2 Flt &amp; 1 Pump CdSeals</v>
          </cell>
        </row>
        <row r="100">
          <cell r="A100" t="str">
            <v>10-0777</v>
          </cell>
          <cell r="B100" t="str">
            <v>J-Box,W-O Hls/.75"Cond/3 Flt &amp; 1 Pump CdSeal</v>
          </cell>
        </row>
        <row r="101">
          <cell r="A101" t="str">
            <v>10-0778</v>
          </cell>
          <cell r="B101" t="str">
            <v>J-Box,W-O Hls/.75"Cond/4 Flt &amp; 1 Pump CdSeals</v>
          </cell>
        </row>
        <row r="102">
          <cell r="A102" t="str">
            <v>10-0786</v>
          </cell>
          <cell r="B102" t="str">
            <v>Kit,Extension Crawl Space "Zco"</v>
          </cell>
        </row>
        <row r="103">
          <cell r="A103" t="str">
            <v>10-0787</v>
          </cell>
          <cell r="B103" t="str">
            <v>Fitting,Galv Anti-Siphon Device 1.25"NPT</v>
          </cell>
        </row>
        <row r="104">
          <cell r="A104" t="str">
            <v>10-0789</v>
          </cell>
          <cell r="B104" t="str">
            <v>Bracket,Lifting S/S (Bigsewage)</v>
          </cell>
        </row>
        <row r="105">
          <cell r="A105" t="str">
            <v>10-0804</v>
          </cell>
          <cell r="B105" t="str">
            <v>Alternator,Residential/115V/12A</v>
          </cell>
        </row>
        <row r="106">
          <cell r="A106" t="str">
            <v>10-0915</v>
          </cell>
          <cell r="B106" t="str">
            <v>Kit,Starter Models 631/641</v>
          </cell>
        </row>
        <row r="107">
          <cell r="A107" t="str">
            <v>10-0917</v>
          </cell>
          <cell r="B107" t="str">
            <v>Kit,Starter Models 6122/6123</v>
          </cell>
        </row>
        <row r="108">
          <cell r="A108" t="str">
            <v>10-0918</v>
          </cell>
          <cell r="B108" t="str">
            <v>Kit,Starter Models 6111</v>
          </cell>
        </row>
        <row r="109">
          <cell r="A109" t="str">
            <v>10-0920</v>
          </cell>
          <cell r="B109" t="str">
            <v>Control,Sim/230V/1Ph/4X/5.5-8.0FLA/6120/Ext Opt</v>
          </cell>
        </row>
        <row r="110">
          <cell r="A110" t="str">
            <v>10-0921</v>
          </cell>
          <cell r="B110" t="str">
            <v>Control,Sim/230V/1Ph/4X/7-10FLA/6121-Sim/Ext Opt</v>
          </cell>
        </row>
        <row r="111">
          <cell r="A111" t="str">
            <v>10-0922</v>
          </cell>
          <cell r="B111" t="str">
            <v>Control,Sim/230V/1Ph/4X/12-18.0A/6122/Ext Opt</v>
          </cell>
        </row>
        <row r="112">
          <cell r="A112" t="str">
            <v>10-0923</v>
          </cell>
          <cell r="B112" t="str">
            <v>Control,Sim/230V/1Ph/4X/16-24FLA/6123/Ext Opt</v>
          </cell>
        </row>
        <row r="113">
          <cell r="A113" t="str">
            <v>10-0924</v>
          </cell>
          <cell r="B113" t="str">
            <v>Control,Sim/230V/1Ph/4X/23-32A/6124-Sim/Ext Opt</v>
          </cell>
        </row>
        <row r="114">
          <cell r="A114" t="str">
            <v>10-0925</v>
          </cell>
          <cell r="B114" t="str">
            <v>Control,Dup/230V/1Ph/4X/5.5-8.0FLA/6120/Ext Opt</v>
          </cell>
          <cell r="C114" t="str">
            <v>https://www.zoellerpumps.com/en-us/products/alarms/controls/duplex-alternator</v>
          </cell>
        </row>
        <row r="115">
          <cell r="A115" t="str">
            <v>10-0926</v>
          </cell>
          <cell r="B115" t="str">
            <v>Control,Dup/230V/1Ph/4X/7-10A/6121-Dup/Ext Opt</v>
          </cell>
          <cell r="C115" t="str">
            <v>https://www.zoellerpumps.com/en-us/products/alarms/controls/duplex-alternator</v>
          </cell>
        </row>
        <row r="116">
          <cell r="A116" t="str">
            <v>10-0927</v>
          </cell>
          <cell r="B116" t="str">
            <v>Control,Dup/230V/1Ph/4X/12-18A/6122/Ext Opt</v>
          </cell>
          <cell r="C116" t="str">
            <v>https://www.zoellerpumps.com/en-us/products/alarms/controls/duplex-alternator</v>
          </cell>
        </row>
        <row r="117">
          <cell r="A117" t="str">
            <v>10-0928</v>
          </cell>
          <cell r="B117" t="str">
            <v>Control,Dup/230V/1Ph/4X/16-24FLA/6123/Ext Opt</v>
          </cell>
          <cell r="C117" t="str">
            <v>https://www.zoellerpumps.com/en-us/products/alarms/controls/duplex-alternator</v>
          </cell>
        </row>
        <row r="118">
          <cell r="A118" t="str">
            <v>10-0929</v>
          </cell>
          <cell r="B118" t="str">
            <v>Control,Dup/230V/1Ph/4X/23-32A/6124/Ext Opt</v>
          </cell>
          <cell r="C118" t="str">
            <v>https://www.zoellerpumps.com/en-us/products/alarms/controls/duplex-alternator</v>
          </cell>
        </row>
        <row r="119">
          <cell r="A119" t="str">
            <v>10-0963</v>
          </cell>
          <cell r="B119" t="str">
            <v>Control,Sim/230V/1Ph/4X/23-32FLA/7111/Ext Opt</v>
          </cell>
        </row>
        <row r="120">
          <cell r="A120" t="str">
            <v>10-0968</v>
          </cell>
          <cell r="B120" t="str">
            <v>Control,Dup/230V/1Ph/4X/23-32FLA/7111/Ext Opt</v>
          </cell>
          <cell r="C120" t="str">
            <v>https://www.zoellerpumps.com/en-us/products/alarms/controls/duplex-alternator</v>
          </cell>
        </row>
        <row r="121">
          <cell r="A121" t="str">
            <v>10-0985</v>
          </cell>
          <cell r="B121" t="str">
            <v>J-Box Sim/3-Flt/4X/61Hd &amp; 71 Series Grinder/12Ga Cd</v>
          </cell>
        </row>
        <row r="122">
          <cell r="A122" t="str">
            <v>10-0986</v>
          </cell>
          <cell r="B122" t="str">
            <v>J-Box Dup/3-4 Flt/4X/W-Sen/61Hd-71Sers Grinder 12Ga</v>
          </cell>
        </row>
        <row r="123">
          <cell r="A123" t="str">
            <v>10-0987</v>
          </cell>
          <cell r="B123" t="str">
            <v>J-Box Sim/3 Flt/4X/61Hd &amp; 71 Series/Grinder/8Ga Cd</v>
          </cell>
        </row>
        <row r="124">
          <cell r="A124" t="str">
            <v>10-0988</v>
          </cell>
          <cell r="B124" t="str">
            <v>J-Box Dup/3-4 Flt/4X/W-Sen/61Hd-71 Sers Grinder/8Ga</v>
          </cell>
        </row>
        <row r="125">
          <cell r="A125" t="str">
            <v>1010-0117</v>
          </cell>
          <cell r="B125" t="str">
            <v>Hose,Discharge Kit 1.25D X24'L</v>
          </cell>
        </row>
        <row r="126">
          <cell r="A126" t="str">
            <v>10-1011</v>
          </cell>
          <cell r="B126" t="str">
            <v>Kit,Starter Model 7111</v>
          </cell>
        </row>
        <row r="127">
          <cell r="A127" t="str">
            <v>10-1015</v>
          </cell>
          <cell r="B127" t="str">
            <v>J-Box,Dup/4X/3-4 Flt W-Osen/61Hd/12Ga Cd</v>
          </cell>
        </row>
        <row r="128">
          <cell r="A128" t="str">
            <v>10-1016</v>
          </cell>
          <cell r="B128" t="str">
            <v>J-Box Dup/3-4 Flt/W-O Sen/61Hd/Grnd/8Ga</v>
          </cell>
        </row>
        <row r="129">
          <cell r="A129" t="str">
            <v>10-1019</v>
          </cell>
          <cell r="B129" t="str">
            <v>Control,Sim/115V/1Ph/4X/0-15FLA/Plugger/Alm Flt</v>
          </cell>
          <cell r="C129" t="str">
            <v>https://www.zoellerpumps.com/en-us/products/alarms/controls/simplex-panels</v>
          </cell>
        </row>
        <row r="130">
          <cell r="A130" t="str">
            <v>10-1021</v>
          </cell>
          <cell r="B130" t="str">
            <v>Control,Panel/Td Sim/115V/1Ph/4X/0-20A/Floats</v>
          </cell>
        </row>
        <row r="131">
          <cell r="A131" t="str">
            <v>10-1023</v>
          </cell>
          <cell r="B131" t="str">
            <v>Control,Sim/200/230V/1P/4X/0-15A/Plugger/Alm Flt</v>
          </cell>
          <cell r="C131" t="str">
            <v>https://www.zoellerpumps.com/en-us/products/alarms/controls/simplex-panels</v>
          </cell>
        </row>
        <row r="132">
          <cell r="A132" t="str">
            <v>10-1030</v>
          </cell>
          <cell r="B132" t="str">
            <v>J-Box W-O Holes/WM51/WM142(170 System)</v>
          </cell>
        </row>
        <row r="133">
          <cell r="A133" t="str">
            <v>10-1031</v>
          </cell>
          <cell r="B133" t="str">
            <v>Control,MS Panel/Ex Pr/Single Seal</v>
          </cell>
        </row>
        <row r="134">
          <cell r="A134" t="str">
            <v>10-1036</v>
          </cell>
          <cell r="B134" t="str">
            <v>Control,Sim/115/200/230V/1Ph/4X/0-7A/Alm/Ext Opt</v>
          </cell>
          <cell r="C134" t="str">
            <v>https://www.zoellerpumps.com/en-us/products/alarms/controls/simplex-panels</v>
          </cell>
        </row>
        <row r="135">
          <cell r="A135" t="str">
            <v>10-1037</v>
          </cell>
          <cell r="B135" t="str">
            <v>Control,Sim/115/200/230V/1P/4X/7-15A/Alm/Ext Opt</v>
          </cell>
          <cell r="C135" t="str">
            <v>https://www.zoellerpumps.com/en-us/products/alarms/controls/simplex-panels</v>
          </cell>
        </row>
        <row r="136">
          <cell r="A136" t="str">
            <v>10-1038</v>
          </cell>
          <cell r="B136" t="str">
            <v>Control,Sim/115/200/230V1P/4X/15-20A/Alm/Ext Opt</v>
          </cell>
          <cell r="C136" t="str">
            <v>https://www.zoellerpumps.com/en-us/products/alarms/controls/simplex-panels</v>
          </cell>
        </row>
        <row r="137">
          <cell r="A137" t="str">
            <v>10-1039</v>
          </cell>
          <cell r="B137" t="str">
            <v>Control,Dup/115V/1Ph/Nm1/7-15FLA/Alarm/Ext Opt</v>
          </cell>
          <cell r="C137" t="str">
            <v>https://www.zoellerpumps.com/en-us/products/alarms/controls/duplex-alternator</v>
          </cell>
        </row>
        <row r="138">
          <cell r="A138" t="str">
            <v>10-1040</v>
          </cell>
          <cell r="B138" t="str">
            <v>Control,Dup/115V/1Ph/Nm1/15-20FLA/Alarm/Ext Opt</v>
          </cell>
          <cell r="C138" t="str">
            <v>https://www.zoellerpumps.com/en-us/products/alarms/controls/duplex-alternator</v>
          </cell>
        </row>
        <row r="139">
          <cell r="A139" t="str">
            <v>10-1041</v>
          </cell>
          <cell r="B139" t="str">
            <v>Control,Dup/115V/1Ph/4X/7-15FLA/Alarm/Ext Opt</v>
          </cell>
          <cell r="C139" t="str">
            <v>https://www.zoellerpumps.com/en-us/products/alarms/controls/duplex-alternator</v>
          </cell>
        </row>
        <row r="140">
          <cell r="A140" t="str">
            <v>10-1042</v>
          </cell>
          <cell r="B140" t="str">
            <v>Control,Dup/115V/1Ph/4X/15-20FLA/Alarm/Ext Opt</v>
          </cell>
          <cell r="C140" t="str">
            <v>https://www.zoellerpumps.com/en-us/products/alarms/controls/duplex-alternator</v>
          </cell>
        </row>
        <row r="141">
          <cell r="A141" t="str">
            <v>10-1043</v>
          </cell>
          <cell r="B141" t="str">
            <v>Control,Dup/115/200/230V/1P/4X/0-7A/Alm/Ext Opt</v>
          </cell>
          <cell r="C141" t="str">
            <v>https://www.zoellerpumps.com/en-us/products/alarms/controls/duplex-alternator</v>
          </cell>
        </row>
        <row r="142">
          <cell r="A142" t="str">
            <v>10-1044</v>
          </cell>
          <cell r="B142" t="str">
            <v>Control,Dup/115/200/230V/1P/4X/7-15A/Alm/Ext Opt</v>
          </cell>
          <cell r="C142" t="str">
            <v>https://www.zoellerpumps.com/en-us/products/alarms/controls/duplex-alternator</v>
          </cell>
        </row>
        <row r="143">
          <cell r="A143" t="str">
            <v>10-1045</v>
          </cell>
          <cell r="B143" t="str">
            <v>Control,Dup/115/200/230V/1P/4X/15-20A/Alm/Ext Opt</v>
          </cell>
          <cell r="C143" t="str">
            <v>https://www.zoellerpumps.com/en-us/products/alarms/controls/duplex-alternator</v>
          </cell>
        </row>
        <row r="144">
          <cell r="A144" t="str">
            <v>10-1046</v>
          </cell>
          <cell r="B144" t="str">
            <v>Control,Dup/115/200/230V/1P/4X/20-30A/Alm/Ext Opt</v>
          </cell>
          <cell r="C144" t="str">
            <v>https://www.zoellerpumps.com/en-us/products/alarms/controls/duplex-alternator</v>
          </cell>
        </row>
        <row r="145">
          <cell r="A145" t="str">
            <v>10-1050</v>
          </cell>
          <cell r="B145" t="str">
            <v>Float Tree,Asm-2 Float Application</v>
          </cell>
        </row>
        <row r="146">
          <cell r="A146" t="str">
            <v>10-1051</v>
          </cell>
          <cell r="B146" t="str">
            <v>Float Tree,Asm-3 Float Application</v>
          </cell>
        </row>
        <row r="147">
          <cell r="A147" t="str">
            <v>10-1052</v>
          </cell>
          <cell r="B147" t="str">
            <v>Float Tree,Asm-4 Float Application</v>
          </cell>
        </row>
        <row r="148">
          <cell r="A148" t="str">
            <v>10-1074</v>
          </cell>
          <cell r="B148" t="str">
            <v>Control,Sim/200/230/460V/3Ph/4X/1.1-1.6A/Ext Opt</v>
          </cell>
          <cell r="C148" t="str">
            <v>https://www.zoellerpumps.com/en-us/products/alarms/controls/simplex-panels</v>
          </cell>
        </row>
        <row r="149">
          <cell r="A149" t="str">
            <v>10-1076</v>
          </cell>
          <cell r="B149" t="str">
            <v>Control,Sim/200/230/460V/3Ph/4X/1.6-2.5A/Ext Opt</v>
          </cell>
          <cell r="C149" t="str">
            <v>https://www.zoellerpumps.com/en-us/products/alarms/controls/simplex-panels</v>
          </cell>
        </row>
        <row r="150">
          <cell r="A150" t="str">
            <v>10-1078</v>
          </cell>
          <cell r="B150" t="str">
            <v>Control,Sim/200/230/460V/3Ph/4X/2.5-4.0A/Ext Opt</v>
          </cell>
          <cell r="C150" t="str">
            <v>https://www.zoellerpumps.com/en-us/products/alarms/controls/simplex-panels</v>
          </cell>
        </row>
        <row r="151">
          <cell r="A151" t="str">
            <v>10-1080</v>
          </cell>
          <cell r="B151" t="str">
            <v>Control,Sim/200/230/460V/3Ph/4X/4.0-6.3A/Ext Opt</v>
          </cell>
          <cell r="C151" t="str">
            <v>https://www.zoellerpumps.com/en-us/products/alarms/controls/simplex-panels</v>
          </cell>
        </row>
        <row r="152">
          <cell r="A152" t="str">
            <v>10-1082</v>
          </cell>
          <cell r="B152" t="str">
            <v>Control,Sim/200/230/460V/3P/4X/6.0-10.0A/Ext Opt</v>
          </cell>
          <cell r="C152" t="str">
            <v>https://www.zoellerpumps.com/en-us/products/alarms/controls/simplex-panels</v>
          </cell>
        </row>
        <row r="153">
          <cell r="A153" t="str">
            <v>10-1083</v>
          </cell>
          <cell r="B153" t="str">
            <v>Control,Sim/200/230/460V/3P/4X/9.0-14.0A/Ext Opt</v>
          </cell>
          <cell r="C153" t="str">
            <v>https://www.zoellerpumps.com/en-us/products/alarms/controls/simplex-panels</v>
          </cell>
        </row>
        <row r="154">
          <cell r="A154" t="str">
            <v>10-1084</v>
          </cell>
          <cell r="B154" t="str">
            <v>Control,Sim/200/230/460V/3Ph/4X/13.0-18A/Ext Opt</v>
          </cell>
          <cell r="C154" t="str">
            <v>https://www.zoellerpumps.com/en-us/products/alarms/controls/simplex-panels</v>
          </cell>
        </row>
        <row r="155">
          <cell r="A155" t="str">
            <v>10-1086</v>
          </cell>
          <cell r="B155" t="str">
            <v>Control,Sim/200/230/460V/3Ph/4X/17-23A/Ext Opt</v>
          </cell>
          <cell r="C155" t="str">
            <v>https://www.zoellerpumps.com/en-us/products/alarms/controls/simplex-panels</v>
          </cell>
        </row>
        <row r="156">
          <cell r="A156" t="str">
            <v>10-1087</v>
          </cell>
          <cell r="B156" t="str">
            <v>Control,Sim/200/230/460V/3Ph/4X/20-25A/Ext Opt</v>
          </cell>
          <cell r="C156" t="str">
            <v>https://www.zoellerpumps.com/en-us/products/alarms/controls/simplex-panels</v>
          </cell>
        </row>
        <row r="157">
          <cell r="A157" t="str">
            <v>10-1094</v>
          </cell>
          <cell r="B157" t="str">
            <v>Control,Sim/200/230/460V/3Ph/4X/4.0-6.3A/Ext Opt</v>
          </cell>
          <cell r="C157" t="str">
            <v>https://www.zoellerpumps.com/en-us/products/alarms/controls/simplex-panels</v>
          </cell>
        </row>
        <row r="158">
          <cell r="A158" t="str">
            <v>10-1096</v>
          </cell>
          <cell r="B158" t="str">
            <v>Control,Sim/200/230/460V/3P/4X/6.0-10.0A/Ext Opt</v>
          </cell>
          <cell r="C158" t="str">
            <v>https://www.zoellerpumps.com/en-us/products/alarms/controls/simplex-panels</v>
          </cell>
        </row>
        <row r="159">
          <cell r="A159" t="str">
            <v>10-1097</v>
          </cell>
          <cell r="B159" t="str">
            <v>Control,Sim/200/230/460V/3Ph/4X/9-14.0A/Ext Opt</v>
          </cell>
          <cell r="C159" t="str">
            <v>https://www.zoellerpumps.com/en-us/products/alarms/controls/simplex-panels</v>
          </cell>
        </row>
        <row r="160">
          <cell r="A160" t="str">
            <v>10-1098</v>
          </cell>
          <cell r="B160" t="str">
            <v>Control,Sim/200/230/460V/3Ph/4X/13-18A/Ext Opt</v>
          </cell>
          <cell r="C160" t="str">
            <v>https://www.zoellerpumps.com/en-us/products/alarms/controls/simplex-panels</v>
          </cell>
        </row>
        <row r="161">
          <cell r="A161" t="str">
            <v>10-1100</v>
          </cell>
          <cell r="B161" t="str">
            <v>Control,Sim/200/230/460V/3Ph/4X/17-23A/Ext Opt</v>
          </cell>
          <cell r="C161" t="str">
            <v>https://www.zoellerpumps.com/en-us/products/alarms/controls/simplex-panels</v>
          </cell>
        </row>
        <row r="162">
          <cell r="A162" t="str">
            <v>10-1101</v>
          </cell>
          <cell r="B162" t="str">
            <v>Control,Sim/200/230/460V/3Ph/4X/20-25A/Ext Opt</v>
          </cell>
          <cell r="C162" t="str">
            <v>https://www.zoellerpumps.com/en-us/products/alarms/controls/simplex-panels</v>
          </cell>
        </row>
        <row r="163">
          <cell r="A163" t="str">
            <v>10-1102</v>
          </cell>
          <cell r="B163" t="str">
            <v>Control,Dup/200/230/460V/3Ph/4X/1.1-1.6A/Ext Opt</v>
          </cell>
          <cell r="C163" t="str">
            <v>https://www.zoellerpumps.com/en-us/products/alarms/controls/duplex-alternator</v>
          </cell>
        </row>
        <row r="164">
          <cell r="A164" t="str">
            <v>10-1104</v>
          </cell>
          <cell r="B164" t="str">
            <v>Control,Dup/200/230/460V/3Ph/4X/1.6-2.5A/Ext Opt</v>
          </cell>
          <cell r="C164" t="str">
            <v>https://www.zoellerpumps.com/en-us/products/alarms/controls/duplex-alternator</v>
          </cell>
        </row>
        <row r="165">
          <cell r="A165" t="str">
            <v>10-1106</v>
          </cell>
          <cell r="B165" t="str">
            <v>Control,Dup/200/230/460V/3Ph/4X/2.5-4.0A/Ext Opt</v>
          </cell>
          <cell r="C165" t="str">
            <v>https://www.zoellerpumps.com/en-us/products/alarms/controls/duplex-alternator</v>
          </cell>
        </row>
        <row r="166">
          <cell r="A166" t="str">
            <v>10-1108</v>
          </cell>
          <cell r="B166" t="str">
            <v>Control,Dup/200/230/460V/3Ph/4X/4.0-6.3A/Ext Opt</v>
          </cell>
          <cell r="C166" t="str">
            <v>https://www.zoellerpumps.com/en-us/products/alarms/controls/duplex-alternator</v>
          </cell>
        </row>
        <row r="167">
          <cell r="A167" t="str">
            <v>10-1110</v>
          </cell>
          <cell r="B167" t="str">
            <v>Control,Dup/200/230/460V/3Ph/4X/6-10A/Ext Opt</v>
          </cell>
          <cell r="C167" t="str">
            <v>https://www.zoellerpumps.com/en-us/products/alarms/controls/duplex-alternator</v>
          </cell>
        </row>
        <row r="168">
          <cell r="A168" t="str">
            <v>10-1111</v>
          </cell>
          <cell r="B168" t="str">
            <v>Control,Dup/200/230/460V/3P/4X/9.0-14.0A/Ext Opt</v>
          </cell>
          <cell r="C168" t="str">
            <v>https://www.zoellerpumps.com/en-us/products/alarms/controls/duplex-alternator</v>
          </cell>
        </row>
        <row r="169">
          <cell r="A169" t="str">
            <v>10-1112</v>
          </cell>
          <cell r="B169" t="str">
            <v>Control,Dup/200/230/460V/3Ph/4X/13-18FlaExt Opt</v>
          </cell>
          <cell r="C169" t="str">
            <v>https://www.zoellerpumps.com/en-us/products/alarms/controls/duplex-alternator</v>
          </cell>
        </row>
        <row r="170">
          <cell r="A170" t="str">
            <v>10-1114</v>
          </cell>
          <cell r="B170" t="str">
            <v>Control,Dup/200/230/460V/3Ph/4X/17-23A/Ext Opt</v>
          </cell>
          <cell r="C170" t="str">
            <v>https://www.zoellerpumps.com/en-us/products/alarms/controls/duplex-alternator</v>
          </cell>
        </row>
        <row r="171">
          <cell r="A171" t="str">
            <v>10-1115</v>
          </cell>
          <cell r="B171" t="str">
            <v>Control,Dup/200/230/460V/3Ph/4X/20-25A/Ext Opt</v>
          </cell>
          <cell r="C171" t="str">
            <v>https://www.zoellerpumps.com/en-us/products/alarms/controls/duplex-alternator</v>
          </cell>
        </row>
        <row r="172">
          <cell r="A172" t="str">
            <v>10-1122</v>
          </cell>
          <cell r="B172" t="str">
            <v>Control,Dup/200/230/460V/3Ph/4X/4.0-6.3A/Ext Opt</v>
          </cell>
          <cell r="C172" t="str">
            <v>https://www.zoellerpumps.com/en-us/products/alarms/controls/duplex-alternator</v>
          </cell>
        </row>
        <row r="173">
          <cell r="A173" t="str">
            <v>10-1124</v>
          </cell>
          <cell r="B173" t="str">
            <v>Control,Dup/200/230/460V/3Ph/4X/6-10A/Ext Opt</v>
          </cell>
          <cell r="C173" t="str">
            <v>https://www.zoellerpumps.com/en-us/products/alarms/controls/duplex-alternator</v>
          </cell>
        </row>
        <row r="174">
          <cell r="A174" t="str">
            <v>10-1125</v>
          </cell>
          <cell r="B174" t="str">
            <v>Control,Dup/200/230/460V/3Ph/4X/9-14.0Fla/Ext Opt</v>
          </cell>
          <cell r="C174" t="str">
            <v>https://www.zoellerpumps.com/en-us/products/alarms/controls/duplex-alternator</v>
          </cell>
        </row>
        <row r="175">
          <cell r="A175" t="str">
            <v>10-1126</v>
          </cell>
          <cell r="B175" t="str">
            <v>Control,Dup/200/230/460V/3Ph/4X/13-18A/Ext Opt</v>
          </cell>
          <cell r="C175" t="str">
            <v>https://www.zoellerpumps.com/en-us/products/alarms/controls/duplex-alternator</v>
          </cell>
        </row>
        <row r="176">
          <cell r="A176" t="str">
            <v>10-1128</v>
          </cell>
          <cell r="B176" t="str">
            <v>Control,Dup/200/230/460V/3Ph/4X/17-22A/Ext Opt</v>
          </cell>
          <cell r="C176" t="str">
            <v>https://www.zoellerpumps.com/en-us/products/alarms/controls/duplex-alternator</v>
          </cell>
        </row>
        <row r="177">
          <cell r="A177" t="str">
            <v>10-1129</v>
          </cell>
          <cell r="B177" t="str">
            <v>Control,Dup/200/230/460V/3Ph/4X/20-25A/Ext Opt</v>
          </cell>
          <cell r="C177" t="str">
            <v>https://www.zoellerpumps.com/en-us/products/alarms/controls/duplex-alternator</v>
          </cell>
        </row>
        <row r="178">
          <cell r="A178" t="str">
            <v>10-1130</v>
          </cell>
          <cell r="B178" t="str">
            <v>Control,Sim/575V/3Ph/4X/1.0-1.6FLA/Ext Opt</v>
          </cell>
          <cell r="C178" t="str">
            <v>https://www.zoellerpumps.com/en-us/products/alarms/controls/simplex-panels</v>
          </cell>
        </row>
        <row r="179">
          <cell r="A179" t="str">
            <v>10-1132</v>
          </cell>
          <cell r="B179" t="str">
            <v>Control,Sim/575V/3Ph/4X/1.6-2.5FLA/Ext Opt</v>
          </cell>
          <cell r="C179" t="str">
            <v>https://www.zoellerpumps.com/en-us/products/alarms/controls/simplex-panels</v>
          </cell>
        </row>
        <row r="180">
          <cell r="A180" t="str">
            <v>10-1134</v>
          </cell>
          <cell r="B180" t="str">
            <v>Control,Sim/575V/3Ph/4X/2.5-4.0FLA/Ext Opt</v>
          </cell>
          <cell r="C180" t="str">
            <v>https://www.zoellerpumps.com/en-us/products/alarms/controls/simplex-panels</v>
          </cell>
        </row>
        <row r="181">
          <cell r="A181" t="str">
            <v>10-1136</v>
          </cell>
          <cell r="B181" t="str">
            <v>Control,Sim/575V/3Ph/4X/4.0-6.3A/Ext Opt</v>
          </cell>
          <cell r="C181" t="str">
            <v>https://www.zoellerpumps.com/en-us/products/alarms/controls/simplex-panels</v>
          </cell>
        </row>
        <row r="182">
          <cell r="A182" t="str">
            <v>10-1138</v>
          </cell>
          <cell r="B182" t="str">
            <v>Control,Sim/575V/3Ph/4X/6.0-10.0FLA/Ext Opt</v>
          </cell>
          <cell r="C182" t="str">
            <v>https://www.zoellerpumps.com/en-us/products/alarms/controls/simplex-panels</v>
          </cell>
        </row>
        <row r="183">
          <cell r="A183" t="str">
            <v>10-1139</v>
          </cell>
          <cell r="B183" t="str">
            <v>Control,Sim/575V/3Ph/4X/9.0-14.0FLA/Ext Opt</v>
          </cell>
          <cell r="C183" t="str">
            <v>https://www.zoellerpumps.com/en-us/products/alarms/controls/simplex-panels</v>
          </cell>
        </row>
        <row r="184">
          <cell r="A184" t="str">
            <v>10-1146</v>
          </cell>
          <cell r="B184" t="str">
            <v>Control,Sim/575V/3Ph/4X/4.0-6.3FLA/Ext Opt</v>
          </cell>
          <cell r="C184" t="str">
            <v>https://www.zoellerpumps.com/en-us/products/alarms/controls/simplex-panels</v>
          </cell>
        </row>
        <row r="185">
          <cell r="A185" t="str">
            <v>10-1148</v>
          </cell>
          <cell r="B185" t="str">
            <v>Control,Sim/575V/3Ph/4X/6.0-10.0FLA/Ext Opt</v>
          </cell>
          <cell r="C185" t="str">
            <v>https://www.zoellerpumps.com/en-us/products/alarms/controls/simplex-panels</v>
          </cell>
        </row>
        <row r="186">
          <cell r="A186" t="str">
            <v>10-1149</v>
          </cell>
          <cell r="B186" t="str">
            <v>Control,Sim/575V/3Ph/4X/9.0-14.0FLA/Ext Opt</v>
          </cell>
          <cell r="C186" t="str">
            <v>https://www.zoellerpumps.com/en-us/products/alarms/controls/simplex-panels</v>
          </cell>
        </row>
        <row r="187">
          <cell r="A187" t="str">
            <v>10-1150</v>
          </cell>
          <cell r="B187" t="str">
            <v>Control,Sim/575V/3Ph/4X/13.0-18.0FLA/Ext Opt</v>
          </cell>
          <cell r="C187" t="str">
            <v>https://www.zoellerpumps.com/en-us/products/alarms/controls/simplex-panels</v>
          </cell>
        </row>
        <row r="188">
          <cell r="A188" t="str">
            <v>10-1152</v>
          </cell>
          <cell r="B188" t="str">
            <v>Control,Dup/575V/3Ph/4X/1.0-1.6FLA/Ext Opt</v>
          </cell>
          <cell r="C188" t="str">
            <v>https://www.zoellerpumps.com/en-us/products/alarms/controls/duplex-alternator</v>
          </cell>
        </row>
        <row r="189">
          <cell r="A189" t="str">
            <v>10-1154</v>
          </cell>
          <cell r="B189" t="str">
            <v>Control,Dup/575V/3Ph/4X/1.6-2.5FLA/Ext Opt</v>
          </cell>
          <cell r="C189" t="str">
            <v>https://www.zoellerpumps.com/en-us/products/alarms/controls/duplex-alternator</v>
          </cell>
        </row>
        <row r="190">
          <cell r="A190" t="str">
            <v>10-1156</v>
          </cell>
          <cell r="B190" t="str">
            <v>Control,Dup/575V/3Ph/4X/2.5-4.0FLA/Ext Opt</v>
          </cell>
          <cell r="C190" t="str">
            <v>https://www.zoellerpumps.com/en-us/products/alarms/controls/duplex-alternator</v>
          </cell>
        </row>
        <row r="191">
          <cell r="A191" t="str">
            <v>10-1158</v>
          </cell>
          <cell r="B191" t="str">
            <v>Control,Dup/575V/3Ph/4X/4.0-6.3FLA/Ext Opt</v>
          </cell>
          <cell r="C191" t="str">
            <v>https://www.zoellerpumps.com/en-us/products/alarms/controls/duplex-alternator</v>
          </cell>
        </row>
        <row r="192">
          <cell r="A192" t="str">
            <v>10-1160</v>
          </cell>
          <cell r="B192" t="str">
            <v>Control,Dup/575V/3Ph/4X/6.0-10.0FLA/Ext Opt</v>
          </cell>
          <cell r="C192" t="str">
            <v>https://www.zoellerpumps.com/en-us/products/alarms/controls/duplex-alternator</v>
          </cell>
        </row>
        <row r="193">
          <cell r="A193" t="str">
            <v>10-1161</v>
          </cell>
          <cell r="B193" t="str">
            <v>Control,Dup/575V/3Ph/4X/9.0-14.0FLA/Ext Opt</v>
          </cell>
          <cell r="C193" t="str">
            <v>https://www.zoellerpumps.com/en-us/products/alarms/controls/duplex-alternator</v>
          </cell>
        </row>
        <row r="194">
          <cell r="A194" t="str">
            <v>10-1168</v>
          </cell>
          <cell r="B194" t="str">
            <v>Control,Dup/575V/3Ph/4X/4.0-6.3FLA/Ext Opt</v>
          </cell>
          <cell r="C194" t="str">
            <v>https://www.zoellerpumps.com/en-us/products/alarms/controls/duplex-alternator</v>
          </cell>
        </row>
        <row r="195">
          <cell r="A195" t="str">
            <v>10-1170</v>
          </cell>
          <cell r="B195" t="str">
            <v>Control,Dup/575V/3Ph/4X/6.0-10.0FLA/Ext Opt</v>
          </cell>
          <cell r="C195" t="str">
            <v>https://www.zoellerpumps.com/en-us/products/alarms/controls/duplex-alternator</v>
          </cell>
        </row>
        <row r="196">
          <cell r="A196" t="str">
            <v>10-1171</v>
          </cell>
          <cell r="B196" t="str">
            <v>Control,Dup/575V/3Ph/4X/9.0-14.0FLA/Ext Opt</v>
          </cell>
          <cell r="C196" t="str">
            <v>https://www.zoellerpumps.com/en-us/products/alarms/controls/duplex-alternator</v>
          </cell>
        </row>
        <row r="197">
          <cell r="A197" t="str">
            <v>10-1172</v>
          </cell>
          <cell r="B197" t="str">
            <v>Control,Dup/575V/3Ph/4X/13.0-18.0FLA/Ext Opt</v>
          </cell>
          <cell r="C197" t="str">
            <v>https://www.zoellerpumps.com/en-us/products/alarms/controls/duplex-alternator</v>
          </cell>
        </row>
        <row r="198">
          <cell r="A198" t="str">
            <v>10-1174</v>
          </cell>
          <cell r="B198" t="str">
            <v>Control,Sim/208-240-480V/3Ph/4X/24-32A/Ext Opt</v>
          </cell>
          <cell r="C198" t="str">
            <v>https://www.zoellerpumps.com/en-us/products/alarms/controls/simplex-panels</v>
          </cell>
        </row>
        <row r="199">
          <cell r="A199" t="str">
            <v>10-1175</v>
          </cell>
          <cell r="B199" t="str">
            <v>Control,Sim/208-240-480V/3Ph/4X/30-40A/Ext Opt</v>
          </cell>
          <cell r="C199" t="str">
            <v>https://www.zoellerpumps.com/en-us/products/alarms/controls/simplex-panels</v>
          </cell>
        </row>
        <row r="200">
          <cell r="A200" t="str">
            <v>10-1177</v>
          </cell>
          <cell r="B200" t="str">
            <v>Control,Sim/208-240-480V/3Ph/4X/24-32A/SL &amp; TCO</v>
          </cell>
          <cell r="C200" t="str">
            <v>https://www.zoellerpumps.com/en-us/products/alarms/controls/simplex-panels</v>
          </cell>
        </row>
        <row r="201">
          <cell r="A201" t="str">
            <v>10-1178</v>
          </cell>
          <cell r="B201" t="str">
            <v>Control,Sim/208-240-480V/3Ph/4X/30-40A/SL &amp; TCO</v>
          </cell>
          <cell r="C201" t="str">
            <v>https://www.zoellerpumps.com/en-us/products/alarms/controls/simplex-panels</v>
          </cell>
        </row>
        <row r="202">
          <cell r="A202" t="str">
            <v>10-1180</v>
          </cell>
          <cell r="B202" t="str">
            <v>Control,Sim/208/240/480V/3Ph/4X/48.0-65.0FLA/Ext Op</v>
          </cell>
          <cell r="C202" t="str">
            <v>https://www.zoellerpumps.com/en-us/products/alarms/controls/simplex-panels</v>
          </cell>
        </row>
        <row r="203">
          <cell r="A203" t="str">
            <v>10-1183</v>
          </cell>
          <cell r="B203" t="str">
            <v>Control,Dup/208-240-480V/3Ph/4X/24-32A/Ext Opt</v>
          </cell>
          <cell r="C203" t="str">
            <v>https://www.zoellerpumps.com/en-us/products/alarms/controls/duplex-alternator</v>
          </cell>
        </row>
        <row r="204">
          <cell r="A204" t="str">
            <v>10-1184</v>
          </cell>
          <cell r="B204" t="str">
            <v>Control,Dup/208-240-480V/3Ph/4X/30-40A/Ext Opt</v>
          </cell>
          <cell r="C204" t="str">
            <v>https://www.zoellerpumps.com/en-us/products/alarms/controls/duplex-alternator</v>
          </cell>
        </row>
        <row r="205">
          <cell r="A205" t="str">
            <v>10-1186</v>
          </cell>
          <cell r="B205" t="str">
            <v>Control,Dup/208-240-480V/3Ph/4X/24-32A/SL &amp; TCO</v>
          </cell>
          <cell r="C205" t="str">
            <v>https://www.zoellerpumps.com/en-us/products/alarms/controls/duplex-alternator</v>
          </cell>
        </row>
        <row r="206">
          <cell r="A206" t="str">
            <v>10-1187</v>
          </cell>
          <cell r="B206" t="str">
            <v>Control,Dup/208-240-480V/3Ph/4X/30-40A/SL &amp; TCO</v>
          </cell>
          <cell r="C206" t="str">
            <v>https://www.zoellerpumps.com/en-us/products/alarms/controls/duplex-alternator</v>
          </cell>
        </row>
        <row r="207">
          <cell r="A207" t="str">
            <v>10-1189</v>
          </cell>
          <cell r="B207" t="str">
            <v>Control,Dup/208/240/480V/3Ph/4X/48.0-65.0FLA/Ext Opt</v>
          </cell>
          <cell r="C207" t="str">
            <v>https://www.zoellerpumps.com/en-us/products/alarms/controls/duplex-alternator</v>
          </cell>
        </row>
        <row r="208">
          <cell r="A208" t="str">
            <v>10-1195</v>
          </cell>
          <cell r="B208" t="str">
            <v>Kit,J-Box Asm/E-One Grinder</v>
          </cell>
        </row>
        <row r="209">
          <cell r="A209" t="str">
            <v>10-1196</v>
          </cell>
          <cell r="B209" t="str">
            <v>Kit,Discharge Asm/E-One Grinder</v>
          </cell>
        </row>
        <row r="210">
          <cell r="A210" t="str">
            <v>10-1201</v>
          </cell>
          <cell r="B210" t="str">
            <v>Control,Sim/115/200/230V/1P/4X/20-30Fla/Ext Opt</v>
          </cell>
          <cell r="C210" t="str">
            <v>https://www.zoellerpumps.com/en-us/products/alarms/controls/simplex-panels</v>
          </cell>
        </row>
        <row r="211">
          <cell r="A211" t="str">
            <v>10-1212</v>
          </cell>
          <cell r="B211" t="str">
            <v>Control,Sim/115/208/230V/1Ph/4X/7-15Fla/815/Ext Opt</v>
          </cell>
          <cell r="C211" t="str">
            <v>https://www.zoellerpumps.com/en-us/products/alarms/controls/simplex-panels</v>
          </cell>
        </row>
        <row r="212">
          <cell r="A212" t="str">
            <v>10-1218</v>
          </cell>
          <cell r="B212" t="str">
            <v>Control,Sim/200/230/460V/3Ph/4X/Is/4.0-6.3F/Ext. Opt</v>
          </cell>
          <cell r="C212" t="str">
            <v>https://www.zoellerpumps.com/en-us/products/alarms/controls/simplex-panels</v>
          </cell>
        </row>
        <row r="213">
          <cell r="A213" t="str">
            <v>10-1219</v>
          </cell>
          <cell r="B213" t="str">
            <v>Control,Sim/200/230/460V/3Ph/Is/4X/2.5-4.0A/Ext. Opt</v>
          </cell>
          <cell r="C213" t="str">
            <v>https://www.zoellerpumps.com/en-us/products/alarms/controls/simplex-panels</v>
          </cell>
        </row>
        <row r="214">
          <cell r="A214" t="str">
            <v>10-1222</v>
          </cell>
          <cell r="B214" t="str">
            <v>Control,Sim/200/230/460V/3Ph/4X/Is/6-10A/Ext Opt</v>
          </cell>
          <cell r="C214" t="str">
            <v>https://www.zoellerpumps.com/en-us/products/alarms/controls/simplex-panels</v>
          </cell>
        </row>
        <row r="215">
          <cell r="A215" t="str">
            <v>10-1224</v>
          </cell>
          <cell r="B215" t="str">
            <v>Control,Dup/200/230/460V/3Ph/4X/Is/4.0-6.3A/Ext. Opt</v>
          </cell>
          <cell r="C215" t="str">
            <v>https://www.zoellerpumps.com/en-us/products/alarms/controls/duplex-alternator</v>
          </cell>
        </row>
        <row r="216">
          <cell r="A216" t="str">
            <v>10-1225</v>
          </cell>
          <cell r="B216" t="str">
            <v>Control,Dup/200/230/460V/3Ph/4X/Is/2.5-4.0A/Ext. Opt</v>
          </cell>
          <cell r="C216" t="str">
            <v>https://www.zoellerpumps.com/en-us/products/alarms/controls/duplex-alternator</v>
          </cell>
        </row>
        <row r="217">
          <cell r="A217" t="str">
            <v>10-1228</v>
          </cell>
          <cell r="B217" t="str">
            <v>Control,Dup/200/230/460V/3Ph/4X/Is/6-10A/Ext Opt</v>
          </cell>
          <cell r="C217" t="str">
            <v>https://www.zoellerpumps.com/en-us/products/alarms/controls/duplex-alternator</v>
          </cell>
        </row>
        <row r="218">
          <cell r="A218" t="str">
            <v>10-1229</v>
          </cell>
          <cell r="B218" t="str">
            <v>Control,Sim/200/230/460V/3Ph/4X/Is/9-14.0A/Ext. Opt</v>
          </cell>
          <cell r="C218" t="str">
            <v>https://www.zoellerpumps.com/en-us/products/alarms/controls/duplex-alternator</v>
          </cell>
        </row>
        <row r="219">
          <cell r="A219" t="str">
            <v>10-1231</v>
          </cell>
          <cell r="B219" t="str">
            <v>Control,Dup/200/230/460V/3Ph/4X/Is/9-14.0A/Ext. Opt</v>
          </cell>
          <cell r="C219" t="str">
            <v>https://www.zoellerpumps.com/en-us/products/alarms/controls/duplex-alternator</v>
          </cell>
        </row>
        <row r="220">
          <cell r="A220" t="str">
            <v>10-1232</v>
          </cell>
          <cell r="B220" t="str">
            <v>Control,Dup/200/230/460V/3Ph/4X/Is/13-18FLA/Ext. Opt</v>
          </cell>
          <cell r="C220" t="str">
            <v>https://www.zoellerpumps.com/en-us/products/alarms/controls/duplex-alternator</v>
          </cell>
        </row>
        <row r="221">
          <cell r="A221" t="str">
            <v>10-1233</v>
          </cell>
          <cell r="B221" t="str">
            <v>Control,Dup/115/200/230V/1P/4X/Is/15-20A/Ext Opt</v>
          </cell>
          <cell r="C221" t="str">
            <v>https://www.zoellerpumps.com/en-us/products/alarms/controls/duplex-alternator</v>
          </cell>
        </row>
        <row r="222">
          <cell r="A222" t="str">
            <v>10-1235</v>
          </cell>
          <cell r="B222" t="str">
            <v>Control,Dup/115/200/230V1Ph/4X/Is/20-30FLA/Ext. Opt</v>
          </cell>
          <cell r="C222" t="str">
            <v>https://www.zoellerpumps.com/en-us/products/alarms/controls/duplex-alternator</v>
          </cell>
        </row>
        <row r="223">
          <cell r="A223" t="str">
            <v>10-1239</v>
          </cell>
          <cell r="B223" t="str">
            <v>Control,Dup/200/230/460V/3P/4X/Is/17-23A/Ext Opt</v>
          </cell>
          <cell r="C223" t="str">
            <v>https://www.zoellerpumps.com/en-us/products/alarms/controls/duplex-alternator</v>
          </cell>
        </row>
        <row r="224">
          <cell r="A224" t="str">
            <v>10-1241</v>
          </cell>
          <cell r="B224" t="str">
            <v>Control,Sim/120/208/240V1Ph/4X/Is/0-7.0A/Ext Opt</v>
          </cell>
          <cell r="C224" t="str">
            <v>https://www.zoellerpumps.com/en-us/products/alarms/controls/simplex-panels</v>
          </cell>
        </row>
        <row r="225">
          <cell r="A225" t="str">
            <v>10-1242</v>
          </cell>
          <cell r="B225" t="str">
            <v>Control,Sim/120/208/240V1Ph/4X/Is/7-15A/Ext Opt</v>
          </cell>
          <cell r="C225" t="str">
            <v>https://www.zoellerpumps.com/en-us/products/alarms/controls/simplex-panels</v>
          </cell>
        </row>
        <row r="226">
          <cell r="A226" t="str">
            <v>10-1244</v>
          </cell>
          <cell r="B226" t="str">
            <v>Control,Sim/200/230/460V/3Ph/4X/IS/1.6-2.5A/Ext. Opt</v>
          </cell>
          <cell r="C226" t="str">
            <v>https://www.zoellerpumps.com/en-us/products/alarms/controls/simplex-panels</v>
          </cell>
        </row>
        <row r="227">
          <cell r="A227" t="str">
            <v>10-1247</v>
          </cell>
          <cell r="B227" t="str">
            <v>Control,Sim/575V/3Ph/4X/Is/1.0-1.6FLA/Ext Opt</v>
          </cell>
          <cell r="C227" t="str">
            <v>https://www.zoellerpumps.com/en-us/products/alarms/controls/simplex-panels</v>
          </cell>
        </row>
        <row r="228">
          <cell r="A228" t="str">
            <v>10-1248</v>
          </cell>
          <cell r="B228" t="str">
            <v>Control,Sim/575V/3Ph/4X/Is/1.6-2.5FLA/Ext Opt</v>
          </cell>
          <cell r="C228" t="str">
            <v>https://www.zoellerpumps.com/en-us/products/alarms/controls/simplex-panels</v>
          </cell>
        </row>
        <row r="229">
          <cell r="A229" t="str">
            <v>10-1250</v>
          </cell>
          <cell r="B229" t="str">
            <v>Control,Sim/575V/3Ph/4X/Is/2.5-4.0FLA/Ext Opt</v>
          </cell>
          <cell r="C229" t="str">
            <v>https://www.zoellerpumps.com/en-us/products/alarms/controls/simplex-panels</v>
          </cell>
        </row>
        <row r="230">
          <cell r="A230" t="str">
            <v>10-1252</v>
          </cell>
          <cell r="B230" t="str">
            <v>Control,Sim/575V/3Ph/4X/Is/4.0-6.3FLA/Ext Opt</v>
          </cell>
          <cell r="C230" t="str">
            <v>https://www.zoellerpumps.com/en-us/products/alarms/controls/simplex-panels</v>
          </cell>
        </row>
        <row r="231">
          <cell r="A231" t="str">
            <v>10-1253</v>
          </cell>
          <cell r="B231" t="str">
            <v>Control,Dup/575V/3Ph/4X/Is/1.0-1.6FLA/Ext Opt</v>
          </cell>
          <cell r="C231" t="str">
            <v>https://www.zoellerpumps.com/en-us/products/alarms/controls/duplex-alternator</v>
          </cell>
        </row>
        <row r="232">
          <cell r="A232" t="str">
            <v>10-1254</v>
          </cell>
          <cell r="B232" t="str">
            <v>Control,Dup/575V/3Ph/4X/Is/1.6-2.5FLA/Ext Opt</v>
          </cell>
          <cell r="C232" t="str">
            <v>https://www.zoellerpumps.com/en-us/products/alarms/controls/duplex-alternator</v>
          </cell>
        </row>
        <row r="233">
          <cell r="A233" t="str">
            <v>10-1256</v>
          </cell>
          <cell r="B233" t="str">
            <v>Control,Dup/575V/3Ph/4X/Is/2.5-4.0FLA/Ext Opt</v>
          </cell>
          <cell r="C233" t="str">
            <v>https://www.zoellerpumps.com/en-us/products/alarms/controls/duplex-alternator</v>
          </cell>
        </row>
        <row r="234">
          <cell r="A234" t="str">
            <v>10-1258</v>
          </cell>
          <cell r="B234" t="str">
            <v>Control,Dup/575V/3Ph/4X/Is/4.0-6.3FLA/Ext Opt</v>
          </cell>
          <cell r="C234" t="str">
            <v>https://www.zoellerpumps.com/en-us/products/alarms/controls/duplex-alternator</v>
          </cell>
        </row>
        <row r="235">
          <cell r="A235" t="str">
            <v>10-1260</v>
          </cell>
          <cell r="B235" t="str">
            <v>Control,Sim/200/230/460/3P/4X/Is/4.0-6.3A/Ext Opt</v>
          </cell>
          <cell r="C235" t="str">
            <v>https://www.zoellerpumps.com/en-us/products/alarms/controls/simplex-panels</v>
          </cell>
        </row>
        <row r="236">
          <cell r="A236" t="str">
            <v>10-1262</v>
          </cell>
          <cell r="B236" t="str">
            <v>Control,Sim/200/230/460/3Ph/4X/Is/2.5-4A/Ext Opt</v>
          </cell>
          <cell r="C236" t="str">
            <v>https://www.zoellerpumps.com/en-us/products/alarms/controls/simplex-panels</v>
          </cell>
        </row>
        <row r="237">
          <cell r="A237" t="str">
            <v>10-1264</v>
          </cell>
          <cell r="B237" t="str">
            <v>Control,Sim/200/230/460V/3P/4X/Is/6-10A/Ext Opt</v>
          </cell>
          <cell r="C237" t="str">
            <v>https://www.zoellerpumps.com/en-us/products/alarms/controls/simplex-panels</v>
          </cell>
        </row>
        <row r="238">
          <cell r="A238" t="str">
            <v>10-1266</v>
          </cell>
          <cell r="B238" t="str">
            <v>Control,Dup/200/230/460/3P/4X/Is/4.0-6.3A/Ext Opt</v>
          </cell>
          <cell r="C238" t="str">
            <v>https://www.zoellerpumps.com/en-us/products/alarms/controls/duplex-alternator</v>
          </cell>
        </row>
        <row r="239">
          <cell r="A239" t="str">
            <v>10-1268</v>
          </cell>
          <cell r="B239" t="str">
            <v>Control,Dup/200/230/460/3P/4X/Is/2.5-4A/Ext Opt</v>
          </cell>
          <cell r="C239" t="str">
            <v>https://www.zoellerpumps.com/en-us/products/alarms/controls/duplex-alternator</v>
          </cell>
        </row>
        <row r="240">
          <cell r="A240" t="str">
            <v>10-1270</v>
          </cell>
          <cell r="B240" t="str">
            <v>Control,Dup/200/230/460/3P/4X/Is/6-10FLA/Ext Opt</v>
          </cell>
          <cell r="C240" t="str">
            <v>https://www.zoellerpumps.com/en-us/products/alarms/controls/duplex-alternator</v>
          </cell>
        </row>
        <row r="241">
          <cell r="A241" t="str">
            <v>10-1271</v>
          </cell>
          <cell r="B241" t="str">
            <v>Control,Sim/200/230/460/3P/4X/Is/9-14.0A/Ext Opt</v>
          </cell>
          <cell r="C241" t="str">
            <v>https://www.zoellerpumps.com/en-us/products/alarms/controls/simplex-panels</v>
          </cell>
        </row>
        <row r="242">
          <cell r="A242" t="str">
            <v>10-1272</v>
          </cell>
          <cell r="B242" t="str">
            <v>Control,Sim/200/230/460V/3P/4X/Is/13-18A/Ext Opt</v>
          </cell>
          <cell r="C242" t="str">
            <v>https://www.zoellerpumps.com/en-us/products/alarms/controls/simplex-panels</v>
          </cell>
        </row>
        <row r="243">
          <cell r="A243" t="str">
            <v>10-1273</v>
          </cell>
          <cell r="B243" t="str">
            <v>Control,Dup/200/230/460/3P/4X/Is/9-14.0A/Ext Opt</v>
          </cell>
          <cell r="C243" t="str">
            <v>https://www.zoellerpumps.com/en-us/products/alarms/controls/duplex-alternator</v>
          </cell>
        </row>
        <row r="244">
          <cell r="A244" t="str">
            <v>10-1274</v>
          </cell>
          <cell r="B244" t="str">
            <v>Control,Dup/200/230/460/3P/4X/Is/13-18A/Ext Opt</v>
          </cell>
          <cell r="C244" t="str">
            <v>https://www.zoellerpumps.com/en-us/products/alarms/controls/duplex-alternator</v>
          </cell>
        </row>
        <row r="245">
          <cell r="A245" t="str">
            <v>10-1277</v>
          </cell>
          <cell r="B245" t="str">
            <v>Control,Sim/120/208/240V1Ph/4X/Is/0-7FLA/Ext Opt</v>
          </cell>
          <cell r="C245" t="str">
            <v>https://www.zoellerpumps.com/en-us/products/alarms/controls/simplex-panels</v>
          </cell>
        </row>
        <row r="246">
          <cell r="A246" t="str">
            <v>10-1278</v>
          </cell>
          <cell r="B246" t="str">
            <v>Control,Sim/120/208/240V1Ph/4X/Is/7-15A/Ext Opt</v>
          </cell>
          <cell r="C246" t="str">
            <v>https://www.zoellerpumps.com/en-us/products/alarms/controls/simplex-panels</v>
          </cell>
        </row>
        <row r="247">
          <cell r="A247" t="str">
            <v>10-1279</v>
          </cell>
          <cell r="B247" t="str">
            <v>Control,Dup/120/208/240V1Ph/4X/Is/0-7FLA/Ext Opt</v>
          </cell>
          <cell r="C247" t="str">
            <v>https://www.zoellerpumps.com/en-us/products/alarms/controls/duplex-alternator</v>
          </cell>
        </row>
        <row r="248">
          <cell r="A248" t="str">
            <v>10-1280</v>
          </cell>
          <cell r="B248" t="str">
            <v>Control,Dup/120/208/240V/1Ph/4X/Is/7-15A/Ext Opt</v>
          </cell>
          <cell r="C248" t="str">
            <v>https://www.zoellerpumps.com/en-us/products/alarms/controls/duplex-alternator</v>
          </cell>
        </row>
        <row r="249">
          <cell r="A249" t="str">
            <v>10-1282</v>
          </cell>
          <cell r="B249" t="str">
            <v>Control,Sim/200/230/460/3P/4X/Is/1.6-2.5A/Ext Opt</v>
          </cell>
          <cell r="C249" t="str">
            <v>https://www.zoellerpumps.com/en-us/products/alarms/controls/simplex-panels</v>
          </cell>
        </row>
        <row r="250">
          <cell r="A250" t="str">
            <v>10-1284</v>
          </cell>
          <cell r="B250" t="str">
            <v>Control,Dup/200/230/460/3P/4X/Is/1.6-2.5A/Ext Opt</v>
          </cell>
          <cell r="C250" t="str">
            <v>https://www.zoellerpumps.com/en-us/products/alarms/controls/duplex-alternator</v>
          </cell>
        </row>
        <row r="251">
          <cell r="A251" t="str">
            <v>10-1286</v>
          </cell>
          <cell r="B251" t="str">
            <v>Control,Sim/575V/3Ph/4X/Is/2.5-4.0FLA/Ext Opt</v>
          </cell>
          <cell r="C251" t="str">
            <v>https://www.zoellerpumps.com/en-us/products/alarms/controls/simplex-panels</v>
          </cell>
        </row>
        <row r="252">
          <cell r="A252" t="str">
            <v>10-1288</v>
          </cell>
          <cell r="B252" t="str">
            <v>Control,Sim/575V/3Ph/4X/Is/4.0-6.3FLA/Ext Opt</v>
          </cell>
          <cell r="C252" t="str">
            <v>https://www.zoellerpumps.com/en-us/products/alarms/controls/simplex-panels</v>
          </cell>
        </row>
        <row r="253">
          <cell r="A253" t="str">
            <v>10-1290</v>
          </cell>
          <cell r="B253" t="str">
            <v>Control,Dup/575V/3Ph/4X/Is/2.5-4.0FLA/Ext Opt</v>
          </cell>
          <cell r="C253" t="str">
            <v>https://www.zoellerpumps.com/en-us/products/alarms/controls/duplex-alternator</v>
          </cell>
        </row>
        <row r="254">
          <cell r="A254" t="str">
            <v>10-1292</v>
          </cell>
          <cell r="B254" t="str">
            <v>Control,Dup/575V/3Ph/4X/Is/4.0-6.3FLA/Ext Opt</v>
          </cell>
          <cell r="C254" t="str">
            <v>https://www.zoellerpumps.com/en-us/products/alarms/controls/duplex-alternator</v>
          </cell>
        </row>
        <row r="255">
          <cell r="A255" t="str">
            <v>10-1294</v>
          </cell>
          <cell r="B255" t="str">
            <v>Control,Sim/120/208/240V/1Ph/4X/Is/15-20FLA/Ext. Opt</v>
          </cell>
          <cell r="C255" t="str">
            <v>https://www.zoellerpumps.com/en-us/products/alarms/controls/simplex-panels</v>
          </cell>
        </row>
        <row r="256">
          <cell r="A256" t="str">
            <v>10-1295</v>
          </cell>
          <cell r="B256" t="str">
            <v>Control,Sim/120/208/240V/1Ph/4X/Is/20-30FLA/Ext. Opt</v>
          </cell>
          <cell r="C256" t="str">
            <v>https://www.zoellerpumps.com/en-us/products/alarms/controls/simplex-panels</v>
          </cell>
        </row>
        <row r="257">
          <cell r="A257" t="str">
            <v>10-1296</v>
          </cell>
          <cell r="B257" t="str">
            <v>Control,Dup/120/208/230V1Ph/4X/Is/0-7.0FLA/Ext Opt</v>
          </cell>
          <cell r="C257" t="str">
            <v>https://www.zoellerpumps.com/en-us/products/alarms/controls/duplex-alternator</v>
          </cell>
        </row>
        <row r="258">
          <cell r="A258" t="str">
            <v>10-1297</v>
          </cell>
          <cell r="B258" t="str">
            <v>Control,Dup/120/208/230V/1Ph/4X/Is/7-15FLA/Ext. Opt</v>
          </cell>
          <cell r="C258" t="str">
            <v>https://www.zoellerpumps.com/en-us/products/alarms/controls/duplex-alternator</v>
          </cell>
        </row>
        <row r="259">
          <cell r="A259" t="str">
            <v>10-1300</v>
          </cell>
          <cell r="B259" t="str">
            <v>Control,Sim/120/208/240V/1Ph/4X/Is/15-20A/Ext Opt</v>
          </cell>
          <cell r="C259" t="str">
            <v>https://www.zoellerpumps.com/en-us/products/alarms/controls/simplex-panels</v>
          </cell>
        </row>
        <row r="260">
          <cell r="A260" t="str">
            <v>10-1301</v>
          </cell>
          <cell r="B260" t="str">
            <v>Control,Sim/120/208/230V/1Ph/4X/Is/20-30A/Ext Opt</v>
          </cell>
          <cell r="C260" t="str">
            <v>https://www.zoellerpumps.com/en-us/products/alarms/controls/simplex-panels</v>
          </cell>
        </row>
        <row r="261">
          <cell r="A261" t="str">
            <v>10-1302</v>
          </cell>
          <cell r="B261" t="str">
            <v>Control,Dup/120/208/230V/1P/4X/Is/15-20A/Ext Opt</v>
          </cell>
          <cell r="C261" t="str">
            <v>https://www.zoellerpumps.com/en-us/products/alarms/controls/duplex-alternator</v>
          </cell>
        </row>
        <row r="262">
          <cell r="A262" t="str">
            <v>10-1303</v>
          </cell>
          <cell r="B262" t="str">
            <v>Control,Dup/102/208/230V/1P/4X/Is/20-30A/Ext Opt</v>
          </cell>
          <cell r="C262" t="str">
            <v>https://www.zoellerpumps.com/en-us/products/alarms/controls/duplex-alternator</v>
          </cell>
        </row>
        <row r="263">
          <cell r="A263" t="str">
            <v>10-1305</v>
          </cell>
          <cell r="B263" t="str">
            <v>Flange Pkg Asm 2"NPT</v>
          </cell>
        </row>
        <row r="264">
          <cell r="A264" t="str">
            <v>10-1306</v>
          </cell>
          <cell r="B264" t="str">
            <v>Flange Pkg Asm 3"NPT</v>
          </cell>
        </row>
        <row r="265">
          <cell r="A265" t="str">
            <v>10-1307</v>
          </cell>
          <cell r="B265" t="str">
            <v>Control,Sim/230V/1Ph/4X/23-32A/6111/Ext Opt</v>
          </cell>
          <cell r="C265" t="str">
            <v>https://www.zoellerpumps.com/en-us/products/alarms/controls/simplex-panels</v>
          </cell>
        </row>
        <row r="266">
          <cell r="A266" t="str">
            <v>10-1308</v>
          </cell>
          <cell r="B266" t="str">
            <v>Control,Dup/230V/1Ph/4X/23-32A/6111/Ext Opt</v>
          </cell>
        </row>
        <row r="267">
          <cell r="A267" t="str">
            <v>10-1309</v>
          </cell>
          <cell r="B267" t="str">
            <v>Control,Sim/230V/1Ph/4X/23-32FLA/7110/Ext Opt</v>
          </cell>
          <cell r="C267" t="str">
            <v>https://www.zoellerpumps.com/en-us/products/alarms/controls/simplex-panels</v>
          </cell>
        </row>
        <row r="268">
          <cell r="A268" t="str">
            <v>10-1310</v>
          </cell>
          <cell r="B268" t="str">
            <v>Control,Dup/230V/1Ph/4X/23-32FLA/7110/Ext Opt</v>
          </cell>
          <cell r="C268" t="str">
            <v>https://www.zoellerpumps.com/en-us/products/alarms/controls/duplex-alternator</v>
          </cell>
        </row>
        <row r="269">
          <cell r="A269" t="str">
            <v>10-1355</v>
          </cell>
          <cell r="B269" t="str">
            <v>Control,Sim/115/200/230V/1Ph/4X/0-20FLA/Ext Opt</v>
          </cell>
          <cell r="C269" t="str">
            <v>https://www.zoellerpumps.com/en-us/products/alarms/controls/simplex-panels</v>
          </cell>
        </row>
        <row r="270">
          <cell r="A270" t="str">
            <v>10-1359</v>
          </cell>
          <cell r="B270" t="str">
            <v>Qwik Box W-Alarm/120/Indoor/Filter Sys/W/10-0623</v>
          </cell>
        </row>
        <row r="271">
          <cell r="A271" t="str">
            <v>10-1366</v>
          </cell>
          <cell r="B271" t="str">
            <v>Weight Asm,Float/(3) Weights &amp; Brackets</v>
          </cell>
        </row>
        <row r="272">
          <cell r="A272" t="str">
            <v>10-1367</v>
          </cell>
          <cell r="B272" t="str">
            <v>Weight Asm,Float/(4) Weights &amp; Brackets</v>
          </cell>
        </row>
        <row r="273">
          <cell r="A273" t="str">
            <v>10-1383</v>
          </cell>
          <cell r="B273" t="str">
            <v>Control,Sim/115V/HH Filter System/No Floats</v>
          </cell>
          <cell r="C273" t="str">
            <v>https://www.zoellerpumps.com/en-us/products/alarms/controls/simplex-panels</v>
          </cell>
        </row>
        <row r="274">
          <cell r="A274" t="str">
            <v>10-1389</v>
          </cell>
          <cell r="B274" t="str">
            <v>Control,Sim/115/200/230V/1P/4X/7-15A/Alm/Ext Opt</v>
          </cell>
        </row>
        <row r="275">
          <cell r="A275" t="str">
            <v>10-1398</v>
          </cell>
          <cell r="B275" t="str">
            <v>J-Box,4X4X4/.75"Hub/(4) Sm Cd Seals/(1)Plug</v>
          </cell>
        </row>
        <row r="276">
          <cell r="A276" t="str">
            <v>10-1399</v>
          </cell>
          <cell r="B276" t="str">
            <v>J-Box,4X4X4/1.5"H/(4)Sm Cd Seals/(1) Sm Plug/Pvc</v>
          </cell>
        </row>
        <row r="277">
          <cell r="A277" t="str">
            <v>10-1401</v>
          </cell>
          <cell r="B277" t="str">
            <v>J-Box,6X6X4/1"Hub/(5)Sm Cd Seals/(1)Plug</v>
          </cell>
        </row>
        <row r="278">
          <cell r="A278" t="str">
            <v>10-1402</v>
          </cell>
          <cell r="B278" t="str">
            <v>J-Box,6X6X4/1.5"H/(4) Sm Cd Seals/(1) Plug/Pvc</v>
          </cell>
        </row>
        <row r="279">
          <cell r="A279" t="str">
            <v>10-1403</v>
          </cell>
          <cell r="B279" t="str">
            <v>J-Box,6X6X4/2"Hub/(5)Sm Cd Seals(1)Plug</v>
          </cell>
        </row>
        <row r="280">
          <cell r="A280" t="str">
            <v>10-1404</v>
          </cell>
          <cell r="B280" t="str">
            <v>J-Box,6X6X4/1.5"H/(3)Sm&amp;(1)Lrg Cd Sl/Sm Plug/Pvc</v>
          </cell>
        </row>
        <row r="281">
          <cell r="A281" t="str">
            <v>10-1405</v>
          </cell>
          <cell r="B281" t="str">
            <v>J-Box,6X6X4/2"Hub/(4)Sm&amp;(2)Lrg Cd Sls/SmPlug/Pvc</v>
          </cell>
        </row>
        <row r="282">
          <cell r="A282" t="str">
            <v>10-1430</v>
          </cell>
          <cell r="B282" t="str">
            <v>Control,Dup/Td/115/200/230V/1P/4X/0-20A/Floats/Clarus</v>
          </cell>
        </row>
        <row r="283">
          <cell r="A283" t="str">
            <v>10-1433</v>
          </cell>
          <cell r="B283" t="str">
            <v>Kit,Starter Model/E6124</v>
          </cell>
        </row>
        <row r="284">
          <cell r="A284" t="str">
            <v>10-1434</v>
          </cell>
          <cell r="B284" t="str">
            <v>Kit,Starter Model/E651</v>
          </cell>
        </row>
        <row r="285">
          <cell r="A285" t="str">
            <v>10-1450</v>
          </cell>
          <cell r="B285" t="str">
            <v>Battery,AGM 12Vdc</v>
          </cell>
        </row>
        <row r="286">
          <cell r="A286" t="str">
            <v>10-1456</v>
          </cell>
          <cell r="B286" t="str">
            <v>Float Tree,Asm</v>
          </cell>
        </row>
        <row r="287">
          <cell r="A287" t="str">
            <v>10-1457</v>
          </cell>
          <cell r="B287" t="str">
            <v>Float Tree,Asm/W-3 Floats</v>
          </cell>
        </row>
        <row r="288">
          <cell r="A288" t="str">
            <v>10-1458</v>
          </cell>
          <cell r="B288" t="str">
            <v>Float Tree,Asm/W-4 Floats</v>
          </cell>
        </row>
        <row r="289">
          <cell r="A289" t="str">
            <v>10-1461</v>
          </cell>
          <cell r="B289" t="str">
            <v>Vent,Tank 2"/Steel</v>
          </cell>
        </row>
        <row r="290">
          <cell r="A290" t="str">
            <v>10-1462</v>
          </cell>
          <cell r="B290" t="str">
            <v>Vent,Tank 3"/Steel</v>
          </cell>
        </row>
        <row r="291">
          <cell r="A291" t="str">
            <v>10-1463</v>
          </cell>
          <cell r="B291" t="str">
            <v>Vent,Tank 4"/Steel</v>
          </cell>
        </row>
        <row r="292">
          <cell r="A292" t="str">
            <v>10-1464</v>
          </cell>
          <cell r="B292" t="str">
            <v>Vent,Tank 6"/Steel</v>
          </cell>
        </row>
        <row r="293">
          <cell r="A293" t="str">
            <v>10-1470</v>
          </cell>
          <cell r="B293" t="str">
            <v>Control Dup/Td/115/230/1Ph/0-20A/Auto Flush/Flts</v>
          </cell>
        </row>
        <row r="294">
          <cell r="A294" t="str">
            <v>10-1523</v>
          </cell>
          <cell r="B294" t="str">
            <v>Control,Sim/Td/115/240V/1P/0-20A/Auto Flush/Flts</v>
          </cell>
          <cell r="C294" t="str">
            <v>https://www.zoellerpumps.com/en-us/products/alarms/controls/simplex-panels</v>
          </cell>
        </row>
        <row r="295">
          <cell r="A295" t="str">
            <v>10-1526</v>
          </cell>
          <cell r="B295" t="str">
            <v>Alarm System,Oil Smart W/Lights &amp; Dry Contacts/20'Cd</v>
          </cell>
        </row>
        <row r="296">
          <cell r="A296" t="str">
            <v>10-1528</v>
          </cell>
          <cell r="B296" t="str">
            <v>Switch,Oil Smart Pump/20 Ft Cord</v>
          </cell>
        </row>
        <row r="297">
          <cell r="A297" t="str">
            <v>10-1551</v>
          </cell>
          <cell r="B297" t="str">
            <v>Control,Sim/Auto Rev/200/230/1P/4X/16-20A/Ext Opt</v>
          </cell>
          <cell r="C297" t="str">
            <v>https://www.zoellerpumps.com/en-us/products/alarms/controls/simplex-panels</v>
          </cell>
        </row>
        <row r="298">
          <cell r="A298" t="str">
            <v>10-1552</v>
          </cell>
          <cell r="B298" t="str">
            <v>Control,Dup/Auto Rev/200/230/1P/4X/16-20A/Ext Opt</v>
          </cell>
          <cell r="C298" t="str">
            <v>https://www.zoellerpumps.com/en-us/products/alarms/controls/duplex-alternator</v>
          </cell>
        </row>
        <row r="299">
          <cell r="A299" t="str">
            <v>10-1559</v>
          </cell>
          <cell r="B299" t="str">
            <v>Control,Sim/230V/1Ph/4X/Is/5.5-8.0FLA/Ex120/Ext. Opt</v>
          </cell>
          <cell r="C299" t="str">
            <v>https://www.zoellerpumps.com/en-us/products/alarms/controls/simplex-panels</v>
          </cell>
        </row>
        <row r="300">
          <cell r="A300" t="str">
            <v>10-1560</v>
          </cell>
          <cell r="B300" t="str">
            <v>Control,Sim/200/230/460V/3Ph/4X/Is/4.0-6.3A/Ext. Opt</v>
          </cell>
          <cell r="C300" t="str">
            <v>https://www.zoellerpumps.com/en-us/products/alarms/controls/simplex-panels</v>
          </cell>
        </row>
        <row r="301">
          <cell r="A301" t="str">
            <v>10-1561</v>
          </cell>
          <cell r="B301" t="str">
            <v>Control,Sim/200/230/460V/3Ph/4X/Is/2.5-4.0A/Ext. Opt</v>
          </cell>
          <cell r="C301" t="str">
            <v>https://www.zoellerpumps.com/en-us/products/alarms/controls/simplex-panels</v>
          </cell>
        </row>
        <row r="302">
          <cell r="A302" t="str">
            <v>10-1562</v>
          </cell>
          <cell r="B302" t="str">
            <v>Control,Sim/200/230/460V/3Ph/4X/Is/1.6-2.5A/Ext. Opt</v>
          </cell>
          <cell r="C302" t="str">
            <v>https://www.zoellerpumps.com/en-us/products/alarms/controls/simplex-panels</v>
          </cell>
        </row>
        <row r="303">
          <cell r="A303" t="str">
            <v>10-1563</v>
          </cell>
          <cell r="B303" t="str">
            <v>Control,Sim/575V/3Ph/4X/Is/1.6-2.5A/Ext Opt</v>
          </cell>
          <cell r="C303" t="str">
            <v>https://www.zoellerpumps.com/en-us/products/alarms/controls/simplex-panels</v>
          </cell>
        </row>
        <row r="304">
          <cell r="A304" t="str">
            <v>10-1564</v>
          </cell>
          <cell r="B304" t="str">
            <v>Control,Sim/230V/1Ph/4X/Is/7.0-10.0A/Ex6121/Ext. Opt</v>
          </cell>
          <cell r="C304" t="str">
            <v>https://www.zoellerpumps.com/en-us/products/alarms/controls/simplex-panels</v>
          </cell>
        </row>
        <row r="305">
          <cell r="A305" t="str">
            <v>10-1565</v>
          </cell>
          <cell r="B305" t="str">
            <v>Control,Sim/200/230/460V/3Ph/4X/Is/6.0-10.0A/Ext. Opt</v>
          </cell>
          <cell r="C305" t="str">
            <v>https://www.zoellerpumps.com/en-us/products/alarms/controls/simplex-panels</v>
          </cell>
        </row>
        <row r="306">
          <cell r="A306" t="str">
            <v>10-1566</v>
          </cell>
          <cell r="B306" t="str">
            <v>Control,Sim/575V/3Ph/4X/Is/2.5-4.0A/Ext Opt</v>
          </cell>
          <cell r="C306" t="str">
            <v>https://www.zoellerpumps.com/en-us/products/alarms/controls/simplex-panels</v>
          </cell>
        </row>
        <row r="307">
          <cell r="A307" t="str">
            <v>10-1567</v>
          </cell>
          <cell r="B307" t="str">
            <v>Control,Sim/230V/1Ph/4X/16-24A/Is/Ex6123/Ext Opt</v>
          </cell>
          <cell r="C307" t="str">
            <v>https://www.zoellerpumps.com/en-us/products/alarms/controls/simplex-panels</v>
          </cell>
        </row>
        <row r="308">
          <cell r="A308" t="str">
            <v>10-1568</v>
          </cell>
          <cell r="B308" t="str">
            <v>Control,Sim/200/230/460V/Is/9.0-14.0A/Ext Opt</v>
          </cell>
          <cell r="C308" t="str">
            <v>https://www.zoellerpumps.com/en-us/products/alarms/controls/simplex-panels</v>
          </cell>
        </row>
        <row r="309">
          <cell r="A309" t="str">
            <v>10-1569</v>
          </cell>
          <cell r="B309" t="str">
            <v>Control,Sim/230V/1Ph/4X/Is/23.0-32.0A/Ex6124/Ext. Opt</v>
          </cell>
          <cell r="C309" t="str">
            <v>https://www.zoellerpumps.com/en-us/products/alarms/controls/simplex-panels</v>
          </cell>
        </row>
        <row r="310">
          <cell r="A310" t="str">
            <v>10-1570</v>
          </cell>
          <cell r="B310" t="str">
            <v>Control,Sim/200/230/460V/3Ph/4X/Is/17.0-23.0A/Ext. Opt</v>
          </cell>
          <cell r="C310" t="str">
            <v>https://www.zoellerpumps.com/en-us/products/alarms/controls/simplex-panels</v>
          </cell>
        </row>
        <row r="311">
          <cell r="A311" t="str">
            <v>10-1571</v>
          </cell>
          <cell r="B311" t="str">
            <v>Control,Sim/200/230/460V/3Ph/4X/Is/13.0-18.0A/Ext. Opt</v>
          </cell>
          <cell r="C311" t="str">
            <v>https://www.zoellerpumps.com/en-us/products/alarms/controls/simplex-panels</v>
          </cell>
        </row>
        <row r="312">
          <cell r="A312" t="str">
            <v>10-1572</v>
          </cell>
          <cell r="B312" t="str">
            <v>Control,Sim/575V/3Ph/4X/Is/6.0-10.0A/Ext Opt</v>
          </cell>
          <cell r="C312" t="str">
            <v>https://www.zoellerpumps.com/en-us/products/alarms/controls/simplex-panels</v>
          </cell>
        </row>
        <row r="313">
          <cell r="A313" t="str">
            <v>10-1573</v>
          </cell>
          <cell r="B313" t="str">
            <v>Control,Sim/230V/1Ph/4X/Is/12.0-18.0A/EX6122/Ext. Opt</v>
          </cell>
          <cell r="C313" t="str">
            <v>https://www.zoellerpumps.com/en-us/products/alarms/controls/simplex-panels</v>
          </cell>
        </row>
        <row r="314">
          <cell r="A314" t="str">
            <v>10-1574</v>
          </cell>
          <cell r="B314" t="str">
            <v>Control,Sim/230V/1Ph/4X/Is/23.0-32.0A/EX6111/Ext. Opt</v>
          </cell>
          <cell r="C314" t="str">
            <v>https://www.zoellerpumps.com/en-us/products/alarms/controls/simplex-panels</v>
          </cell>
        </row>
        <row r="315">
          <cell r="A315" t="str">
            <v>10-1575</v>
          </cell>
          <cell r="B315" t="str">
            <v>Control,Sim/200/230/460V/3Ph/4X/Is/20.0-25.0A/Ext. Opt</v>
          </cell>
          <cell r="C315" t="str">
            <v>https://www.zoellerpumps.com/en-us/products/alarms/controls/simplex-panels</v>
          </cell>
        </row>
        <row r="316">
          <cell r="A316" t="str">
            <v>10-1576</v>
          </cell>
          <cell r="B316" t="str">
            <v>Control,Sim/575V/3Ph/4X/Is/9.0-14.0A/Ext Opt</v>
          </cell>
          <cell r="C316" t="str">
            <v>https://www.zoellerpumps.com/en-us/products/alarms/controls/simplex-panels</v>
          </cell>
        </row>
        <row r="317">
          <cell r="A317" t="str">
            <v>10-1577</v>
          </cell>
          <cell r="B317" t="str">
            <v>Control,Sim/208-240-480V/3Ph/4X/Is/24-32A/Intrinsicaly Safe/SL &amp; TCO</v>
          </cell>
          <cell r="C317" t="str">
            <v>https://www.zoellerpumps.com/en-us/products/alarms/controls/explosion-proof</v>
          </cell>
        </row>
        <row r="318">
          <cell r="A318" t="str">
            <v>10-1578</v>
          </cell>
          <cell r="B318" t="str">
            <v>Control,Sim/208-240-480V/3Ph/4X/Is/30-40A/Intrinsicaly Safe/SL &amp; TCO</v>
          </cell>
          <cell r="C318" t="str">
            <v>https://www.zoellerpumps.com/en-us/products/alarms/controls/explosion-proof</v>
          </cell>
        </row>
        <row r="319">
          <cell r="A319" t="str">
            <v>10-1587</v>
          </cell>
          <cell r="B319" t="str">
            <v>Control,Dup/230V/1Ph/4X/Is/5.5-8.0A/EX6120/Ext. Opt</v>
          </cell>
          <cell r="C319" t="str">
            <v>https://www.zoellerpumps.com/en-us/products/alarms/controls/duplex-alternator</v>
          </cell>
        </row>
        <row r="320">
          <cell r="A320" t="str">
            <v>10-1588</v>
          </cell>
          <cell r="B320" t="str">
            <v>Control,Dup/200/230/460V/3Ph/4X/Is/4.0-6.3A/Ext. Opt</v>
          </cell>
          <cell r="C320" t="str">
            <v>https://www.zoellerpumps.com/en-us/products/alarms/controls/duplex-alternator</v>
          </cell>
        </row>
        <row r="321">
          <cell r="A321" t="str">
            <v>10-1589</v>
          </cell>
          <cell r="B321" t="str">
            <v>Control,Dup/200/230/460V/3Ph/4X/Is/2.5-4.0A/Ext. Opt</v>
          </cell>
          <cell r="C321" t="str">
            <v>https://www.zoellerpumps.com/en-us/products/alarms/controls/duplex-alternator</v>
          </cell>
        </row>
        <row r="322">
          <cell r="A322" t="str">
            <v>10-1590</v>
          </cell>
          <cell r="B322" t="str">
            <v>Control,Dup/200/230/460V/3Ph/4X/Is/1.6-2.5A/Ext. Opt</v>
          </cell>
          <cell r="C322" t="str">
            <v>https://www.zoellerpumps.com/en-us/products/alarms/controls/duplex-alternator</v>
          </cell>
        </row>
        <row r="323">
          <cell r="A323" t="str">
            <v>10-1591</v>
          </cell>
          <cell r="B323" t="str">
            <v>Control,Dup/575V/3Ph/4X/Is/1.6-2.5A/Ext Opt</v>
          </cell>
          <cell r="C323" t="str">
            <v>https://www.zoellerpumps.com/en-us/products/alarms/controls/duplex-alternator</v>
          </cell>
        </row>
        <row r="324">
          <cell r="A324" t="str">
            <v>10-1592</v>
          </cell>
          <cell r="B324" t="str">
            <v>Control,Dup/230V/1Ph/4X/Is/7.0-10.0A/Ex6121/Ext. Opt</v>
          </cell>
          <cell r="C324" t="str">
            <v>https://www.zoellerpumps.com/en-us/products/alarms/controls/duplex-alternator</v>
          </cell>
        </row>
        <row r="325">
          <cell r="A325" t="str">
            <v>10-1593</v>
          </cell>
          <cell r="B325" t="str">
            <v>Control,Dup/200/230/460V/3Ph/4X/Is/6.0-10.0A/Ext. Opt</v>
          </cell>
          <cell r="C325" t="str">
            <v>https://www.zoellerpumps.com/en-us/products/alarms/controls/duplex-alternator</v>
          </cell>
        </row>
        <row r="326">
          <cell r="A326" t="str">
            <v>10-1594</v>
          </cell>
          <cell r="B326" t="str">
            <v>Control,Dup/575V/3Ph/4X/Is/2.5-4.0A/Ext Opt</v>
          </cell>
          <cell r="C326" t="str">
            <v>https://www.zoellerpumps.com/en-us/products/alarms/controls/duplex-alternator</v>
          </cell>
        </row>
        <row r="327">
          <cell r="A327" t="str">
            <v>10-1595</v>
          </cell>
          <cell r="B327" t="str">
            <v>Control,Dup/230V/1Ph/4X/Is/16.0-24.0/Ex6123/Ext. Opt</v>
          </cell>
          <cell r="C327" t="str">
            <v>https://www.zoellerpumps.com/en-us/products/alarms/controls/duplex-alternator</v>
          </cell>
        </row>
        <row r="328">
          <cell r="A328" t="str">
            <v>10-1596</v>
          </cell>
          <cell r="B328" t="str">
            <v>Control,Dup/200/230/460V/3Ph/4X/Is/9.0-14.0A/Ext. Opt</v>
          </cell>
          <cell r="C328" t="str">
            <v>https://www.zoellerpumps.com/en-us/products/alarms/controls/duplex-alternator</v>
          </cell>
        </row>
        <row r="329">
          <cell r="A329" t="str">
            <v>10-1597</v>
          </cell>
          <cell r="B329" t="str">
            <v>Control,Dup/230V/1Ph/4X/Is/23.0-32.0A/EX6124/Ext. Opt</v>
          </cell>
          <cell r="C329" t="str">
            <v>https://www.zoellerpumps.com/en-us/products/alarms/controls/duplex-alternator</v>
          </cell>
        </row>
        <row r="330">
          <cell r="A330" t="str">
            <v>10-1598</v>
          </cell>
          <cell r="B330" t="str">
            <v>Control,Dup/200/230/460V/3Ph/4X/Is/17.0-23.0A/Ext. Opt</v>
          </cell>
          <cell r="C330" t="str">
            <v>https://www.zoellerpumps.com/en-us/products/alarms/controls/duplex-alternator</v>
          </cell>
        </row>
        <row r="331">
          <cell r="A331" t="str">
            <v>10-1599</v>
          </cell>
          <cell r="B331" t="str">
            <v>Control,Dup/200/230/460V/3Ph/4X/Is/13.0-18.0A/Ext. Opt</v>
          </cell>
          <cell r="C331" t="str">
            <v>https://www.zoellerpumps.com/en-us/products/alarms/controls/duplex-alternator</v>
          </cell>
        </row>
        <row r="332">
          <cell r="A332" t="str">
            <v>10-1600</v>
          </cell>
          <cell r="B332" t="str">
            <v>Control,Dup/575V/3Ph/4X/Is/6.0-10.0A/Ext Opt</v>
          </cell>
          <cell r="C332" t="str">
            <v>https://www.zoellerpumps.com/en-us/products/alarms/controls/duplex-alternator</v>
          </cell>
        </row>
        <row r="333">
          <cell r="A333" t="str">
            <v>10-1601</v>
          </cell>
          <cell r="B333" t="str">
            <v>Control,Dup/230V/1Ph/4X/Is/12.0-18.0A/EX6122/Ext. Opt</v>
          </cell>
          <cell r="C333" t="str">
            <v>https://www.zoellerpumps.com/en-us/products/alarms/controls/duplex-alternator</v>
          </cell>
        </row>
        <row r="334">
          <cell r="A334" t="str">
            <v>10-1602</v>
          </cell>
          <cell r="B334" t="str">
            <v>Control,Dup/230V/1Ph/4X/Is/23.0-32.0/EX6111/Ext. Opt</v>
          </cell>
          <cell r="C334" t="str">
            <v>https://www.zoellerpumps.com/en-us/products/alarms/controls/duplex-alternator</v>
          </cell>
        </row>
        <row r="335">
          <cell r="A335" t="str">
            <v>10-1603</v>
          </cell>
          <cell r="B335" t="str">
            <v>Control,Dup/200/230/460V/3Ph/4X/Is/20.0-25.0A/Ext. Opt</v>
          </cell>
          <cell r="C335" t="str">
            <v>https://www.zoellerpumps.com/en-us/products/alarms/controls/duplex-alternator</v>
          </cell>
        </row>
        <row r="336">
          <cell r="A336" t="str">
            <v>10-1604</v>
          </cell>
          <cell r="B336" t="str">
            <v>Control,Dup/575V/3Ph/4X/Is/9.0-14.0A/Ext Opt</v>
          </cell>
          <cell r="C336" t="str">
            <v>https://www.zoellerpumps.com/en-us/products/alarms/controls/duplex-alternator</v>
          </cell>
        </row>
        <row r="337">
          <cell r="A337" t="str">
            <v>10-1605</v>
          </cell>
          <cell r="B337" t="str">
            <v>Control,Dup/208-240-480V/3Ph/4X/Is/24-32A/Intrinsicaly Safe/SL &amp; TCO</v>
          </cell>
          <cell r="C337" t="str">
            <v>https://www.zoellerpumps.com/en-us/products/alarms/controls/explosion-proof</v>
          </cell>
        </row>
        <row r="338">
          <cell r="A338" t="str">
            <v>10-1606</v>
          </cell>
          <cell r="B338" t="str">
            <v>Control,Dup/208-240-480V/3Ph/4X/Is/30-40A/Intrinsicaly Safe/SL &amp; TCO</v>
          </cell>
          <cell r="C338" t="str">
            <v>https://www.zoellerpumps.com/en-us/products/alarms/controls/explosion-proof</v>
          </cell>
        </row>
        <row r="339">
          <cell r="A339" t="str">
            <v>10-1650</v>
          </cell>
          <cell r="B339" t="str">
            <v>Control,Sim/200-230V/1P/4X/15-20FLA/841/Ext Opt</v>
          </cell>
        </row>
        <row r="340">
          <cell r="A340" t="str">
            <v>10-1652</v>
          </cell>
          <cell r="B340" t="str">
            <v>Control,Dup/200-230V/1P/4X/15-20A/841/Ext Opt</v>
          </cell>
          <cell r="C340" t="str">
            <v>https://www.zoellerpumps.com/en-us/products/alarms/controls/duplex-alternator</v>
          </cell>
        </row>
        <row r="341">
          <cell r="A341" t="str">
            <v>10-1672</v>
          </cell>
          <cell r="B341" t="str">
            <v>Rod,Float-Asm/2 Flt Highhead Step System</v>
          </cell>
        </row>
        <row r="342">
          <cell r="A342" t="str">
            <v>10-1673</v>
          </cell>
          <cell r="B342" t="str">
            <v>Rod,Float-Asm/3 Flt Highhead Step System</v>
          </cell>
        </row>
        <row r="343">
          <cell r="A343" t="str">
            <v>10-1674</v>
          </cell>
          <cell r="B343" t="str">
            <v>Rod,Float-Asm/4 Flt Highhead Step System</v>
          </cell>
        </row>
        <row r="344">
          <cell r="A344" t="str">
            <v>10-1700</v>
          </cell>
          <cell r="B344" t="str">
            <v>Control,Dup/Auto Rev/200/230/460V/3P/9-14A/Ext. Opt</v>
          </cell>
          <cell r="C344" t="str">
            <v>https://www.zoellerpumps.com/en-us/products/alarms/controls/duplex-alternator</v>
          </cell>
        </row>
        <row r="345">
          <cell r="A345" t="str">
            <v>10-1701</v>
          </cell>
          <cell r="B345" t="str">
            <v>Control,Sim/Auto Rev/200/230/460V/3P/4X/9-14A/Ext. Opt</v>
          </cell>
        </row>
        <row r="346">
          <cell r="A346" t="str">
            <v>10-1710</v>
          </cell>
          <cell r="B346" t="str">
            <v>J-Box,6X6X4/2"Hub/(6)Sm Cd Sls/Sm Plug</v>
          </cell>
        </row>
        <row r="347">
          <cell r="A347" t="str">
            <v>10-1726</v>
          </cell>
          <cell r="B347" t="str">
            <v>Rod,Float-Asm/5 Flt Highhead Step System</v>
          </cell>
        </row>
        <row r="348">
          <cell r="A348" t="str">
            <v>10-1727</v>
          </cell>
          <cell r="B348" t="str">
            <v>Switch,Oil Smart/20'Cd/16FLA/W-O Plugs</v>
          </cell>
        </row>
        <row r="349">
          <cell r="A349" t="str">
            <v>10-1741</v>
          </cell>
          <cell r="B349" t="str">
            <v>Rod,Float-Asm/3 Flt 84" High Head Step System</v>
          </cell>
        </row>
        <row r="350">
          <cell r="A350" t="str">
            <v>10-1746</v>
          </cell>
          <cell r="B350" t="str">
            <v>Rod,Float-Asm/3 Flt/96" Hi Hd Step System</v>
          </cell>
        </row>
        <row r="351">
          <cell r="A351" t="str">
            <v>10-1755</v>
          </cell>
          <cell r="B351" t="str">
            <v>Control,Dup/200/230V/1Ph/4X/16-20A/Ext Opt</v>
          </cell>
          <cell r="C351" t="str">
            <v>https://www.zoellerpumps.com/en-us/products/alarms/controls/duplex-alternator</v>
          </cell>
        </row>
        <row r="352">
          <cell r="A352" t="str">
            <v>10-1793</v>
          </cell>
          <cell r="B352" t="str">
            <v>Rod,Float-Asm/4 Flt 96" Hi Hd Step System</v>
          </cell>
        </row>
        <row r="353">
          <cell r="A353" t="str">
            <v>10-1863</v>
          </cell>
          <cell r="B353" t="str">
            <v>Control,Dup/Td/115/200/230/4X/0-20A/Logo</v>
          </cell>
          <cell r="C353" t="str">
            <v>https://www.zoellerpumps.com/en-us/products/alarms/controls/duplex-alternator</v>
          </cell>
        </row>
        <row r="354">
          <cell r="A354" t="str">
            <v>10-1877</v>
          </cell>
          <cell r="B354" t="str">
            <v>Switch,Mech Flt/125/250V/5A/25'Cd/Wo Plug</v>
          </cell>
          <cell r="C354" t="str">
            <v>https://www.zoellerpumps.com/en-us/products/alarms/switches</v>
          </cell>
        </row>
        <row r="355">
          <cell r="A355" t="str">
            <v>10-1878</v>
          </cell>
          <cell r="B355" t="str">
            <v>Switch,Mech Flt/125/250V/5A/35'Cd/Wo Plug</v>
          </cell>
          <cell r="C355" t="str">
            <v>https://www.zoellerpumps.com/en-us/products/alarms/switches</v>
          </cell>
        </row>
        <row r="356">
          <cell r="A356" t="str">
            <v>10-1879</v>
          </cell>
          <cell r="B356" t="str">
            <v>Switch,Mech Flt/125/250V/5A/50'Cd/Wo Plug</v>
          </cell>
          <cell r="C356" t="str">
            <v>https://www.zoellerpumps.com/en-us/products/alarms/switches</v>
          </cell>
        </row>
        <row r="357">
          <cell r="A357" t="str">
            <v>10-1880</v>
          </cell>
          <cell r="B357" t="str">
            <v>Switch,Mech Flt/125/250V/5A/15'Cd/Wo Plg/Extl Wt</v>
          </cell>
          <cell r="C357" t="str">
            <v>https://www.zoellerpumps.com/en-us/products/alarms/switches</v>
          </cell>
        </row>
        <row r="358">
          <cell r="A358" t="str">
            <v>10-1881</v>
          </cell>
          <cell r="B358" t="str">
            <v>Switch,Mech Flt/125/250V/5A/25'Cd/Wo Plg/Extl Wt</v>
          </cell>
          <cell r="C358" t="str">
            <v>https://www.zoellerpumps.com/en-us/products/alarms/switches</v>
          </cell>
        </row>
        <row r="359">
          <cell r="A359" t="str">
            <v>10-1882</v>
          </cell>
          <cell r="B359" t="str">
            <v>Switch,Mech Flt/125/250V/5A/35'Cd/Wo Plg/Extl Wt</v>
          </cell>
          <cell r="C359" t="str">
            <v>https://www.zoellerpumps.com/en-us/products/alarms/switches</v>
          </cell>
        </row>
        <row r="360">
          <cell r="A360" t="str">
            <v>10-1883</v>
          </cell>
          <cell r="B360" t="str">
            <v>Switch,Mech Flt/125/250V/5A/50'Cd/Wo Plg/Extl Wt</v>
          </cell>
          <cell r="C360" t="str">
            <v>https://www.zoellerpumps.com/en-us/products/alarms/switches</v>
          </cell>
        </row>
        <row r="361">
          <cell r="A361" t="str">
            <v>10-1886</v>
          </cell>
          <cell r="B361" t="str">
            <v>Float Tree,Asm W-3 Mech Floats</v>
          </cell>
          <cell r="C361" t="str">
            <v>https://www.zoellerpumps.com/en-us/products/alarms/switches</v>
          </cell>
        </row>
        <row r="362">
          <cell r="A362" t="str">
            <v>10-1887</v>
          </cell>
          <cell r="B362" t="str">
            <v>Float Tree,Asm W-4 Mech Floats</v>
          </cell>
          <cell r="C362" t="str">
            <v>https://www.zoellerpumps.com/en-us/products/alarms/switches</v>
          </cell>
        </row>
        <row r="363">
          <cell r="A363" t="str">
            <v>10-1932</v>
          </cell>
          <cell r="B363" t="str">
            <v>Rod,Float-Asm/2 Flt/72" HH Step System</v>
          </cell>
        </row>
        <row r="364">
          <cell r="A364" t="str">
            <v>10-1933</v>
          </cell>
          <cell r="B364" t="str">
            <v>Rod,Float-Asm/2 Flt/96"/HH Step System</v>
          </cell>
        </row>
        <row r="365">
          <cell r="A365" t="str">
            <v>10-1952</v>
          </cell>
          <cell r="B365" t="str">
            <v>Control,Sim/575V/3Ph/4X/20-25FLA/Ext Opt</v>
          </cell>
        </row>
        <row r="366">
          <cell r="A366" t="str">
            <v>10-1953</v>
          </cell>
          <cell r="B366" t="str">
            <v>Control,Dup/575V/3Ph/4X/20-25FLA/Ext Opt</v>
          </cell>
          <cell r="C366" t="str">
            <v>https://www.zoellerpumps.com/en-us/products/alarms/controls/duplex-alternator</v>
          </cell>
        </row>
        <row r="367">
          <cell r="A367" t="str">
            <v>10-1956</v>
          </cell>
          <cell r="B367" t="str">
            <v>Switch,Mech Flt/SPB/230V/35'Cd/13Amp/1Hp</v>
          </cell>
          <cell r="C367" t="str">
            <v>https://www.zoellerpumps.com/en-us/products/alarms/switches</v>
          </cell>
        </row>
        <row r="368">
          <cell r="A368" t="str">
            <v>10-1964</v>
          </cell>
          <cell r="B368" t="str">
            <v>Switch,Mech/DPB/115V/15'Cd/15A/N.O.</v>
          </cell>
          <cell r="C368" t="str">
            <v>https://www.zoellerpumps.com/en-us/products/alarms/switches</v>
          </cell>
        </row>
        <row r="369">
          <cell r="A369" t="str">
            <v>10-1965</v>
          </cell>
          <cell r="B369" t="str">
            <v>Switch,Mech/DPB/230V/15'Cd/15A/N.O.</v>
          </cell>
          <cell r="C369" t="str">
            <v>https://www.zoellerpumps.com/en-us/products/alarms/switches</v>
          </cell>
        </row>
        <row r="370">
          <cell r="A370" t="str">
            <v>10-2006</v>
          </cell>
          <cell r="B370" t="str">
            <v>Control,Sim/230V/1Ph/4X/0-15Fla/Plugger/810/815</v>
          </cell>
        </row>
        <row r="371">
          <cell r="A371" t="str">
            <v>10-2008</v>
          </cell>
          <cell r="B371" t="str">
            <v>Control,Sim/115/200/230V/1Ph/4X/0-7Fla/810</v>
          </cell>
        </row>
        <row r="372">
          <cell r="A372" t="str">
            <v>10-2014</v>
          </cell>
          <cell r="B372" t="str">
            <v>Fitting,PVC 1.25" Anti-Siphon Device/Sch 80</v>
          </cell>
        </row>
        <row r="373">
          <cell r="A373" t="str">
            <v>10-2038</v>
          </cell>
          <cell r="B373" t="str">
            <v>Kit,Discharge Asm/PC Grinder/30"Lg Flex Hose</v>
          </cell>
        </row>
        <row r="374">
          <cell r="A374" t="str">
            <v>10-2041</v>
          </cell>
          <cell r="B374" t="str">
            <v>Switch,Asm Mech-Vert Master/SPB/115V/NO/10'Cd</v>
          </cell>
          <cell r="C374" t="str">
            <v>https://www.zoellerpumps.com/en-us/products/alarms/switches</v>
          </cell>
        </row>
        <row r="375">
          <cell r="A375" t="str">
            <v>10-2042</v>
          </cell>
          <cell r="B375" t="str">
            <v>Switch,Asm Mech-Vert Master/SPB/115V/NO/15'Cd</v>
          </cell>
          <cell r="C375" t="str">
            <v>https://www.zoellerpumps.com/en-us/products/alarms/switches</v>
          </cell>
        </row>
        <row r="376">
          <cell r="A376" t="str">
            <v>10-2043</v>
          </cell>
          <cell r="B376" t="str">
            <v>Switch,Asm Mech-Vert Master/SPB/115V/NO/20'Cd</v>
          </cell>
          <cell r="C376" t="str">
            <v>https://www.zoellerpumps.com/en-us/products/alarms/switches</v>
          </cell>
        </row>
        <row r="377">
          <cell r="A377" t="str">
            <v>10-2060</v>
          </cell>
          <cell r="B377" t="str">
            <v>Switch,Mech Flt/30Vdc/.1A/15'Cd/Narrow W-Clamp</v>
          </cell>
          <cell r="C377" t="str">
            <v>https://www.zoellerpumps.com/en-us/products/alarms/switches</v>
          </cell>
        </row>
        <row r="378">
          <cell r="A378" t="str">
            <v>10-2061</v>
          </cell>
          <cell r="B378" t="str">
            <v>Switch,Mech Flt/30Vdc/.1A/20'Cd/Narrow W-Clamp</v>
          </cell>
          <cell r="C378" t="str">
            <v>https://www.zoellerpumps.com/en-us/products/alarms/switches</v>
          </cell>
        </row>
        <row r="379">
          <cell r="A379" t="str">
            <v>10-2062</v>
          </cell>
          <cell r="B379" t="str">
            <v>Switch,Mech Flt/30Vdc/.1A/25'Cd/Narrow W-Clamp</v>
          </cell>
          <cell r="C379" t="str">
            <v>https://www.zoellerpumps.com/en-us/products/alarms/switches</v>
          </cell>
        </row>
        <row r="380">
          <cell r="A380" t="str">
            <v>10-2063</v>
          </cell>
          <cell r="B380" t="str">
            <v>Switch,Mech Flt/30Vdc/.1A/35'Cd/Narrow W-Clamp</v>
          </cell>
          <cell r="C380" t="str">
            <v>https://www.zoellerpumps.com/en-us/products/alarms/switches</v>
          </cell>
        </row>
        <row r="381">
          <cell r="A381" t="str">
            <v>10-2064</v>
          </cell>
          <cell r="B381" t="str">
            <v>Switch,Mech Flt/30Vdc/.1A/50'Cd/Narrow W-Clamp</v>
          </cell>
          <cell r="C381" t="str">
            <v>https://www.zoellerpumps.com/en-us/products/alarms/switches</v>
          </cell>
        </row>
        <row r="382">
          <cell r="A382" t="str">
            <v>10-2065</v>
          </cell>
          <cell r="B382" t="str">
            <v>Switch,Mech Flt/30Vdc/.1A/15'Cd/Narrow/Extl Wt</v>
          </cell>
          <cell r="C382" t="str">
            <v>https://www.zoellerpumps.com/en-us/products/alarms/switches</v>
          </cell>
        </row>
        <row r="383">
          <cell r="A383" t="str">
            <v>10-2066</v>
          </cell>
          <cell r="B383" t="str">
            <v>Switch,Mech Flt/30Vdc/.1A/25'Cd/Narrow Extl Wt</v>
          </cell>
          <cell r="C383" t="str">
            <v>https://www.zoellerpumps.com/en-us/products/alarms/switches</v>
          </cell>
        </row>
        <row r="384">
          <cell r="A384" t="str">
            <v>10-2067</v>
          </cell>
          <cell r="B384" t="str">
            <v>Switch,Mech Flt/30Vdc/.1A/35'Cd/Narrow Extl Wt</v>
          </cell>
          <cell r="C384" t="str">
            <v>https://www.zoellerpumps.com/en-us/products/alarms/switches</v>
          </cell>
        </row>
        <row r="385">
          <cell r="A385" t="str">
            <v>10-2068</v>
          </cell>
          <cell r="B385" t="str">
            <v>Switch,Mech Flt/30Vdc/.1A/50'Cd/Narrow/Extl Wt</v>
          </cell>
          <cell r="C385" t="str">
            <v>https://www.zoellerpumps.com/en-us/products/alarms/switches</v>
          </cell>
        </row>
        <row r="386">
          <cell r="A386" t="str">
            <v>10-2069</v>
          </cell>
          <cell r="B386" t="str">
            <v>Float Tree,Asm/W-3 Milliampmaster Floats</v>
          </cell>
          <cell r="C386" t="str">
            <v>https://www.zoellerpumps.com/en-us/products/alarms/switches</v>
          </cell>
        </row>
        <row r="387">
          <cell r="A387" t="str">
            <v>10-2070</v>
          </cell>
          <cell r="B387" t="str">
            <v>Float Tree,Asm/W-4 Milliampmaster Floats</v>
          </cell>
          <cell r="C387" t="str">
            <v>https://www.zoellerpumps.com/en-us/products/alarms/switches</v>
          </cell>
        </row>
        <row r="388">
          <cell r="A388" t="str">
            <v>10-2145</v>
          </cell>
          <cell r="B388" t="str">
            <v>J-Box Sim/2 Flt/Nema 4X/810/815</v>
          </cell>
        </row>
        <row r="389">
          <cell r="A389" t="str">
            <v>10-2148</v>
          </cell>
          <cell r="B389" t="str">
            <v>Control,Panel/120V/30'Cd/Mech/Blower/Fusion/Clarus</v>
          </cell>
        </row>
        <row r="390">
          <cell r="A390" t="str">
            <v>10-2149</v>
          </cell>
          <cell r="B390" t="str">
            <v>Control,Sim/Oil Smart/115V/1Ph/Alarm &amp; Pump Switch</v>
          </cell>
        </row>
        <row r="391">
          <cell r="A391" t="str">
            <v>10-2150</v>
          </cell>
          <cell r="B391" t="str">
            <v>Control,Dup/Oil Smart/115V/1Ph/Alarm &amp; Pump Switch</v>
          </cell>
          <cell r="C391" t="str">
            <v>https://www.zoellerpumps.com/en-us/products/alarms/controls/duplex-alternator</v>
          </cell>
        </row>
        <row r="392">
          <cell r="A392" t="str">
            <v>10-2152</v>
          </cell>
          <cell r="B392" t="str">
            <v>Rod,Float-Asm/4 Flt 120"Hi Hd Step System</v>
          </cell>
        </row>
        <row r="393">
          <cell r="A393" t="str">
            <v>10-2162</v>
          </cell>
          <cell r="B393" t="str">
            <v>Bracket,Fs Asm (6 Flt)</v>
          </cell>
        </row>
        <row r="394">
          <cell r="A394" t="str">
            <v>10-2196</v>
          </cell>
          <cell r="B394" t="str">
            <v>Rod,Float-Asm/4Flt/72"/HH Step System</v>
          </cell>
        </row>
        <row r="395">
          <cell r="A395" t="str">
            <v>10-2209</v>
          </cell>
          <cell r="B395" t="str">
            <v>Rod,Float-Asm/4 Flt 84" High Head Step System</v>
          </cell>
        </row>
        <row r="396">
          <cell r="A396" t="str">
            <v>10-2220</v>
          </cell>
          <cell r="B396" t="str">
            <v>Kit,Starter Models 6120/6121/GE Relay</v>
          </cell>
        </row>
        <row r="397">
          <cell r="A397" t="str">
            <v>10-2221</v>
          </cell>
          <cell r="B397" t="str">
            <v>Kit,Starter Models 611/621/GE Relay</v>
          </cell>
        </row>
        <row r="398">
          <cell r="A398" t="str">
            <v>10-2316</v>
          </cell>
          <cell r="B398" t="str">
            <v>Bracket,Lifting SS/EZ Out/130,140,260,270 Series</v>
          </cell>
        </row>
        <row r="399">
          <cell r="A399" t="str">
            <v>10-2327</v>
          </cell>
          <cell r="B399" t="str">
            <v>Float Tree,Asm/W-1 Float For Use WithEffluent Filter</v>
          </cell>
        </row>
        <row r="400">
          <cell r="A400" t="str">
            <v>10-2336</v>
          </cell>
          <cell r="B400" t="str">
            <v>Control,Box 230V/3 Wire/.5Hp/Potable-Water Turbine Pump</v>
          </cell>
        </row>
        <row r="401">
          <cell r="A401" t="str">
            <v>10-2337</v>
          </cell>
          <cell r="B401" t="str">
            <v>Control,Box 230V/3 Wire/.75Hp/Potable-Water Turbine Pump</v>
          </cell>
        </row>
        <row r="402">
          <cell r="A402" t="str">
            <v>10-2338</v>
          </cell>
          <cell r="B402" t="str">
            <v>Control,Box 230V/3 Wire/1Hp/Potable-Water Turbine Pump</v>
          </cell>
        </row>
        <row r="403">
          <cell r="A403" t="str">
            <v>10-2339</v>
          </cell>
          <cell r="B403" t="str">
            <v>Control,Pumptec/IR/.5-1.5Hp/115/230V/2 or 3 Wire</v>
          </cell>
        </row>
        <row r="404">
          <cell r="A404" t="str">
            <v>10-2340</v>
          </cell>
          <cell r="B404" t="str">
            <v>Control,Pumptec/.5-5Hp/230V/2 or 3 Wire</v>
          </cell>
        </row>
        <row r="405">
          <cell r="A405" t="str">
            <v>10-2341</v>
          </cell>
          <cell r="B405" t="str">
            <v>Control, QD Pumptec/.5-1Hp/230V/Mounts in QD Relay Control Box</v>
          </cell>
        </row>
        <row r="406">
          <cell r="A406" t="str">
            <v>10-2342</v>
          </cell>
          <cell r="B406" t="str">
            <v>Fitting,Package Complete Submersible-Potable Water Pump</v>
          </cell>
        </row>
        <row r="407">
          <cell r="A407" t="str">
            <v>10-2343</v>
          </cell>
          <cell r="B407" t="str">
            <v>Protector,Cable</v>
          </cell>
        </row>
        <row r="408">
          <cell r="A408" t="str">
            <v>10-2344</v>
          </cell>
          <cell r="B408" t="str">
            <v>Kit,Heat Shrink Splice</v>
          </cell>
        </row>
        <row r="409">
          <cell r="A409" t="str">
            <v>10-2345</v>
          </cell>
          <cell r="B409" t="str">
            <v>Fitting,Adjustable 4"-8" Torque Arrestor</v>
          </cell>
        </row>
        <row r="410">
          <cell r="A410" t="str">
            <v>10-2346</v>
          </cell>
          <cell r="B410" t="str">
            <v>Fitting,Bronze Pitless Adapter</v>
          </cell>
        </row>
        <row r="411">
          <cell r="A411" t="str">
            <v>10-2347</v>
          </cell>
          <cell r="B411" t="str">
            <v>Valve,Pressure Relief/75 Psi MaxFor 1/2"NPT</v>
          </cell>
        </row>
        <row r="412">
          <cell r="A412" t="str">
            <v>10-2353</v>
          </cell>
          <cell r="B412" t="str">
            <v>Ejector,Shallow Well (for 460)</v>
          </cell>
        </row>
        <row r="413">
          <cell r="A413" t="str">
            <v>10-2354</v>
          </cell>
          <cell r="B413" t="str">
            <v>Ejector,Shallow Well (for 463)</v>
          </cell>
        </row>
        <row r="414">
          <cell r="A414" t="str">
            <v>10-2355</v>
          </cell>
          <cell r="B414" t="str">
            <v>Ejector,Deep Well (for 460,462&amp;463)</v>
          </cell>
        </row>
        <row r="415">
          <cell r="A415" t="str">
            <v>10-2356</v>
          </cell>
          <cell r="B415" t="str">
            <v>Ejector,Deep Well (for 460&amp;462)</v>
          </cell>
        </row>
        <row r="416">
          <cell r="A416" t="str">
            <v>10-2357</v>
          </cell>
          <cell r="B416" t="str">
            <v>Ejector,Deep Well (for 463)</v>
          </cell>
        </row>
        <row r="417">
          <cell r="A417" t="str">
            <v>10-2358</v>
          </cell>
          <cell r="B417" t="str">
            <v>Ejector,Deep Well (for 463)</v>
          </cell>
        </row>
        <row r="418">
          <cell r="A418" t="str">
            <v>10-2359</v>
          </cell>
          <cell r="B418" t="str">
            <v>Kit,Flow control (for 460,462&amp;463)</v>
          </cell>
        </row>
        <row r="419">
          <cell r="A419" t="str">
            <v>10-2360</v>
          </cell>
          <cell r="B419" t="str">
            <v>Kit,Switch &amp; Governor Replacement</v>
          </cell>
        </row>
        <row r="420">
          <cell r="A420" t="str">
            <v>10-2361</v>
          </cell>
          <cell r="B420" t="str">
            <v>Valve,Foot-1" X 1-1/4"/Dual Purpose/Bronze</v>
          </cell>
        </row>
        <row r="421">
          <cell r="A421" t="str">
            <v>10-2367</v>
          </cell>
          <cell r="B421" t="str">
            <v>Tank,Diaphragm/4.5 Gallon</v>
          </cell>
        </row>
        <row r="422">
          <cell r="A422" t="str">
            <v>10-2368</v>
          </cell>
          <cell r="B422" t="str">
            <v>Tank,Vertical Diaphragm/Air-E-Tainer/14 Gallon/Steel</v>
          </cell>
        </row>
        <row r="423">
          <cell r="A423" t="str">
            <v>10-2369</v>
          </cell>
          <cell r="B423" t="str">
            <v>Tank,Vertical Diaphragm/Air-E-Tainer/20 Gallon/Steel</v>
          </cell>
        </row>
        <row r="424">
          <cell r="A424" t="str">
            <v>10-2370</v>
          </cell>
          <cell r="B424" t="str">
            <v>Tank,Vertical Diaphragm/Air-E-Tainer/32 Gallon/Steel</v>
          </cell>
        </row>
        <row r="425">
          <cell r="A425" t="str">
            <v>10-2371</v>
          </cell>
          <cell r="B425" t="str">
            <v>Tank,Vertical Diaphragm/Air-E-Tainer/44 Gallon/Steel</v>
          </cell>
        </row>
        <row r="426">
          <cell r="A426" t="str">
            <v>10-2372</v>
          </cell>
          <cell r="B426" t="str">
            <v>Stand, Air-E-Tainer/Jet Pump</v>
          </cell>
        </row>
        <row r="427">
          <cell r="A427" t="str">
            <v>10-2373</v>
          </cell>
          <cell r="B427" t="str">
            <v>Kit, Hook Up(for10-2368&amp;10-2369) w/Stand</v>
          </cell>
        </row>
        <row r="428">
          <cell r="A428" t="str">
            <v>10-2374</v>
          </cell>
          <cell r="B428" t="str">
            <v>Tank, Expansion/Water Heater(2.1 Gal)</v>
          </cell>
        </row>
        <row r="429">
          <cell r="A429" t="str">
            <v>10-2375</v>
          </cell>
          <cell r="B429" t="str">
            <v>Tank, Expansion/Water Heater(4.5 Gal)</v>
          </cell>
        </row>
        <row r="430">
          <cell r="A430" t="str">
            <v>10-2376</v>
          </cell>
          <cell r="B430" t="str">
            <v>Switch, Pressure/20-40 PSI</v>
          </cell>
        </row>
        <row r="431">
          <cell r="A431" t="str">
            <v>10-2377</v>
          </cell>
          <cell r="B431" t="str">
            <v>Switch, Pressure/30-50 PSI</v>
          </cell>
        </row>
        <row r="432">
          <cell r="A432" t="str">
            <v>10-2378</v>
          </cell>
          <cell r="B432" t="str">
            <v>Switch, Low Pressure Cut Off/20-40 PSI</v>
          </cell>
        </row>
        <row r="433">
          <cell r="A433" t="str">
            <v>10-2379</v>
          </cell>
          <cell r="B433" t="str">
            <v>Gauge, Pressure/100 PSI</v>
          </cell>
        </row>
        <row r="434">
          <cell r="A434" t="str">
            <v>10-2380</v>
          </cell>
          <cell r="B434" t="str">
            <v>Gauge, Pressure/200 PSI</v>
          </cell>
        </row>
        <row r="435">
          <cell r="A435" t="str">
            <v>10-2381</v>
          </cell>
          <cell r="B435" t="str">
            <v>Kit,Hook Up (for 10-2367)</v>
          </cell>
        </row>
        <row r="436">
          <cell r="A436" t="str">
            <v>10-2421</v>
          </cell>
          <cell r="B436" t="str">
            <v>Stand,Pump Kit</v>
          </cell>
        </row>
        <row r="437">
          <cell r="A437" t="str">
            <v>10-2487</v>
          </cell>
          <cell r="B437" t="str">
            <v>Control,Sim/230V/1Ph/4X/Is/21.0-30.0A/EX6220/Ext. Opt</v>
          </cell>
          <cell r="C437" t="str">
            <v>https://www.zoellerpumps.com/en-us/products/alarms/controls/simplex-panels</v>
          </cell>
        </row>
        <row r="438">
          <cell r="A438" t="str">
            <v>10-2488</v>
          </cell>
          <cell r="B438" t="str">
            <v>Control,Sim/230V/1Ph/4X/Is/31-40A/EX6221/Ext Opt</v>
          </cell>
          <cell r="C438" t="str">
            <v>https://www.zoellerpumps.com/en-us/products/alarms/controls/simplex-panels</v>
          </cell>
        </row>
        <row r="439">
          <cell r="A439" t="str">
            <v>10-2489</v>
          </cell>
          <cell r="B439" t="str">
            <v>Control,Sim/208/240/480V/3Ph/4X/Is/48.0-65.0FLA/Ext Opt</v>
          </cell>
          <cell r="C439" t="str">
            <v>https://www.zoellerpumps.com/en-us/products/alarms/controls/simplex-panels</v>
          </cell>
        </row>
        <row r="440">
          <cell r="A440" t="str">
            <v>10-2491</v>
          </cell>
          <cell r="B440" t="str">
            <v>Control,Sim/575V/3Ph/4X/Is/13.0-18.0FLA/Ext Opt</v>
          </cell>
          <cell r="C440" t="str">
            <v>https://www.zoellerpumps.com/en-us/products/alarms/controls/simplex-panels</v>
          </cell>
        </row>
        <row r="441">
          <cell r="A441" t="str">
            <v>10-2492</v>
          </cell>
          <cell r="B441" t="str">
            <v>Control,Sim/575V/3Ph/4X/Is/20-25FLA/Ext Opt</v>
          </cell>
          <cell r="C441" t="str">
            <v>https://www.zoellerpumps.com/en-us/products/alarms/controls/simplex-panels</v>
          </cell>
        </row>
        <row r="442">
          <cell r="A442" t="str">
            <v>10-2493</v>
          </cell>
          <cell r="B442" t="str">
            <v>Control,Dup/230V/1Ph/4X/Is/21.0-30.0A/EX6220/Ext. Opt</v>
          </cell>
          <cell r="C442" t="str">
            <v>https://www.zoellerpumps.com/en-us/products/alarms/controls/duplex-alternator</v>
          </cell>
        </row>
        <row r="443">
          <cell r="A443" t="str">
            <v>10-2494</v>
          </cell>
          <cell r="B443" t="str">
            <v>Control,Dup/230V/1Ph/4X/IS/31-40A/EX6221/Ext Opt</v>
          </cell>
          <cell r="C443" t="str">
            <v>https://www.zoellerpumps.com/en-us/products/alarms/controls/duplex-alternator</v>
          </cell>
        </row>
        <row r="444">
          <cell r="A444" t="str">
            <v>10-2495</v>
          </cell>
          <cell r="B444" t="str">
            <v>Control,Dup/208/240/480V/3Ph/4X/IS/48.0-65.0FLA/Ext Opt</v>
          </cell>
          <cell r="C444" t="str">
            <v>https://www.zoellerpumps.com/en-us/products/alarms/controls/duplex-alternator</v>
          </cell>
        </row>
        <row r="445">
          <cell r="A445" t="str">
            <v>10-2497</v>
          </cell>
          <cell r="B445" t="str">
            <v>Control,Dup/575V/3Ph/4X/IS/13.0-18.0FLA/Ext Opt</v>
          </cell>
          <cell r="C445" t="str">
            <v>https://www.zoellerpumps.com/en-us/products/alarms/controls/duplex-alternator</v>
          </cell>
        </row>
        <row r="446">
          <cell r="A446" t="str">
            <v>10-2498</v>
          </cell>
          <cell r="B446" t="str">
            <v>Control,Dup/575V/3Ph/4X/IS/20-25FLA/Ext Opt</v>
          </cell>
          <cell r="C446" t="str">
            <v>https://www.zoellerpumps.com/en-us/products/alarms/controls/duplex-alternator</v>
          </cell>
        </row>
        <row r="447">
          <cell r="A447" t="str">
            <v>10-2516</v>
          </cell>
          <cell r="B447" t="str">
            <v>Control,Sim/115V/1Ph/0-1Hp/Oil Smart/VLFS</v>
          </cell>
          <cell r="C447" t="str">
            <v>https://www.zoellerpumps.com/en-us/products/alarms/controls/simplex-panels</v>
          </cell>
        </row>
        <row r="448">
          <cell r="A448" t="str">
            <v>10-2614</v>
          </cell>
          <cell r="B448" t="str">
            <v>A-Pak 120V/1Ph/50-60Hz/15'Mfs/Nema 1/CSA/Auxillary Alarm Contacts</v>
          </cell>
        </row>
        <row r="449">
          <cell r="A449" t="str">
            <v>10-2624</v>
          </cell>
          <cell r="B449" t="str">
            <v>Rod,Float-Asm/2 Flt 108"Hi Hd Step System</v>
          </cell>
        </row>
        <row r="450">
          <cell r="A450" t="str">
            <v>10-2625</v>
          </cell>
          <cell r="B450" t="str">
            <v>Rod,Float-Asm/3 Flt 108"Hi Hd Step System</v>
          </cell>
        </row>
        <row r="451">
          <cell r="A451" t="str">
            <v>10-2626</v>
          </cell>
          <cell r="B451" t="str">
            <v>Rod,Float-Asm/4 Flt 108"Hi Hd Step System</v>
          </cell>
        </row>
        <row r="452">
          <cell r="A452" t="str">
            <v>10-2709</v>
          </cell>
          <cell r="B452" t="str">
            <v>Control,Sim/Auto Rev/200-230V/1P/4X/15-20.0FLA/IS/Ext Opt</v>
          </cell>
          <cell r="C452" t="str">
            <v>https://www.zoellerpumps.com/en-us/products/alarms/controls/simplex-panels</v>
          </cell>
        </row>
        <row r="453">
          <cell r="A453" t="str">
            <v>10-2710</v>
          </cell>
          <cell r="B453" t="str">
            <v>Control,Sim/Auto Rev/200-230-460V/3P/4X/9-14A/IS/Ext Opt</v>
          </cell>
          <cell r="C453" t="str">
            <v>https://www.zoellerpumps.com/en-us/products/alarms/controls/simplex-panels</v>
          </cell>
        </row>
        <row r="454">
          <cell r="A454" t="str">
            <v>10-2711</v>
          </cell>
          <cell r="B454" t="str">
            <v>Control,Sim/Auto Rev/200-230-460V/3P/4X/4-6.3A/IS/Ext Opt</v>
          </cell>
          <cell r="C454" t="str">
            <v>https://www.zoellerpumps.com/en-us/products/alarms/controls/simplex-panels</v>
          </cell>
        </row>
        <row r="455">
          <cell r="A455" t="str">
            <v>10-2712</v>
          </cell>
          <cell r="B455" t="str">
            <v>Control,Sim/Auto Rev/575V/3P/4X/4-6.3A/IS/Ext Opt</v>
          </cell>
          <cell r="C455" t="str">
            <v>https://www.zoellerpumps.com/en-us/products/alarms/controls/simplex-panels</v>
          </cell>
        </row>
        <row r="456">
          <cell r="A456" t="str">
            <v>10-2713</v>
          </cell>
          <cell r="B456" t="str">
            <v>Control,Dup/Auto Rev/200-230V/1P/4X/15-20A/IS/Ext Opt</v>
          </cell>
          <cell r="C456" t="str">
            <v>https://www.zoellerpumps.com/en-us/products/alarms/controls/duplex-alternator</v>
          </cell>
        </row>
        <row r="457">
          <cell r="A457" t="str">
            <v>10-2714</v>
          </cell>
          <cell r="B457" t="str">
            <v>Control,Dup/Auto Rev/200-230-460V/3P/4X/9-14A/IS/Ext Opt</v>
          </cell>
          <cell r="C457" t="str">
            <v>https://www.zoellerpumps.com/en-us/products/alarms/controls/duplex-alternator</v>
          </cell>
        </row>
        <row r="458">
          <cell r="A458" t="str">
            <v>10-2715</v>
          </cell>
          <cell r="B458" t="str">
            <v>Control,Dup/Auto Rev/200-230-460V/3P/4X/4-6.3A/IS/Ext Opt</v>
          </cell>
          <cell r="C458" t="str">
            <v>https://www.zoellerpumps.com/en-us/products/alarms/controls/duplex-alternator</v>
          </cell>
        </row>
        <row r="459">
          <cell r="A459" t="str">
            <v>10-2716</v>
          </cell>
          <cell r="B459" t="str">
            <v>Control,Dup/Auto Rev/575V/3P/4X/4-6.3A/IS/Ext Opt</v>
          </cell>
          <cell r="C459" t="str">
            <v>https://www.zoellerpumps.com/en-us/products/alarms/controls/duplex-alternator</v>
          </cell>
        </row>
        <row r="460">
          <cell r="A460" t="str">
            <v>10-2717</v>
          </cell>
          <cell r="B460" t="str">
            <v>Control,Sim/200-230V/1Ph/4X/15-20A/IS/X841/X842/Ext Opt</v>
          </cell>
          <cell r="C460" t="str">
            <v>https://www.zoellerpumps.com/en-us/products/alarms/controls/simplex-panels</v>
          </cell>
        </row>
        <row r="461">
          <cell r="A461" t="str">
            <v>10-2720</v>
          </cell>
          <cell r="B461" t="str">
            <v>Control,Sim/575V/3Ph/4X/4-6.3A/IS/X841/X842/Ext Opt</v>
          </cell>
          <cell r="C461" t="str">
            <v>https://www.zoellerpumps.com/en-us/products/alarms/controls/simplex-panels</v>
          </cell>
        </row>
        <row r="462">
          <cell r="A462" t="str">
            <v>10-2721</v>
          </cell>
          <cell r="B462" t="str">
            <v>Control,Dup/200-230V/1Ph/4X/15-20A/IS/X841/X842/Ext. Opt</v>
          </cell>
          <cell r="C462" t="str">
            <v>https://www.zoellerpumps.com/en-us/products/alarms/controls/duplex-alternator</v>
          </cell>
        </row>
        <row r="463">
          <cell r="A463" t="str">
            <v>10-2724</v>
          </cell>
          <cell r="B463" t="str">
            <v>Control,Dup/575V/3Ph/4X/4-6.3A/IS/X841/X842/Ext. Opt</v>
          </cell>
          <cell r="C463" t="str">
            <v>https://www.zoellerpumps.com/en-us/products/alarms/controls/duplex-alternator</v>
          </cell>
        </row>
        <row r="464">
          <cell r="A464" t="str">
            <v>10-2805</v>
          </cell>
          <cell r="B464" t="str">
            <v>Control,Panel/220V/50Hz/30'Cd/Mech/Blower/ZF-450-800 Fusion</v>
          </cell>
          <cell r="C464" t="str">
            <v>https://www.zoellerpumps.com/en-us/products/alarms/controls/duplex-alternator</v>
          </cell>
        </row>
        <row r="465">
          <cell r="A465" t="str">
            <v>10-3045</v>
          </cell>
          <cell r="B465" t="str">
            <v>Control,Panel/120V/60Hz/30'Cd/Mech/Blower/Fusion/Single Air Sensor/Clarus</v>
          </cell>
        </row>
        <row r="466">
          <cell r="A466" t="str">
            <v>10-3046</v>
          </cell>
          <cell r="B466" t="str">
            <v>Control,Panel/220V/50Hz/30'Cd/Mech/Blower/Fusion/Single Air Sensor/Clarus</v>
          </cell>
        </row>
        <row r="467">
          <cell r="A467" t="str">
            <v>10-3050</v>
          </cell>
          <cell r="B467" t="str">
            <v>Kit,Extension/QJ Ultima "202"/White</v>
          </cell>
        </row>
        <row r="468">
          <cell r="A468" t="str">
            <v>10-3067</v>
          </cell>
          <cell r="B468" t="str">
            <v>Control, C-Pak Alarm</v>
          </cell>
        </row>
        <row r="469">
          <cell r="A469" t="str">
            <v>10-3074</v>
          </cell>
          <cell r="B469" t="str">
            <v>Control,Sim/208-240-480V/3Ph/4X/37-50A/SL &amp; TCO</v>
          </cell>
          <cell r="C469" t="str">
            <v>https://www.zoellerpumps.com/en-us/products/alarms/controls/simplex-panels</v>
          </cell>
        </row>
        <row r="470">
          <cell r="A470" t="str">
            <v>10-3075</v>
          </cell>
          <cell r="B470" t="str">
            <v>Control,Dup/208-240-480V/3Ph/4X/37-50A/SL &amp; TCO</v>
          </cell>
          <cell r="C470" t="str">
            <v>https://www.zoellerpumps.com/en-us/products/alarms/controls/duplex-alternator</v>
          </cell>
        </row>
        <row r="471">
          <cell r="A471" t="str">
            <v>10-3092</v>
          </cell>
          <cell r="B471" t="str">
            <v>Control,Sim/208-240-480V/3Ph/4X/37-50A/IIntrinsicaly Safe/SL &amp; TCO</v>
          </cell>
          <cell r="C471" t="str">
            <v>https://www.zoellerpumps.com/en-us/products/alarms/controls/explosion-proof</v>
          </cell>
        </row>
        <row r="472">
          <cell r="A472" t="str">
            <v>10-3093</v>
          </cell>
          <cell r="B472" t="str">
            <v>Control,Dup/208-240-480V/3Ph/4X/37-50A/Intrinsicaly Safe/SL &amp; TCO</v>
          </cell>
          <cell r="C472" t="str">
            <v>https://www.zoellerpumps.com/en-us/products/alarms/controls/explosion-proof</v>
          </cell>
        </row>
        <row r="473">
          <cell r="A473" t="str">
            <v>10-3207</v>
          </cell>
          <cell r="B473" t="str">
            <v>Control,Sim/115/200/230V/1Ph/4X/0-12Fla/Pump W-Wired In Float &amp; Man Run/810/815</v>
          </cell>
        </row>
        <row r="474">
          <cell r="A474" t="str">
            <v>10-3237</v>
          </cell>
          <cell r="B474" t="str">
            <v>Switch Asm, IS Mechanical Float-(3) Floats &amp; Brackets</v>
          </cell>
          <cell r="C474" t="str">
            <v>https://www.zoellerpumps.com/en-us/products/alarms/switches</v>
          </cell>
        </row>
        <row r="475">
          <cell r="A475" t="str">
            <v>10-3238</v>
          </cell>
          <cell r="B475" t="str">
            <v>Switch Asm, IS Mechanical Float-(4) Floats &amp; Brackets</v>
          </cell>
          <cell r="C475" t="str">
            <v>https://www.zoellerpumps.com/en-us/products/alarms/switches</v>
          </cell>
        </row>
        <row r="476">
          <cell r="A476" t="str">
            <v>10-3299</v>
          </cell>
          <cell r="B476" t="str">
            <v>Control,Dup/200/230/460V/3P/4X/4.0-6.3A/Auto Reversing/Ext Opt</v>
          </cell>
        </row>
        <row r="477">
          <cell r="A477" t="str">
            <v>10-3304</v>
          </cell>
          <cell r="B477" t="str">
            <v>Control,Dup/115/200/230V/1Ph/4X/15-20Fla/Ext Opt</v>
          </cell>
          <cell r="C477" t="str">
            <v>https://www.zoellerpumps.com/en-us/products/alarms/controls/duplex-alternator</v>
          </cell>
        </row>
        <row r="478">
          <cell r="A478" t="str">
            <v>10-3309</v>
          </cell>
          <cell r="B478" t="str">
            <v>Control,Dup/200/230/460V/3Ph/4X/2.5-4.0A/Ext Opt</v>
          </cell>
          <cell r="C478" t="str">
            <v>https://www.zoellerpumps.com/en-us/products/alarms/controls/duplex-alternator</v>
          </cell>
        </row>
        <row r="479">
          <cell r="A479" t="str">
            <v>10-3311</v>
          </cell>
          <cell r="B479" t="str">
            <v>Control,Sim/200/230/460V/3Ph/4X/2.5-4.0Fla/Ext Opt</v>
          </cell>
          <cell r="C479" t="str">
            <v>https://www.zoellerpumps.com/en-us/products/alarms/controls/simplex-panels</v>
          </cell>
        </row>
        <row r="480">
          <cell r="A480" t="str">
            <v>10-3322</v>
          </cell>
          <cell r="B480" t="str">
            <v>Control,Sim/200/230/460V/Is/9.0-14.0A/Ext Opt</v>
          </cell>
          <cell r="C480" t="str">
            <v>https://www.zoellerpumps.com/en-us/products/alarms/controls/simplex-panels</v>
          </cell>
        </row>
        <row r="481">
          <cell r="A481" t="str">
            <v>10-3325</v>
          </cell>
          <cell r="B481" t="str">
            <v>Control,Sim/200/230/460V/3Ph/4X/Is/4.0-6.3A/Ext. Opt</v>
          </cell>
          <cell r="C481" t="str">
            <v>https://www.zoellerpumps.com/en-us/products/alarms/controls/simplex-panels</v>
          </cell>
        </row>
        <row r="482">
          <cell r="A482" t="str">
            <v>10-3329</v>
          </cell>
          <cell r="B482" t="str">
            <v>Control,Sim/120/208/240V/1Ph/4X/0-7A/Alarm/SF/Ext Opt</v>
          </cell>
          <cell r="C482" t="str">
            <v>https://www.zoellerpumps.com/en-us/products/alarms/controls/simplex-panels</v>
          </cell>
        </row>
        <row r="483">
          <cell r="A483" t="str">
            <v>10-3332</v>
          </cell>
          <cell r="B483" t="str">
            <v>Control,Dup/200/230/460V/3Ph/4X/9.0-14.0Fla/IS/Ext. Opt</v>
          </cell>
          <cell r="C483" t="str">
            <v>https://www.zoellerpumps.com/en-us/products/alarms/controls/duplex-alternator</v>
          </cell>
        </row>
        <row r="484">
          <cell r="A484" t="str">
            <v>10-3335</v>
          </cell>
          <cell r="B484" t="str">
            <v>Control,Dup/200/230/460V/3Ph/4X/9-14.0A/Ext Opt</v>
          </cell>
          <cell r="C484" t="str">
            <v>https://www.zoellerpumps.com/en-us/products/alarms/controls/duplex-alternator</v>
          </cell>
        </row>
        <row r="485">
          <cell r="A485" t="str">
            <v>10-3350</v>
          </cell>
          <cell r="B485" t="str">
            <v>Control,Dup/200/230/460V/3Ph/4X/2.5-4.0Fla/Ext Opt</v>
          </cell>
          <cell r="C485" t="str">
            <v>https://www.zoellerpumps.com/en-us/products/alarms/controls/duplex-alternator</v>
          </cell>
        </row>
        <row r="486">
          <cell r="A486" t="str">
            <v>10-3360</v>
          </cell>
          <cell r="B486" t="str">
            <v>Control,Dup/200/230/460V/3P/4X/4.0-6.3A/Ext Opt</v>
          </cell>
          <cell r="C486" t="str">
            <v>https://www.zoellerpumps.com/en-us/products/alarms/controls/duplex-alternator</v>
          </cell>
        </row>
        <row r="487">
          <cell r="A487" t="str">
            <v>10-3361</v>
          </cell>
          <cell r="B487" t="str">
            <v>Control,Dup/200/230/460V/3Ph/4X/17-23FLA/Ext Opt</v>
          </cell>
          <cell r="C487" t="str">
            <v>https://www.zoellerpumps.com/en-us/products/alarms/controls/duplex-alternator</v>
          </cell>
        </row>
        <row r="488">
          <cell r="A488" t="str">
            <v>10-3560</v>
          </cell>
          <cell r="B488" t="str">
            <v>Bracket, Lifting SS/Z-Rail/50,90,150 Series</v>
          </cell>
        </row>
        <row r="489">
          <cell r="A489" t="str">
            <v>10-3561</v>
          </cell>
          <cell r="B489" t="str">
            <v>Bracket, Lifting SS/Z-Rail/140 Series</v>
          </cell>
        </row>
        <row r="490">
          <cell r="A490" t="str">
            <v>10-3591</v>
          </cell>
          <cell r="B490" t="str">
            <v>Control,Panel/220V/50Hz/30'CD/Mech/Blower/zfl-2800-4000 Fusion</v>
          </cell>
        </row>
        <row r="491">
          <cell r="A491" t="str">
            <v>10-3592</v>
          </cell>
          <cell r="B491" t="str">
            <v>Adapter-Cord Asm/Rectangular EQD to Round EQD/E-ONE</v>
          </cell>
        </row>
        <row r="492">
          <cell r="A492" t="str">
            <v>10-3672</v>
          </cell>
          <cell r="B492" t="str">
            <v>Control,Sim/200/230/460V/3Ph/4X/2.5-4.0Fla/Ext Opt</v>
          </cell>
        </row>
        <row r="493">
          <cell r="A493" t="str">
            <v>10-3791</v>
          </cell>
          <cell r="B493" t="str">
            <v>Switch,Mech Flt/30Vdc/.1A/75'Cd/Narrow/Extl Wt</v>
          </cell>
        </row>
        <row r="494">
          <cell r="A494" t="str">
            <v>10-3829</v>
          </cell>
          <cell r="B494" t="str">
            <v>Lifting Bracket SS/Z-railL/803,805,807 Series</v>
          </cell>
        </row>
        <row r="495">
          <cell r="A495" t="str">
            <v>10-3847</v>
          </cell>
          <cell r="B495" t="str">
            <v>Control,Sim/230V/1Ph/4X/Is/20-30FLA/EX7110/Ext. Opt</v>
          </cell>
        </row>
        <row r="496">
          <cell r="A496" t="str">
            <v>10-3848</v>
          </cell>
          <cell r="B496" t="str">
            <v>Control,Dup/230V/1Ph/4X/Is/20-30FLA/EX7110/Ext. Opt</v>
          </cell>
        </row>
        <row r="497">
          <cell r="A497" t="str">
            <v>10-3850</v>
          </cell>
          <cell r="B497" t="str">
            <v>Control,Sim/Auto Rev/200/230/460/3P/4X/4.0-6.3Fla/Ext Opt</v>
          </cell>
          <cell r="C497" t="str">
            <v>https://www.zoellerpumps.com/en-us/products/alarms/controls/simplex-panels</v>
          </cell>
        </row>
        <row r="498">
          <cell r="A498" t="str">
            <v>10-3851</v>
          </cell>
          <cell r="B498" t="str">
            <v>Control,Sim/Auto Rev/575V/3Ph/4X/4-6.3A/Ext Opt</v>
          </cell>
          <cell r="C498" t="str">
            <v>https://www.zoellerpumps.com/en-us/products/alarms/controls/simplex-panels</v>
          </cell>
        </row>
        <row r="499">
          <cell r="A499" t="str">
            <v>10-3852</v>
          </cell>
          <cell r="B499" t="str">
            <v>Control,Dup/Auto Rev/575V/3Ph/4X/4-6.3A/Ext Opt</v>
          </cell>
        </row>
        <row r="500">
          <cell r="A500" t="str">
            <v>104-0005</v>
          </cell>
          <cell r="B500" t="str">
            <v>Mini Drain 104(72)</v>
          </cell>
          <cell r="C500" t="str">
            <v>https://www.zoellerpumps.com/en-us/products/sump-effluent-pumps/residential/model-72</v>
          </cell>
        </row>
        <row r="501">
          <cell r="A501" t="str">
            <v>10-4011</v>
          </cell>
          <cell r="B501" t="str">
            <v>A-Pak Proprietary/120V/1Ph/50-60Hz/15'VRS/Nema 1/cCSAus</v>
          </cell>
          <cell r="C501" t="str">
            <v>https://www.zoellerpumps.com/en-us/products/alarms#z-control-enabled</v>
          </cell>
        </row>
        <row r="502">
          <cell r="A502" t="str">
            <v>10-4012</v>
          </cell>
          <cell r="B502" t="str">
            <v>A-Pak Proprietary/120V/1Ph/50-60Hz/15'MFS/Nema 1/cCSAus</v>
          </cell>
          <cell r="C502" t="str">
            <v>https://www.zoellerpumps.com/en-us/products/alarms#z-control-enabled</v>
          </cell>
        </row>
        <row r="503">
          <cell r="A503" t="str">
            <v>10-4013</v>
          </cell>
          <cell r="B503" t="str">
            <v>A-Pak Connected/120V/1Ph/50-60Hz/15'VRS/Nema 1/CSA</v>
          </cell>
          <cell r="C503" t="str">
            <v>https://www.zoellerpumps.com/en-us/products/alarms#z-control-enabled</v>
          </cell>
        </row>
        <row r="504">
          <cell r="A504" t="str">
            <v>10-4014</v>
          </cell>
          <cell r="B504" t="str">
            <v>A-Pak Connected/120V/1Ph/50-60Hz/15'MFS/Nema 1/CSA</v>
          </cell>
          <cell r="C504" t="str">
            <v>https://www.zoellerpumps.com/en-us/products/alarms#z-control-enabled</v>
          </cell>
        </row>
        <row r="505">
          <cell r="A505" t="str">
            <v>10-4144</v>
          </cell>
          <cell r="B505" t="str">
            <v>Gateway,Z Control/(Power Adapter Included)</v>
          </cell>
          <cell r="C505" t="str">
            <v>https://www.zoellerpumps.com/en-us/products/alarms#z-control-enabled</v>
          </cell>
        </row>
        <row r="506">
          <cell r="A506" t="str">
            <v>10-4166</v>
          </cell>
          <cell r="B506" t="str">
            <v>Control,Sim/200-230V/1P/4X/15-20FLA/Ext Opt</v>
          </cell>
          <cell r="C506" t="str">
            <v>https://www.zoellerpumps.com/en-us/products/alarms/controls/simplex-panels</v>
          </cell>
        </row>
        <row r="507">
          <cell r="A507" t="str">
            <v>10-4462</v>
          </cell>
          <cell r="B507" t="str">
            <v>Control,Dup/110/200/230V/1Ph/4X/0-7Fla/Ext Opt No Floats</v>
          </cell>
          <cell r="C507" t="str">
            <v>https://www.zoellerpumps.com/en-us/products/alarms/controls/duplex-alternator</v>
          </cell>
        </row>
        <row r="508">
          <cell r="A508" t="str">
            <v>10-4463</v>
          </cell>
          <cell r="B508" t="str">
            <v>Control,Sim/110/200/230/1Ph/4X/0-7FLA/Ext Opt No Floats</v>
          </cell>
          <cell r="C508" t="str">
            <v>https://www.zoellerpumps.com/en-us/products/alarms/controls/simplex-panels</v>
          </cell>
        </row>
        <row r="509">
          <cell r="A509" t="str">
            <v>10-4464</v>
          </cell>
          <cell r="B509" t="str">
            <v>Control,Dup/115/200/230V/1P/4X/7-15Fla/Ext Opt No Floats</v>
          </cell>
          <cell r="C509" t="str">
            <v>https://www.zoellerpumps.com/en-us/products/alarms/controls/duplex-alternator</v>
          </cell>
        </row>
        <row r="510">
          <cell r="A510" t="str">
            <v>10-4465</v>
          </cell>
          <cell r="B510" t="str">
            <v>Control,Sim/115/200/230V/1P/4X/7-15Fla/Ext Opt No Floats</v>
          </cell>
          <cell r="C510" t="str">
            <v>https://www.zoellerpumps.com/en-us/products/alarms/controls/simplex-panels</v>
          </cell>
        </row>
        <row r="511">
          <cell r="A511" t="str">
            <v>10-4536</v>
          </cell>
          <cell r="B511" t="str">
            <v>Control,Sim/115/200/230/1P/4X/15-20A/Alm/Ext Opt</v>
          </cell>
          <cell r="C511" t="str">
            <v>https://www.zoellerpumps.com/en-us/products/alarms/controls/simplex-panels</v>
          </cell>
        </row>
        <row r="512">
          <cell r="A512" t="str">
            <v>10-4537</v>
          </cell>
          <cell r="B512" t="str">
            <v>Control,Sim/115/200/230V/1P/4X/20-30Fla/Ext Opt</v>
          </cell>
          <cell r="C512" t="str">
            <v>https://www.zoellerpumps.com/en-us/products/alarms/controls/simplex-panels</v>
          </cell>
        </row>
        <row r="513">
          <cell r="A513" t="str">
            <v>10-4539</v>
          </cell>
          <cell r="B513" t="str">
            <v>Control,Dup/115/200/230V/1P/4X/20-30Fla/Ext Opt</v>
          </cell>
        </row>
        <row r="514">
          <cell r="A514" t="str">
            <v>10-4540</v>
          </cell>
          <cell r="B514" t="str">
            <v>Control,Dup/115/200/230V/1P/4X/15-20A/Alm/Ext Opt</v>
          </cell>
        </row>
        <row r="515">
          <cell r="A515" t="str">
            <v>10-4824</v>
          </cell>
          <cell r="B515" t="str">
            <v>Adapter-Cord Asm/Male Rectangular EQD To Female Round EQD/E-ONE</v>
          </cell>
        </row>
        <row r="516">
          <cell r="A516" t="str">
            <v>10-4867</v>
          </cell>
          <cell r="B516" t="str">
            <v>Buffalo,Curb Box/Sewer Marking Cover/42-60" Depth/General Foundries PN 37094E</v>
          </cell>
        </row>
        <row r="517">
          <cell r="A517" t="str">
            <v>10-4875</v>
          </cell>
          <cell r="B517" t="str">
            <v>Buffalo,Curb Box/Sewer Marking Cover/30-42" Depth/General Foundries PN 37092D</v>
          </cell>
        </row>
        <row r="518">
          <cell r="A518" t="str">
            <v>105-0001</v>
          </cell>
          <cell r="B518" t="str">
            <v>Drain Pump 105/M53 115V/1Ph/cUPC</v>
          </cell>
          <cell r="C518" t="str">
            <v>https://www.zoellerpumps.com/en-us/products/submersible-pumps/50-series</v>
          </cell>
        </row>
        <row r="519">
          <cell r="A519" t="str">
            <v>105-0010</v>
          </cell>
          <cell r="B519" t="str">
            <v>Drain Pump 105 M53 115V/1Ph/2"Inlet</v>
          </cell>
          <cell r="C519" t="str">
            <v>https://www.zoellerpumps.com/en-us/products/submersible-pumps/50-series</v>
          </cell>
        </row>
        <row r="520">
          <cell r="A520" t="str">
            <v>108-0001</v>
          </cell>
          <cell r="B520" t="str">
            <v>Crawl Space Sump W/M53 Pump/25'Cd</v>
          </cell>
          <cell r="C520" t="str">
            <v>https://www.zoellerpumps.com/en-us/products/submersible-pumps/50-series</v>
          </cell>
        </row>
        <row r="521">
          <cell r="A521" t="str">
            <v>108-0009</v>
          </cell>
          <cell r="B521" t="str">
            <v>Crawl Space Sump w-WM49 Pump/20'Cd</v>
          </cell>
          <cell r="C521" t="str">
            <v>https://www.zoellerpumps.com/en-us/products/sump-effluent-pumps/residential/model-49</v>
          </cell>
        </row>
        <row r="522">
          <cell r="A522" t="str">
            <v>109-0005</v>
          </cell>
          <cell r="B522" t="str">
            <v>Scale Removal System W-N42</v>
          </cell>
          <cell r="C522" t="str">
            <v>https://www.zoellerpumps.com/en-us/products/hvac/scale-removal</v>
          </cell>
        </row>
        <row r="523">
          <cell r="A523" t="str">
            <v>115-0001</v>
          </cell>
          <cell r="B523" t="str">
            <v>Drain Pump 115 M57/1Ph/cUPC</v>
          </cell>
          <cell r="C523" t="str">
            <v>https://www.zoellerpumps.com/en-us/products/submersible-pumps/50-series</v>
          </cell>
        </row>
        <row r="524">
          <cell r="A524" t="str">
            <v>120-0001</v>
          </cell>
          <cell r="B524" t="str">
            <v>Drain Pump 120 M59/115V/1Ph/cUPC</v>
          </cell>
          <cell r="C524" t="str">
            <v>https://www.zoellerpumps.com/en-us/products/submersible-pumps/50-series</v>
          </cell>
        </row>
        <row r="525">
          <cell r="A525" t="str">
            <v>131-0001</v>
          </cell>
          <cell r="B525" t="str">
            <v>Drain Pump 131 M98/115V/1Ph/cUPC</v>
          </cell>
          <cell r="C525" t="str">
            <v>https://www.zoellerpumps.com/en-us/products/sump-effluent-pumps/residential/model-98</v>
          </cell>
        </row>
        <row r="526">
          <cell r="A526" t="str">
            <v>132-0001</v>
          </cell>
          <cell r="B526" t="str">
            <v>Drain Pump 132 M72/115V/1Ph/Preassembled</v>
          </cell>
          <cell r="C526" t="str">
            <v>https://www.zoellerpumps.com/en-us/products/sump-effluent-pumps/residential/model-72</v>
          </cell>
        </row>
        <row r="527">
          <cell r="A527" t="str">
            <v>135-0005</v>
          </cell>
          <cell r="B527" t="str">
            <v>Drain Pump 135 WM152/115V/1Ph/Vfs</v>
          </cell>
          <cell r="C527" t="str">
            <v>https://www.zoellerpumps.com/en-us/products/sump-effluent-pumps/effluent/150-series</v>
          </cell>
        </row>
        <row r="528">
          <cell r="A528" t="str">
            <v>137-0001</v>
          </cell>
          <cell r="B528" t="str">
            <v>M137 115V/1Ph/cCSAus/UL</v>
          </cell>
          <cell r="C528" t="str">
            <v>https://www.zoellerpumps.com/en-us/products/sump-effluent-pumps/effluent/130-series</v>
          </cell>
        </row>
        <row r="529">
          <cell r="A529" t="str">
            <v>137-0002</v>
          </cell>
          <cell r="B529" t="str">
            <v>N137 115V/1Ph/cCSAus/UL</v>
          </cell>
          <cell r="C529" t="str">
            <v>https://www.zoellerpumps.com/en-us/products/sump-effluent-pumps/effluent/130-series</v>
          </cell>
        </row>
        <row r="530">
          <cell r="A530" t="str">
            <v>137-0003</v>
          </cell>
          <cell r="B530" t="str">
            <v>D137 230V/1Ph/cCSAus/UL</v>
          </cell>
          <cell r="C530" t="str">
            <v>https://www.zoellerpumps.com/en-us/products/sump-effluent-pumps/effluent/130-series</v>
          </cell>
        </row>
        <row r="531">
          <cell r="A531" t="str">
            <v>137-0004</v>
          </cell>
          <cell r="B531" t="str">
            <v>E137 230V/1Ph/UL/cCSAus</v>
          </cell>
          <cell r="C531" t="str">
            <v>https://www.zoellerpumps.com/en-us/products/sump-effluent-pumps/effluent/130-series</v>
          </cell>
        </row>
        <row r="532">
          <cell r="A532" t="str">
            <v>137-0005</v>
          </cell>
          <cell r="B532" t="str">
            <v>M137 15'Cd/115V/1Ph/cCSAus/UL</v>
          </cell>
          <cell r="C532" t="str">
            <v>https://www.zoellerpumps.com/en-us/products/sump-effluent-pumps/effluent/130-series</v>
          </cell>
        </row>
        <row r="533">
          <cell r="A533" t="str">
            <v>137-0007</v>
          </cell>
          <cell r="B533" t="str">
            <v>M137 25'Cd/115V/1Ph/cCSAus/UL</v>
          </cell>
          <cell r="C533" t="str">
            <v>https://www.zoellerpumps.com/en-us/products/sump-effluent-pumps/effluent/130-series</v>
          </cell>
        </row>
        <row r="534">
          <cell r="A534" t="str">
            <v>137-0008</v>
          </cell>
          <cell r="B534" t="str">
            <v>M137 35'Cd/115V/1Ph/cCSAus/UL</v>
          </cell>
          <cell r="C534" t="str">
            <v>https://www.zoellerpumps.com/en-us/products/sump-effluent-pumps/effluent/130-series</v>
          </cell>
        </row>
        <row r="535">
          <cell r="A535" t="str">
            <v>137-0010</v>
          </cell>
          <cell r="B535" t="str">
            <v>M137 50'Cd/115V/1Ph/cCSAus/UL</v>
          </cell>
          <cell r="C535" t="str">
            <v>https://www.zoellerpumps.com/en-us/products/sump-effluent-pumps/effluent/130-series</v>
          </cell>
        </row>
        <row r="536">
          <cell r="A536" t="str">
            <v>137-0011</v>
          </cell>
          <cell r="B536" t="str">
            <v>M137 115V/1Ph/Extra Duty</v>
          </cell>
          <cell r="C536" t="str">
            <v>https://www.zoellerpumps.com/en-us/products/sump-effluent-pumps/effluent/130-series</v>
          </cell>
        </row>
        <row r="537">
          <cell r="A537" t="str">
            <v>137-0012</v>
          </cell>
          <cell r="B537" t="str">
            <v>N137 115V/1Ph/Extra Duty</v>
          </cell>
          <cell r="C537" t="str">
            <v>https://www.zoellerpumps.com/en-us/products/sump-effluent-pumps/effluent/130-series</v>
          </cell>
        </row>
        <row r="538">
          <cell r="A538" t="str">
            <v>137-0017</v>
          </cell>
          <cell r="B538" t="str">
            <v>H137 200-208V/1Ph/cCSAus</v>
          </cell>
          <cell r="C538" t="str">
            <v>https://www.zoellerpumps.com/en-us/products/sump-effluent-pumps/effluent/130-series</v>
          </cell>
        </row>
        <row r="539">
          <cell r="A539" t="str">
            <v>137-0019</v>
          </cell>
          <cell r="B539" t="str">
            <v>N137 50'Cd/115V/1Ph/cCSAus/UL</v>
          </cell>
          <cell r="C539" t="str">
            <v>https://www.zoellerpumps.com/en-us/products/sump-effluent-pumps/effluent/130-series</v>
          </cell>
        </row>
        <row r="540">
          <cell r="A540" t="str">
            <v>137-0027</v>
          </cell>
          <cell r="B540" t="str">
            <v>J137 200-208V/3Ph/cCSAus/UL</v>
          </cell>
          <cell r="C540" t="str">
            <v>https://www.zoellerpumps.com/en-us/products/sump-effluent-pumps/effluent/130-series</v>
          </cell>
        </row>
        <row r="541">
          <cell r="A541" t="str">
            <v>137-0029</v>
          </cell>
          <cell r="B541" t="str">
            <v>I137 200-208V/1Ph/cCSAus</v>
          </cell>
          <cell r="C541" t="str">
            <v>https://www.zoellerpumps.com/en-us/products/sump-effluent-pumps/effluent/130-series</v>
          </cell>
        </row>
        <row r="542">
          <cell r="A542" t="str">
            <v>137-0032</v>
          </cell>
          <cell r="B542" t="str">
            <v>N137 115V/1Ph/BI/ED</v>
          </cell>
          <cell r="C542" t="str">
            <v>https://www.zoellerpumps.com/en-us/products/sump-effluent-pumps/effluent/130-series</v>
          </cell>
        </row>
        <row r="543">
          <cell r="A543" t="str">
            <v>137-0036</v>
          </cell>
          <cell r="B543" t="str">
            <v>F137 230V/3Ph/cCSAus/UL</v>
          </cell>
          <cell r="C543" t="str">
            <v>https://www.zoellerpumps.com/en-us/products/sump-effluent-pumps/effluent/130-series</v>
          </cell>
        </row>
        <row r="544">
          <cell r="A544" t="str">
            <v>137-0037</v>
          </cell>
          <cell r="B544" t="str">
            <v>M137 115V/1Ph/BI/cCSAus/UL</v>
          </cell>
          <cell r="C544" t="str">
            <v>https://www.zoellerpumps.com/en-us/products/sump-effluent-pumps/effluent/130-series</v>
          </cell>
        </row>
        <row r="545">
          <cell r="A545" t="str">
            <v>137-0039</v>
          </cell>
          <cell r="B545" t="str">
            <v>N137 25'Cd/115V/1Ph/cCSAus/UL</v>
          </cell>
          <cell r="C545" t="str">
            <v>https://www.zoellerpumps.com/en-us/products/sump-effluent-pumps/effluent/130-series</v>
          </cell>
        </row>
        <row r="546">
          <cell r="A546" t="str">
            <v>137-0040</v>
          </cell>
          <cell r="B546" t="str">
            <v>M137 25'Cd/115V/1Ph/BI/cCSAus/UL</v>
          </cell>
          <cell r="C546" t="str">
            <v>https://www.zoellerpumps.com/en-us/products/sump-effluent-pumps/effluent/130-series</v>
          </cell>
        </row>
        <row r="547">
          <cell r="A547" t="str">
            <v>137-0041</v>
          </cell>
          <cell r="B547" t="str">
            <v>E137 35'Cd/230V/1Ph/UL/cCSAus</v>
          </cell>
          <cell r="C547" t="str">
            <v>https://www.zoellerpumps.com/en-us/products/sump-effluent-pumps/effluent/130-series</v>
          </cell>
        </row>
        <row r="548">
          <cell r="A548" t="str">
            <v>137-0042</v>
          </cell>
          <cell r="B548" t="str">
            <v>N137 115V/1Ph/BI/cCSAus/UL</v>
          </cell>
          <cell r="C548" t="str">
            <v>https://www.zoellerpumps.com/en-us/products/sump-effluent-pumps/effluent/130-series</v>
          </cell>
        </row>
        <row r="549">
          <cell r="A549" t="str">
            <v>137-0044</v>
          </cell>
          <cell r="B549" t="str">
            <v>N137 25'Cd/115V/1Ph/ED</v>
          </cell>
          <cell r="C549" t="str">
            <v>https://www.zoellerpumps.com/en-us/products/sump-effluent-pumps/effluent/130-series</v>
          </cell>
        </row>
        <row r="550">
          <cell r="A550" t="str">
            <v>137-0045</v>
          </cell>
          <cell r="B550" t="str">
            <v>BN137 115V/1Ph/Pb15'/UL cCSAus Pump</v>
          </cell>
          <cell r="C550" t="str">
            <v>https://www.zoellerpumps.com/en-us/products/sump-effluent-pumps/effluent/130-series</v>
          </cell>
        </row>
        <row r="551">
          <cell r="A551" t="str">
            <v>137-0047</v>
          </cell>
          <cell r="B551" t="str">
            <v>H137 25'Cd/200-208V/1Ph/cCSAus</v>
          </cell>
          <cell r="C551" t="str">
            <v>https://www.zoellerpumps.com/en-us/products/sump-effluent-pumps/effluent/130-series</v>
          </cell>
        </row>
        <row r="552">
          <cell r="A552" t="str">
            <v>137-0048</v>
          </cell>
          <cell r="B552" t="str">
            <v>J137 200-208V/3Ph/ED</v>
          </cell>
          <cell r="C552" t="str">
            <v>https://www.zoellerpumps.com/en-us/products/sump-effluent-pumps/effluent/130-series</v>
          </cell>
        </row>
        <row r="553">
          <cell r="A553" t="str">
            <v>137-0049</v>
          </cell>
          <cell r="B553" t="str">
            <v>I137 200-208V/1Ph/Br-Imp/cCSAus</v>
          </cell>
          <cell r="C553" t="str">
            <v>https://www.zoellerpumps.com/en-us/products/sump-effluent-pumps/effluent/130-series</v>
          </cell>
        </row>
        <row r="554">
          <cell r="A554" t="str">
            <v>137-0050</v>
          </cell>
          <cell r="B554" t="str">
            <v>G137 460V/3Ph/cCSAus</v>
          </cell>
          <cell r="C554" t="str">
            <v>https://www.zoellerpumps.com/en-us/products/sump-effluent-pumps/effluent/130-series</v>
          </cell>
        </row>
        <row r="555">
          <cell r="A555" t="str">
            <v>137-0052</v>
          </cell>
          <cell r="B555" t="str">
            <v>D137 25'Cd/230V/1Ph/cCSAus/UL</v>
          </cell>
          <cell r="C555" t="str">
            <v>https://www.zoellerpumps.com/en-us/products/sump-effluent-pumps/effluent/130-series</v>
          </cell>
        </row>
        <row r="556">
          <cell r="A556" t="str">
            <v>137-0053</v>
          </cell>
          <cell r="B556" t="str">
            <v>D137 230V/1Ph/BI/cCSAus/UL</v>
          </cell>
          <cell r="C556" t="str">
            <v>https://www.zoellerpumps.com/en-us/products/sump-effluent-pumps/effluent/130-series</v>
          </cell>
        </row>
        <row r="557">
          <cell r="A557" t="str">
            <v>137-0054</v>
          </cell>
          <cell r="B557" t="str">
            <v>E137 230V/1Ph/Extra Duty</v>
          </cell>
          <cell r="C557" t="str">
            <v>https://www.zoellerpumps.com/en-us/products/sump-effluent-pumps/effluent/130-series</v>
          </cell>
        </row>
        <row r="558">
          <cell r="A558" t="str">
            <v>137-0055</v>
          </cell>
          <cell r="B558" t="str">
            <v>D137 50'Cd/230V/1Ph/BI/cCSAus/UL</v>
          </cell>
          <cell r="C558" t="str">
            <v>https://www.zoellerpumps.com/en-us/products/sump-effluent-pumps/effluent/130-series</v>
          </cell>
        </row>
        <row r="559">
          <cell r="A559" t="str">
            <v>137-0056</v>
          </cell>
          <cell r="B559" t="str">
            <v>J137 25'Cd/200-208V/3Ph/cCSAus/UL</v>
          </cell>
          <cell r="C559" t="str">
            <v>https://www.zoellerpumps.com/en-us/products/sump-effluent-pumps/effluent/130-series</v>
          </cell>
        </row>
        <row r="560">
          <cell r="A560" t="str">
            <v>137-0057</v>
          </cell>
          <cell r="B560" t="str">
            <v>M137 50'Cd/115V/1Ph/BI/cCSAus/UL</v>
          </cell>
          <cell r="C560" t="str">
            <v>https://www.zoellerpumps.com/en-us/products/sump-effluent-pumps/effluent/130-series</v>
          </cell>
        </row>
        <row r="561">
          <cell r="A561" t="str">
            <v>137-0058</v>
          </cell>
          <cell r="B561" t="str">
            <v>D137 50'Cd/230V/1Ph/cCSAus/UL</v>
          </cell>
          <cell r="C561" t="str">
            <v>https://www.zoellerpumps.com/en-us/products/sump-effluent-pumps/effluent/130-series</v>
          </cell>
        </row>
        <row r="562">
          <cell r="A562" t="str">
            <v>137-0060</v>
          </cell>
          <cell r="B562" t="str">
            <v>E137 50'Cd/230V/1Ph/UL/cCSAus</v>
          </cell>
          <cell r="C562" t="str">
            <v>https://www.zoellerpumps.com/en-us/products/sump-effluent-pumps/effluent/130-series</v>
          </cell>
        </row>
        <row r="563">
          <cell r="A563" t="str">
            <v>137-0065</v>
          </cell>
          <cell r="B563" t="str">
            <v>F137 25'Cd/230V/3Ph/cCSAus/UL</v>
          </cell>
          <cell r="C563" t="str">
            <v>https://www.zoellerpumps.com/en-us/products/sump-effluent-pumps/effluent/130-series</v>
          </cell>
        </row>
        <row r="564">
          <cell r="A564" t="str">
            <v>137-0068</v>
          </cell>
          <cell r="B564" t="str">
            <v>BE137 230V/1Ph/15'Pb/UL/cCSAus</v>
          </cell>
          <cell r="C564" t="str">
            <v>https://www.zoellerpumps.com/en-us/products/sump-effluent-pumps/effluent/130-series</v>
          </cell>
        </row>
        <row r="565">
          <cell r="A565" t="str">
            <v>137-0069</v>
          </cell>
          <cell r="B565" t="str">
            <v>G137 460V/3Ph/Extra Duty</v>
          </cell>
          <cell r="C565" t="str">
            <v>https://www.zoellerpumps.com/en-us/products/sump-effluent-pumps/effluent/130-series</v>
          </cell>
        </row>
        <row r="566">
          <cell r="A566" t="str">
            <v>137-0070</v>
          </cell>
          <cell r="B566" t="str">
            <v>F137 230V/3Ph/Brass Imp/cCSAus/UL</v>
          </cell>
          <cell r="C566" t="str">
            <v>https://www.zoellerpumps.com/en-us/products/sump-effluent-pumps/effluent/130-series</v>
          </cell>
        </row>
        <row r="567">
          <cell r="A567" t="str">
            <v>137-0071</v>
          </cell>
          <cell r="B567" t="str">
            <v>D137 35'Cd/230V/1Ph/cCSAus/UL</v>
          </cell>
          <cell r="C567" t="str">
            <v>https://www.zoellerpumps.com/en-us/products/sump-effluent-pumps/effluent/130-series</v>
          </cell>
        </row>
        <row r="568">
          <cell r="A568" t="str">
            <v>137-0073</v>
          </cell>
          <cell r="B568" t="str">
            <v>N137 35'Cd/115V/1Ph/cCSAus/UL</v>
          </cell>
          <cell r="C568" t="str">
            <v>https://www.zoellerpumps.com/en-us/products/sump-effluent-pumps/effluent/130-series</v>
          </cell>
        </row>
        <row r="569">
          <cell r="A569" t="str">
            <v>137-0077</v>
          </cell>
          <cell r="B569" t="str">
            <v>H137 200-208V/1Ph/Br Imp/cCSAus</v>
          </cell>
          <cell r="C569" t="str">
            <v>https://www.zoellerpumps.com/en-us/products/sump-effluent-pumps/effluent/130-series</v>
          </cell>
        </row>
        <row r="570">
          <cell r="A570" t="str">
            <v>137-0078</v>
          </cell>
          <cell r="B570" t="str">
            <v>D137 15'Cd/230V/1Ph/cCSAus/UL</v>
          </cell>
          <cell r="C570" t="str">
            <v>https://www.zoellerpumps.com/en-us/products/sump-effluent-pumps/effluent/130-series</v>
          </cell>
        </row>
        <row r="571">
          <cell r="A571" t="str">
            <v>137-0079</v>
          </cell>
          <cell r="B571" t="str">
            <v>BN137 115V/1Ph/BI/Pb15'/cCSAus/UL</v>
          </cell>
          <cell r="C571" t="str">
            <v>https://www.zoellerpumps.com/en-us/products/sump-effluent-pumps/effluent/130-series</v>
          </cell>
        </row>
        <row r="572">
          <cell r="A572" t="str">
            <v>137-0082</v>
          </cell>
          <cell r="B572" t="str">
            <v>J137 200-208V/3Ph/Br Imp/cCSAus/UL</v>
          </cell>
          <cell r="C572" t="str">
            <v>https://www.zoellerpumps.com/en-us/products/sump-effluent-pumps/effluent/130-series</v>
          </cell>
        </row>
        <row r="573">
          <cell r="A573" t="str">
            <v>137-0083</v>
          </cell>
          <cell r="B573" t="str">
            <v>H137 50'Cd/200-208V/1Ph/cCSAus</v>
          </cell>
          <cell r="C573" t="str">
            <v>https://www.zoellerpumps.com/en-us/products/sump-effluent-pumps/effluent/130-series</v>
          </cell>
        </row>
        <row r="574">
          <cell r="A574" t="str">
            <v>137-0086</v>
          </cell>
          <cell r="B574" t="str">
            <v>BN137 35'Cd/115V/1Ph/Pb35'/UL/cCSAus</v>
          </cell>
          <cell r="C574" t="str">
            <v>https://www.zoellerpumps.com/en-us/products/sump-effluent-pumps/effluent/130-series</v>
          </cell>
        </row>
        <row r="575">
          <cell r="A575" t="str">
            <v>137-0088</v>
          </cell>
          <cell r="B575" t="str">
            <v>J137 50'Cd/200-208V/3Ph/cCSAus/UL</v>
          </cell>
          <cell r="C575" t="str">
            <v>https://www.zoellerpumps.com/en-us/products/sump-effluent-pumps/effluent/130-series</v>
          </cell>
        </row>
        <row r="576">
          <cell r="A576" t="str">
            <v>137-0089</v>
          </cell>
          <cell r="B576" t="str">
            <v>G137 25'Cd/460V/3Ph/cCSAus</v>
          </cell>
          <cell r="C576" t="str">
            <v>https://www.zoellerpumps.com/en-us/products/sump-effluent-pumps/effluent/130-series</v>
          </cell>
        </row>
        <row r="577">
          <cell r="A577" t="str">
            <v>137-0090</v>
          </cell>
          <cell r="B577" t="str">
            <v>M137 15'Cd'115V/1Ph/BI/Extra Duty</v>
          </cell>
          <cell r="C577" t="str">
            <v>https://www.zoellerpumps.com/en-us/products/sump-effluent-pumps/effluent/130-series</v>
          </cell>
        </row>
        <row r="578">
          <cell r="A578" t="str">
            <v>137-0091</v>
          </cell>
          <cell r="B578" t="str">
            <v>H137 25'Cd/200-208V/1Ph/ED</v>
          </cell>
          <cell r="C578" t="str">
            <v>https://www.zoellerpumps.com/en-us/products/sump-effluent-pumps/effluent/130-series</v>
          </cell>
        </row>
        <row r="579">
          <cell r="A579" t="str">
            <v>137-0094</v>
          </cell>
          <cell r="B579" t="str">
            <v>I137 25'Cd/200-208V/1Ph/cCSAus</v>
          </cell>
          <cell r="C579" t="str">
            <v>https://www.zoellerpumps.com/en-us/products/sump-effluent-pumps/effluent/130-series</v>
          </cell>
        </row>
        <row r="580">
          <cell r="A580" t="str">
            <v>137-0096</v>
          </cell>
          <cell r="B580" t="str">
            <v>G137 35'Cd/460V/3Ph/cCSAus</v>
          </cell>
          <cell r="C580" t="str">
            <v>https://www.zoellerpumps.com/en-us/products/sump-effluent-pumps/effluent/130-series</v>
          </cell>
        </row>
        <row r="581">
          <cell r="A581" t="str">
            <v>137-0097</v>
          </cell>
          <cell r="B581" t="str">
            <v>G137 50'Cd/460V/3Ph/cCSAus</v>
          </cell>
          <cell r="C581" t="str">
            <v>https://www.zoellerpumps.com/en-us/products/sump-effluent-pumps/effluent/130-series</v>
          </cell>
        </row>
        <row r="582">
          <cell r="A582" t="str">
            <v>137-0099</v>
          </cell>
          <cell r="B582" t="str">
            <v>E137 25'Cd/230V/1Ph/UL/cCSAus</v>
          </cell>
          <cell r="C582" t="str">
            <v>https://www.zoellerpumps.com/en-us/products/sump-effluent-pumps/effluent/130-series</v>
          </cell>
        </row>
        <row r="583">
          <cell r="A583" t="str">
            <v>137-0100</v>
          </cell>
          <cell r="B583" t="str">
            <v>M137 15'Cd/115V/1Ph/BI/cCSAus/UL</v>
          </cell>
          <cell r="C583" t="str">
            <v>https://www.zoellerpumps.com/en-us/products/sump-effluent-pumps/effluent/130-series</v>
          </cell>
        </row>
        <row r="584">
          <cell r="A584" t="str">
            <v>137-0101</v>
          </cell>
          <cell r="B584" t="str">
            <v>N137 50'Cd/115V/1Ph/BI/cCSAus/UL</v>
          </cell>
          <cell r="C584" t="str">
            <v>https://www.zoellerpumps.com/en-us/products/sump-effluent-pumps/effluent/130-series</v>
          </cell>
        </row>
        <row r="585">
          <cell r="A585" t="str">
            <v>137-0103</v>
          </cell>
          <cell r="B585" t="str">
            <v>BN137 115V/1Ph/Pb15'/ED</v>
          </cell>
          <cell r="C585" t="str">
            <v>https://www.zoellerpumps.com/en-us/products/sump-effluent-pumps/effluent/130-series</v>
          </cell>
        </row>
        <row r="586">
          <cell r="A586" t="str">
            <v>137-0104</v>
          </cell>
          <cell r="B586" t="str">
            <v>BN137 25'Cd/115V/1Ph/Pb25'/UL/cCSAus</v>
          </cell>
          <cell r="C586" t="str">
            <v>https://www.zoellerpumps.com/en-us/products/sump-effluent-pumps/effluent/130-series</v>
          </cell>
        </row>
        <row r="587">
          <cell r="A587" t="str">
            <v>137-0106</v>
          </cell>
          <cell r="B587" t="str">
            <v>BN137 25'Cd/115V/1Ph/Pb 25'/BI/UL/cCSAus</v>
          </cell>
          <cell r="C587" t="str">
            <v>https://www.zoellerpumps.com/en-us/products/sump-effluent-pumps/effluent/130-series</v>
          </cell>
        </row>
        <row r="588">
          <cell r="A588" t="str">
            <v>137-0107</v>
          </cell>
          <cell r="B588" t="str">
            <v>I137 35'Cd/200-208V/1Ph/cCSAus</v>
          </cell>
          <cell r="C588" t="str">
            <v>https://www.zoellerpumps.com/en-us/products/sump-effluent-pumps/effluent/130-series</v>
          </cell>
        </row>
        <row r="589">
          <cell r="A589" t="str">
            <v>137-0108</v>
          </cell>
          <cell r="B589" t="str">
            <v>BN137 50'Cd/115V/1Ph/Pb 50'/UL/cCSAus</v>
          </cell>
          <cell r="C589" t="str">
            <v>https://www.zoellerpumps.com/en-us/products/sump-effluent-pumps/effluent/130-series</v>
          </cell>
        </row>
        <row r="590">
          <cell r="A590" t="str">
            <v>137-0109</v>
          </cell>
          <cell r="B590" t="str">
            <v>J137 35'Cd/200-208V/3Ph/cCSAus/UL</v>
          </cell>
          <cell r="C590" t="str">
            <v>https://www.zoellerpumps.com/en-us/products/sump-effluent-pumps/effluent/130-series</v>
          </cell>
        </row>
        <row r="591">
          <cell r="A591" t="str">
            <v>137-0111</v>
          </cell>
          <cell r="B591" t="str">
            <v>N137 25'Cd/115V/1Ph/Br-Imp/cCSAus/UL</v>
          </cell>
          <cell r="C591" t="str">
            <v>https://www.zoellerpumps.com/en-us/products/sump-effluent-pumps/effluent/130-series</v>
          </cell>
        </row>
        <row r="592">
          <cell r="A592" t="str">
            <v>137-0117</v>
          </cell>
          <cell r="B592" t="str">
            <v>H137 35'Cd/200-208V/1Ph/cCSAus</v>
          </cell>
          <cell r="C592" t="str">
            <v>https://www.zoellerpumps.com/en-us/products/sump-effluent-pumps/effluent/130-series</v>
          </cell>
        </row>
        <row r="593">
          <cell r="A593" t="str">
            <v>137-0121</v>
          </cell>
          <cell r="B593" t="str">
            <v>I137 50'Cd/200-208V/1Ph/cCSAus</v>
          </cell>
          <cell r="C593" t="str">
            <v>https://www.zoellerpumps.com/en-us/products/sump-effluent-pumps/effluent/130-series</v>
          </cell>
        </row>
        <row r="594">
          <cell r="A594" t="str">
            <v>138-0001</v>
          </cell>
          <cell r="B594" t="str">
            <v>Crawl Space Sump W/M98 Pump/25'Cd</v>
          </cell>
          <cell r="C594" t="str">
            <v>https://www.zoellerpumps.com/en-us/products/sump-effluent-pumps/residential/model-98</v>
          </cell>
        </row>
        <row r="595">
          <cell r="A595" t="str">
            <v>139-0001</v>
          </cell>
          <cell r="B595" t="str">
            <v>M139 115V/1Ph/cCSAus/UL</v>
          </cell>
          <cell r="C595" t="str">
            <v>https://www.zoellerpumps.com/en-us/products/sump-effluent-pumps/effluent/130-series</v>
          </cell>
        </row>
        <row r="596">
          <cell r="A596" t="str">
            <v>139-0002</v>
          </cell>
          <cell r="B596" t="str">
            <v>N139 115V/1Ph/cCSAus/UL</v>
          </cell>
          <cell r="C596" t="str">
            <v>https://www.zoellerpumps.com/en-us/products/sump-effluent-pumps/effluent/130-series</v>
          </cell>
        </row>
        <row r="597">
          <cell r="A597" t="str">
            <v>139-0003</v>
          </cell>
          <cell r="B597" t="str">
            <v>D139 230V/1Ph/cCSAus/UL</v>
          </cell>
          <cell r="C597" t="str">
            <v>https://www.zoellerpumps.com/en-us/products/sump-effluent-pumps/effluent/130-series</v>
          </cell>
        </row>
        <row r="598">
          <cell r="A598" t="str">
            <v>139-0004</v>
          </cell>
          <cell r="B598" t="str">
            <v>E139 230V/1Ph/UL/cCSAus</v>
          </cell>
          <cell r="C598" t="str">
            <v>https://www.zoellerpumps.com/en-us/products/sump-effluent-pumps/effluent/130-series</v>
          </cell>
        </row>
        <row r="599">
          <cell r="A599" t="str">
            <v>139-0005</v>
          </cell>
          <cell r="B599" t="str">
            <v>M139 25'Cd/115V/1Ph/cCSAus/UL</v>
          </cell>
          <cell r="C599" t="str">
            <v>https://www.zoellerpumps.com/en-us/products/sump-effluent-pumps/effluent/130-series</v>
          </cell>
        </row>
        <row r="600">
          <cell r="A600" t="str">
            <v>139-0010</v>
          </cell>
          <cell r="B600" t="str">
            <v>F139 230V/3Ph/cCSAus/UL</v>
          </cell>
          <cell r="C600" t="str">
            <v>https://www.zoellerpumps.com/en-us/products/sump-effluent-pumps/effluent/130-series</v>
          </cell>
        </row>
        <row r="601">
          <cell r="A601" t="str">
            <v>139-0011</v>
          </cell>
          <cell r="B601" t="str">
            <v>H139 200-208V/1Ph/cCSAus</v>
          </cell>
          <cell r="C601" t="str">
            <v>https://www.zoellerpumps.com/en-us/products/sump-effluent-pumps/effluent/130-series</v>
          </cell>
        </row>
        <row r="602">
          <cell r="A602" t="str">
            <v>139-0012</v>
          </cell>
          <cell r="B602" t="str">
            <v>M139 115V/1Ph/Extra Duty</v>
          </cell>
          <cell r="C602" t="str">
            <v>https://www.zoellerpumps.com/en-us/products/sump-effluent-pumps/effluent/130-series</v>
          </cell>
        </row>
        <row r="603">
          <cell r="A603" t="str">
            <v>139-0013</v>
          </cell>
          <cell r="B603" t="str">
            <v>M139 15'Cd/115V/1Ph/cCSAus/UL</v>
          </cell>
          <cell r="C603" t="str">
            <v>https://www.zoellerpumps.com/en-us/products/sump-effluent-pumps/effluent/130-series</v>
          </cell>
        </row>
        <row r="604">
          <cell r="A604" t="str">
            <v>139-0016</v>
          </cell>
          <cell r="B604" t="str">
            <v>N139 35'Cd/115V/1Ph/cCSAus/UL</v>
          </cell>
          <cell r="C604" t="str">
            <v>https://www.zoellerpumps.com/en-us/products/sump-effluent-pumps/effluent/130-series</v>
          </cell>
        </row>
        <row r="605">
          <cell r="A605" t="str">
            <v>139-0017</v>
          </cell>
          <cell r="B605" t="str">
            <v>M139 35'Cd/115V/1Ph/cCSAus/UL</v>
          </cell>
          <cell r="C605" t="str">
            <v>https://www.zoellerpumps.com/en-us/products/sump-effluent-pumps/effluent/130-series</v>
          </cell>
        </row>
        <row r="606">
          <cell r="A606" t="str">
            <v>139-0018</v>
          </cell>
          <cell r="B606" t="str">
            <v>I139 200-208V/1Ph/cCSAus</v>
          </cell>
          <cell r="C606" t="str">
            <v>https://www.zoellerpumps.com/en-us/products/sump-effluent-pumps/effluent/130-series</v>
          </cell>
        </row>
        <row r="607">
          <cell r="A607" t="str">
            <v>139-0019</v>
          </cell>
          <cell r="B607" t="str">
            <v>J139 200-208V/3Ph/cCSAus/UL</v>
          </cell>
          <cell r="C607" t="str">
            <v>https://www.zoellerpumps.com/en-us/products/sump-effluent-pumps/effluent/130-series</v>
          </cell>
        </row>
        <row r="608">
          <cell r="A608" t="str">
            <v>139-0020</v>
          </cell>
          <cell r="B608" t="str">
            <v>G139 460V/3Ph/cCSAus</v>
          </cell>
          <cell r="C608" t="str">
            <v>https://www.zoellerpumps.com/en-us/products/sump-effluent-pumps/effluent/130-series</v>
          </cell>
        </row>
        <row r="609">
          <cell r="A609" t="str">
            <v>139-0021</v>
          </cell>
          <cell r="B609" t="str">
            <v>N139 50'Cd/115V/1Ph/cCSAus/UL</v>
          </cell>
          <cell r="C609" t="str">
            <v>https://www.zoellerpumps.com/en-us/products/sump-effluent-pumps/effluent/130-series</v>
          </cell>
        </row>
        <row r="610">
          <cell r="A610" t="str">
            <v>139-0022</v>
          </cell>
          <cell r="B610" t="str">
            <v>M139 15'Cd/115V/1Ph/ED</v>
          </cell>
          <cell r="C610" t="str">
            <v>https://www.zoellerpumps.com/en-us/products/sump-effluent-pumps/effluent/130-series</v>
          </cell>
        </row>
        <row r="611">
          <cell r="A611" t="str">
            <v>139-0023</v>
          </cell>
          <cell r="B611" t="str">
            <v>N139 25'Cd/115V/1Ph/ED</v>
          </cell>
          <cell r="C611" t="str">
            <v>https://www.zoellerpumps.com/en-us/products/sump-effluent-pumps/effluent/130-series</v>
          </cell>
        </row>
        <row r="612">
          <cell r="A612" t="str">
            <v>139-0025</v>
          </cell>
          <cell r="B612" t="str">
            <v>N139 25'Cd/115V/1Ph/cCSAus/UL</v>
          </cell>
          <cell r="C612" t="str">
            <v>https://www.zoellerpumps.com/en-us/products/sump-effluent-pumps/effluent/130-series</v>
          </cell>
        </row>
        <row r="613">
          <cell r="A613" t="str">
            <v>139-0026</v>
          </cell>
          <cell r="B613" t="str">
            <v>G139 25'Cd/460V/3Ph/cCSAus</v>
          </cell>
          <cell r="C613" t="str">
            <v>https://www.zoellerpumps.com/en-us/products/sump-effluent-pumps/effluent/130-series</v>
          </cell>
        </row>
        <row r="614">
          <cell r="A614" t="str">
            <v>139-0027</v>
          </cell>
          <cell r="B614" t="str">
            <v>J139 25'Cd 200-208V/3Ph/cCSAus/UL</v>
          </cell>
          <cell r="C614" t="str">
            <v>https://www.zoellerpumps.com/en-us/products/sump-effluent-pumps/effluent/130-series</v>
          </cell>
        </row>
        <row r="615">
          <cell r="A615" t="str">
            <v>139-0029</v>
          </cell>
          <cell r="B615" t="str">
            <v>D139 25'Cd/230V/1Ph/cCSAus/UL</v>
          </cell>
          <cell r="C615" t="str">
            <v>https://www.zoellerpumps.com/en-us/products/sump-effluent-pumps/effluent/130-series</v>
          </cell>
        </row>
        <row r="616">
          <cell r="A616" t="str">
            <v>139-0030</v>
          </cell>
          <cell r="B616" t="str">
            <v>D139 50'Cd/230V/1Ph/cCSAus/UL</v>
          </cell>
          <cell r="C616" t="str">
            <v>https://www.zoellerpumps.com/en-us/products/sump-effluent-pumps/effluent/130-series</v>
          </cell>
        </row>
        <row r="617">
          <cell r="A617" t="str">
            <v>139-0031</v>
          </cell>
          <cell r="B617" t="str">
            <v>F139 25'Cd/230V/3Ph/cCSAus/UL</v>
          </cell>
          <cell r="C617" t="str">
            <v>https://www.zoellerpumps.com/en-us/products/sump-effluent-pumps/effluent/130-series</v>
          </cell>
        </row>
        <row r="618">
          <cell r="A618" t="str">
            <v>139-0034</v>
          </cell>
          <cell r="B618" t="str">
            <v>M139 25'Cd/115V/1Ph/ED</v>
          </cell>
          <cell r="C618" t="str">
            <v>https://www.zoellerpumps.com/en-us/products/sump-effluent-pumps/effluent/130-series</v>
          </cell>
        </row>
        <row r="619">
          <cell r="A619" t="str">
            <v>139-0035</v>
          </cell>
          <cell r="B619" t="str">
            <v>J139 35'Cd/200-208V/3Ph/cCSAus/UL</v>
          </cell>
          <cell r="C619" t="str">
            <v>https://www.zoellerpumps.com/en-us/products/sump-effluent-pumps/effluent/130-series</v>
          </cell>
        </row>
        <row r="620">
          <cell r="A620" t="str">
            <v>139-0038</v>
          </cell>
          <cell r="B620" t="str">
            <v>F139 35'Cd/230V/3Ph/cCSAus/UL</v>
          </cell>
          <cell r="C620" t="str">
            <v>https://www.zoellerpumps.com/en-us/products/sump-effluent-pumps/effluent/130-series</v>
          </cell>
        </row>
        <row r="621">
          <cell r="A621" t="str">
            <v>139-0039</v>
          </cell>
          <cell r="B621" t="str">
            <v>E139 25'Cd/230V/1Ph/UL/cCSAus</v>
          </cell>
          <cell r="C621" t="str">
            <v>https://www.zoellerpumps.com/en-us/products/sump-effluent-pumps/effluent/130-series</v>
          </cell>
        </row>
        <row r="622">
          <cell r="A622" t="str">
            <v>140-0002</v>
          </cell>
          <cell r="B622" t="str">
            <v>N140 115V/1Ph/cCSAus</v>
          </cell>
          <cell r="C622" t="str">
            <v>https://www.zoellerpumps.com/en-us/products/sump-effluent-pumps/effluent/140-series</v>
          </cell>
        </row>
        <row r="623">
          <cell r="A623" t="str">
            <v>140-0004</v>
          </cell>
          <cell r="B623" t="str">
            <v>E140 230V/1Ph/cCSAus</v>
          </cell>
          <cell r="C623" t="str">
            <v>https://www.zoellerpumps.com/en-us/products/sump-effluent-pumps/effluent/140-series</v>
          </cell>
        </row>
        <row r="624">
          <cell r="A624" t="str">
            <v>140-0005</v>
          </cell>
          <cell r="B624" t="str">
            <v>BN140 115V/1Ph/Pb20'/cCSAus</v>
          </cell>
          <cell r="C624" t="str">
            <v>https://www.zoellerpumps.com/en-us/products/sump-effluent-pumps/effluent/140-series</v>
          </cell>
        </row>
        <row r="625">
          <cell r="A625" t="str">
            <v>140-0006</v>
          </cell>
          <cell r="B625" t="str">
            <v>BE140 230V/1Ph/Pb20'/cCSAus</v>
          </cell>
          <cell r="C625" t="str">
            <v>https://www.zoellerpumps.com/en-us/products/sump-effluent-pumps/effluent/140-series</v>
          </cell>
        </row>
        <row r="626">
          <cell r="A626" t="str">
            <v>140-0007</v>
          </cell>
          <cell r="B626" t="str">
            <v>N140 25'Cd/115V/1Ph/cCSAus</v>
          </cell>
          <cell r="C626" t="str">
            <v>https://www.zoellerpumps.com/en-us/products/sump-effluent-pumps/effluent/140-series</v>
          </cell>
        </row>
        <row r="627">
          <cell r="A627" t="str">
            <v>140-0009</v>
          </cell>
          <cell r="B627" t="str">
            <v>E140 25'Cd/230V/1Ph/cCSAus</v>
          </cell>
          <cell r="C627" t="str">
            <v>https://www.zoellerpumps.com/en-us/products/sump-effluent-pumps/effluent/140-series</v>
          </cell>
        </row>
        <row r="628">
          <cell r="A628" t="str">
            <v>140-0016</v>
          </cell>
          <cell r="B628" t="str">
            <v>BN140 25'Cd/115V/1Ph/Pb25'/cCSAus</v>
          </cell>
          <cell r="C628" t="str">
            <v>https://www.zoellerpumps.com/en-us/products/sump-effluent-pumps/effluent/140-series</v>
          </cell>
        </row>
        <row r="629">
          <cell r="A629" t="str">
            <v>140-0017</v>
          </cell>
          <cell r="B629" t="str">
            <v>E140 50'Cd/230V/1Ph/cCSAus</v>
          </cell>
          <cell r="C629" t="str">
            <v>https://www.zoellerpumps.com/en-us/products/sump-effluent-pumps/effluent/140-series</v>
          </cell>
        </row>
        <row r="630">
          <cell r="A630" t="str">
            <v>140-0019</v>
          </cell>
          <cell r="B630" t="str">
            <v>BE140 25'Cd/230V/1Ph/Pb25/cCSAus</v>
          </cell>
          <cell r="C630" t="str">
            <v>https://www.zoellerpumps.com/en-us/products/sump-effluent-pumps/effluent/140-series</v>
          </cell>
        </row>
        <row r="631">
          <cell r="A631" t="str">
            <v>140-0021</v>
          </cell>
          <cell r="B631" t="str">
            <v>N140 35'Cd/115V/1Ph/cCSAus</v>
          </cell>
          <cell r="C631" t="str">
            <v>https://www.zoellerpumps.com/en-us/products/sump-effluent-pumps/effluent/140-series</v>
          </cell>
        </row>
        <row r="632">
          <cell r="A632" t="str">
            <v>140-0023</v>
          </cell>
          <cell r="B632" t="str">
            <v>E140 35'Cd/230V/1Ph/cCSAus</v>
          </cell>
          <cell r="C632" t="str">
            <v>https://www.zoellerpumps.com/en-us/products/sump-effluent-pumps/effluent/140-series</v>
          </cell>
        </row>
        <row r="633">
          <cell r="A633" t="str">
            <v>140-0024</v>
          </cell>
          <cell r="B633" t="str">
            <v>BE140 35'Cd/230V/1Ph/Pb35'/cCSAus</v>
          </cell>
          <cell r="C633" t="str">
            <v>https://www.zoellerpumps.com/en-us/products/sump-effluent-pumps/effluent/140-series</v>
          </cell>
        </row>
        <row r="634">
          <cell r="A634" t="str">
            <v>140-0028</v>
          </cell>
          <cell r="B634" t="str">
            <v>BN140 35'Cd/115V/1Ph/Pb35'/cCSAus</v>
          </cell>
          <cell r="C634" t="str">
            <v>https://www.zoellerpumps.com/en-us/products/sump-effluent-pumps/effluent/140-series</v>
          </cell>
        </row>
        <row r="635">
          <cell r="A635" t="str">
            <v>145-0002</v>
          </cell>
          <cell r="B635" t="str">
            <v>N145 115V/1Ph/60Hz/HH/Centrifugal/cCSAus</v>
          </cell>
          <cell r="C635" t="str">
            <v>https://www.zoellerpumps.com/en-us/products/sump-effluent-pumps/effluent/140-series</v>
          </cell>
        </row>
        <row r="636">
          <cell r="A636" t="str">
            <v>145-0004</v>
          </cell>
          <cell r="B636" t="str">
            <v>E145 230V/1Ph/cCSAus</v>
          </cell>
          <cell r="C636" t="str">
            <v>https://www.zoellerpumps.com/en-us/products/sump-effluent-pumps/effluent/140-series</v>
          </cell>
        </row>
        <row r="637">
          <cell r="A637" t="str">
            <v>145-0005</v>
          </cell>
          <cell r="B637" t="str">
            <v>BN145 115V/1Ph/PB20'/60Hz/HH/Centrifugal/cCSAus</v>
          </cell>
          <cell r="C637" t="str">
            <v>https://www.zoellerpumps.com/en-us/products/sump-effluent-pumps/effluent/140-series</v>
          </cell>
        </row>
        <row r="638">
          <cell r="A638" t="str">
            <v>145-0011</v>
          </cell>
          <cell r="B638" t="str">
            <v>BE145 230V/1Ph/Pb20'/cCSAus</v>
          </cell>
          <cell r="C638" t="str">
            <v>https://www.zoellerpumps.com/en-us/products/sump-effluent-pumps/effluent/140-series</v>
          </cell>
        </row>
        <row r="639">
          <cell r="A639" t="str">
            <v>145-0012</v>
          </cell>
          <cell r="B639" t="str">
            <v>N145 35'Cd/115V/1Ph/60Hz/HH/Centrifugal/cCSAus</v>
          </cell>
          <cell r="C639" t="str">
            <v>https://www.zoellerpumps.com/en-us/products/sump-effluent-pumps/effluent/140-series</v>
          </cell>
        </row>
        <row r="640">
          <cell r="A640" t="str">
            <v>145-0014</v>
          </cell>
          <cell r="B640" t="str">
            <v>N145 25'Cd/115V/1Ph/60Hz/HH/Centrifugal/cCSAus</v>
          </cell>
          <cell r="C640" t="str">
            <v>https://www.zoellerpumps.com/en-us/products/sump-effluent-pumps/effluent/140-series</v>
          </cell>
        </row>
        <row r="641">
          <cell r="A641" t="str">
            <v>145-0015</v>
          </cell>
          <cell r="B641" t="str">
            <v>E145 35'Cd/230V/1Ph/cCSAus</v>
          </cell>
          <cell r="C641" t="str">
            <v>https://www.zoellerpumps.com/en-us/products/sump-effluent-pumps/effluent/140-series</v>
          </cell>
        </row>
        <row r="642">
          <cell r="A642" t="str">
            <v>151-0002</v>
          </cell>
          <cell r="B642" t="str">
            <v>N151 115V/1Ph/ 1/3 Hp cCSAus</v>
          </cell>
          <cell r="C642" t="str">
            <v>https://www.zoellerpumps.com/en-us/products/sump-effluent-pumps/effluent/150-series</v>
          </cell>
        </row>
        <row r="643">
          <cell r="A643" t="str">
            <v>151-0004</v>
          </cell>
          <cell r="B643" t="str">
            <v>E151 230V/1Ph/ 1/3Hp cCSAus</v>
          </cell>
          <cell r="C643" t="str">
            <v>https://www.zoellerpumps.com/en-us/products/sump-effluent-pumps/effluent/150-series</v>
          </cell>
        </row>
        <row r="644">
          <cell r="A644" t="str">
            <v>151-0005</v>
          </cell>
          <cell r="B644" t="str">
            <v>BN151 115V/1Ph/ 1/3Hp/Pb20'/cCSAus</v>
          </cell>
          <cell r="C644" t="str">
            <v>https://www.zoellerpumps.com/en-us/products/sump-effluent-pumps/effluent/150-series</v>
          </cell>
        </row>
        <row r="645">
          <cell r="A645" t="str">
            <v>151-0006</v>
          </cell>
          <cell r="B645" t="str">
            <v>BE151 230V/1Ph/ 1/3Hp/Pb20'/cCSAus</v>
          </cell>
          <cell r="C645" t="str">
            <v>https://www.zoellerpumps.com/en-us/products/sump-effluent-pumps/effluent/150-series</v>
          </cell>
        </row>
        <row r="646">
          <cell r="A646" t="str">
            <v>151-0010</v>
          </cell>
          <cell r="B646" t="str">
            <v>N151 50'Cd/115V/1Ph/ 1/3Hp/cCSAus</v>
          </cell>
          <cell r="C646" t="str">
            <v>https://www.zoellerpumps.com/en-us/products/sump-effluent-pumps/effluent/150-series</v>
          </cell>
        </row>
        <row r="647">
          <cell r="A647" t="str">
            <v>151-0011</v>
          </cell>
          <cell r="B647" t="str">
            <v>N151 35'Cd/115V/1Ph/ 1/3Hp/cCSAus</v>
          </cell>
          <cell r="C647" t="str">
            <v>https://www.zoellerpumps.com/en-us/products/sump-effluent-pumps/effluent/150-series</v>
          </cell>
        </row>
        <row r="648">
          <cell r="A648" t="str">
            <v>151-0012</v>
          </cell>
          <cell r="B648" t="str">
            <v>E151 25'Cd/230V/1Ph/1/3Hp/cCSAus</v>
          </cell>
          <cell r="C648" t="str">
            <v>https://www.zoellerpumps.com/en-us/products/sump-effluent-pumps/effluent/150-series</v>
          </cell>
        </row>
        <row r="649">
          <cell r="A649" t="str">
            <v>151-0013</v>
          </cell>
          <cell r="B649" t="str">
            <v>N151 25'Cd/115V/1Ph/ 1/3 Hp cCSAus</v>
          </cell>
          <cell r="C649" t="str">
            <v>https://www.zoellerpumps.com/en-us/products/sump-effluent-pumps/effluent/150-series</v>
          </cell>
        </row>
        <row r="650">
          <cell r="A650" t="str">
            <v>151-0015</v>
          </cell>
          <cell r="B650" t="str">
            <v>E151 35'Cd/230V/1Ph/1/3Hp/cCSAus</v>
          </cell>
          <cell r="C650" t="str">
            <v>https://www.zoellerpumps.com/en-us/products/sump-effluent-pumps/effluent/150-series</v>
          </cell>
        </row>
        <row r="651">
          <cell r="A651" t="str">
            <v>151-0016</v>
          </cell>
          <cell r="B651" t="str">
            <v>BN151 25'Cd/115V/1Ph/ 1/3Hp/Pb25'/cCSAus</v>
          </cell>
          <cell r="C651" t="str">
            <v>https://www.zoellerpumps.com/en-us/products/sump-effluent-pumps/effluent/150-series</v>
          </cell>
        </row>
        <row r="652">
          <cell r="A652" t="str">
            <v>152-0002</v>
          </cell>
          <cell r="B652" t="str">
            <v>N152 115V/1Ph/.4Hp/cCSAus</v>
          </cell>
          <cell r="C652" t="str">
            <v>https://www.zoellerpumps.com/en-us/products/sump-effluent-pumps/effluent/150-series</v>
          </cell>
        </row>
        <row r="653">
          <cell r="A653" t="str">
            <v>152-0004</v>
          </cell>
          <cell r="B653" t="str">
            <v>E152 230V/1Ph/.4Hp/cCSAus</v>
          </cell>
          <cell r="C653" t="str">
            <v>https://www.zoellerpumps.com/en-us/products/sump-effluent-pumps/effluent/150-series</v>
          </cell>
        </row>
        <row r="654">
          <cell r="A654" t="str">
            <v>152-0005</v>
          </cell>
          <cell r="B654" t="str">
            <v>BN152 115V/1Ph/.4Hp/Pb20'/cCSAus</v>
          </cell>
          <cell r="C654" t="str">
            <v>https://www.zoellerpumps.com/en-us/products/sump-effluent-pumps/effluent/150-series</v>
          </cell>
        </row>
        <row r="655">
          <cell r="A655" t="str">
            <v>152-0006</v>
          </cell>
          <cell r="B655" t="str">
            <v>BE152 230V/1Ph/.4Hp/Pb20'/cCSAus</v>
          </cell>
          <cell r="C655" t="str">
            <v>https://www.zoellerpumps.com/en-us/products/sump-effluent-pumps/effluent/150-series</v>
          </cell>
        </row>
        <row r="656">
          <cell r="A656" t="str">
            <v>152-0007</v>
          </cell>
          <cell r="B656" t="str">
            <v>N152 35'Cd/115V/1Ph/.4Hp/cCSAus</v>
          </cell>
          <cell r="C656" t="str">
            <v>https://www.zoellerpumps.com/en-us/products/sump-effluent-pumps/effluent/150-series</v>
          </cell>
        </row>
        <row r="657">
          <cell r="A657" t="str">
            <v>152-0008</v>
          </cell>
          <cell r="B657" t="str">
            <v>N152 25'Cd/115V/1Ph/.4Hp/cCSAus</v>
          </cell>
          <cell r="C657" t="str">
            <v>https://www.zoellerpumps.com/en-us/products/sump-effluent-pumps/effluent/150-series</v>
          </cell>
        </row>
        <row r="658">
          <cell r="A658" t="str">
            <v>152-0009</v>
          </cell>
          <cell r="B658" t="str">
            <v>E152 50'Cd/230V/1Ph/.4Hp/cCSAus/(3Yr Warranty)</v>
          </cell>
          <cell r="C658" t="str">
            <v>https://www.zoellerpumps.com/en-us/products/sump-effluent-pumps/effluent/150-series</v>
          </cell>
        </row>
        <row r="659">
          <cell r="A659" t="str">
            <v>152-0010</v>
          </cell>
          <cell r="B659" t="str">
            <v>N152 50'Cd/115V/1Ph/.4Hp/cCSAus</v>
          </cell>
          <cell r="C659" t="str">
            <v>https://www.zoellerpumps.com/en-us/products/sump-effluent-pumps/effluent/150-series</v>
          </cell>
        </row>
        <row r="660">
          <cell r="A660" t="str">
            <v>152-0011</v>
          </cell>
          <cell r="B660" t="str">
            <v>E152 25'Cd/230V/1Ph/.4Hp/cCSAus</v>
          </cell>
          <cell r="C660" t="str">
            <v>https://www.zoellerpumps.com/en-us/products/sump-effluent-pumps/effluent/150-series</v>
          </cell>
        </row>
        <row r="661">
          <cell r="A661" t="str">
            <v>152-0013</v>
          </cell>
          <cell r="B661" t="str">
            <v>BN152 35'Cd/115V/1P/.4Hp/Pb35'/cCSAus</v>
          </cell>
          <cell r="C661" t="str">
            <v>https://www.zoellerpumps.com/en-us/products/sump-effluent-pumps/effluent/150-series</v>
          </cell>
        </row>
        <row r="662">
          <cell r="A662" t="str">
            <v>152-0017</v>
          </cell>
          <cell r="B662" t="str">
            <v>BN152 25'Cd/115V/1P/.4Hp/Pb25'/cCSAus</v>
          </cell>
          <cell r="C662" t="str">
            <v>https://www.zoellerpumps.com/en-us/products/sump-effluent-pumps/effluent/150-series</v>
          </cell>
        </row>
        <row r="663">
          <cell r="A663" t="str">
            <v>152-0023</v>
          </cell>
          <cell r="B663" t="str">
            <v>E152 50'Cd/230V/1Ph/.4Hp/cCSAus</v>
          </cell>
          <cell r="C663" t="str">
            <v>https://www.zoellerpumps.com/en-us/products/sump-effluent-pumps/effluent/150-series</v>
          </cell>
        </row>
        <row r="664">
          <cell r="A664" t="str">
            <v>152-0030</v>
          </cell>
          <cell r="B664" t="str">
            <v>E152 35'Cd/230V/1Ph/.4Hp/cCSAus</v>
          </cell>
          <cell r="C664" t="str">
            <v>https://www.zoellerpumps.com/en-us/products/sump-effluent-pumps/effluent/150-series</v>
          </cell>
        </row>
        <row r="665">
          <cell r="A665" t="str">
            <v>153-0002</v>
          </cell>
          <cell r="B665" t="str">
            <v>N153 115V/1Ph/.5Hp/cCSAus</v>
          </cell>
          <cell r="C665" t="str">
            <v>https://www.zoellerpumps.com/en-us/products/sump-effluent-pumps/effluent/150-series</v>
          </cell>
        </row>
        <row r="666">
          <cell r="A666" t="str">
            <v>153-0004</v>
          </cell>
          <cell r="B666" t="str">
            <v>E153 230V/1Ph/.5Hp/cCSAus</v>
          </cell>
          <cell r="C666" t="str">
            <v>https://www.zoellerpumps.com/en-us/products/sump-effluent-pumps/effluent/150-series</v>
          </cell>
        </row>
        <row r="667">
          <cell r="A667" t="str">
            <v>153-0005</v>
          </cell>
          <cell r="B667" t="str">
            <v>BN153 115V/1Ph/.5Hp Pb20'/cCSAus</v>
          </cell>
          <cell r="C667" t="str">
            <v>https://www.zoellerpumps.com/en-us/products/sump-effluent-pumps/effluent/150-series</v>
          </cell>
        </row>
        <row r="668">
          <cell r="A668" t="str">
            <v>153-0006</v>
          </cell>
          <cell r="B668" t="str">
            <v>BE153 230V/1Ph/.5Hp/cCSAus</v>
          </cell>
          <cell r="C668" t="str">
            <v>https://www.zoellerpumps.com/en-us/products/sump-effluent-pumps/effluent/150-series</v>
          </cell>
        </row>
        <row r="669">
          <cell r="A669" t="str">
            <v>153-0008</v>
          </cell>
          <cell r="B669" t="str">
            <v>N153 35'Cd/115V/1Ph/.5Hp/cCSAus</v>
          </cell>
          <cell r="C669" t="str">
            <v>https://www.zoellerpumps.com/en-us/products/sump-effluent-pumps/effluent/150-series</v>
          </cell>
        </row>
        <row r="670">
          <cell r="A670" t="str">
            <v>153-0011</v>
          </cell>
          <cell r="B670" t="str">
            <v>BN153 35'Cd/115V/1Ph/.5Hp/Pb35'/cCSAus</v>
          </cell>
          <cell r="C670" t="str">
            <v>https://www.zoellerpumps.com/en-us/products/sump-effluent-pumps/effluent/150-series</v>
          </cell>
        </row>
        <row r="671">
          <cell r="A671" t="str">
            <v>153-0017</v>
          </cell>
          <cell r="B671" t="str">
            <v>N153 25'Cd/115V/1Ph/.5Hp/cCSAus</v>
          </cell>
          <cell r="C671" t="str">
            <v>https://www.zoellerpumps.com/en-us/products/sump-effluent-pumps/effluent/150-series</v>
          </cell>
        </row>
        <row r="672">
          <cell r="A672" t="str">
            <v>153-0020</v>
          </cell>
          <cell r="B672" t="str">
            <v>BN153 25'Cd/115V/1Ph/.5Hp/Pb25'/cCSAus</v>
          </cell>
          <cell r="C672" t="str">
            <v>https://www.zoellerpumps.com/en-us/products/sump-effluent-pumps/effluent/150-series</v>
          </cell>
        </row>
        <row r="673">
          <cell r="A673" t="str">
            <v>153-0021</v>
          </cell>
          <cell r="B673" t="str">
            <v>E153 50'Cd/230V/1Ph/.5Hp/cCSAus</v>
          </cell>
          <cell r="C673" t="str">
            <v>https://www.zoellerpumps.com/en-us/products/sump-effluent-pumps/effluent/150-series</v>
          </cell>
        </row>
        <row r="674">
          <cell r="A674" t="str">
            <v>153-0032</v>
          </cell>
          <cell r="B674" t="str">
            <v>E153 25'Cd/230V/1Ph/.5Hp/cCSAus</v>
          </cell>
          <cell r="C674" t="str">
            <v>https://www.zoellerpumps.com/en-us/products/sump-effluent-pumps/effluent/150-series</v>
          </cell>
        </row>
        <row r="675">
          <cell r="A675" t="str">
            <v>153-0033</v>
          </cell>
          <cell r="B675" t="str">
            <v>E153 35'Cd/230V/1Ph/.5Hp/cCSAus</v>
          </cell>
          <cell r="C675" t="str">
            <v>https://www.zoellerpumps.com/en-us/products/sump-effluent-pumps/effluent/150-series</v>
          </cell>
        </row>
        <row r="676">
          <cell r="A676" t="str">
            <v>161-0001</v>
          </cell>
          <cell r="B676" t="str">
            <v>M161 115V/1Ph/cCSAus/UL</v>
          </cell>
          <cell r="C676" t="str">
            <v>https://www.zoellerpumps.com/en-us/products/sump-effluent-pumps/commercial/160-series</v>
          </cell>
        </row>
        <row r="677">
          <cell r="A677" t="str">
            <v>161-0002</v>
          </cell>
          <cell r="B677" t="str">
            <v>N161 115V/1Ph/CSA</v>
          </cell>
          <cell r="C677" t="str">
            <v>https://www.zoellerpumps.com/en-us/products/sump-effluent-pumps/commercial/160-series</v>
          </cell>
        </row>
        <row r="678">
          <cell r="A678" t="str">
            <v>161-0003</v>
          </cell>
          <cell r="B678" t="str">
            <v>D161 230V/1Ph/cCSAus/UL</v>
          </cell>
          <cell r="C678" t="str">
            <v>https://www.zoellerpumps.com/en-us/products/sump-effluent-pumps/commercial/160-series</v>
          </cell>
        </row>
        <row r="679">
          <cell r="A679" t="str">
            <v>161-0004</v>
          </cell>
          <cell r="B679" t="str">
            <v>E161 230V/1Ph/cCSAus/UL</v>
          </cell>
          <cell r="C679" t="str">
            <v>https://www.zoellerpumps.com/en-us/products/sump-effluent-pumps/commercial/160-series</v>
          </cell>
        </row>
        <row r="680">
          <cell r="A680" t="str">
            <v>161-0005</v>
          </cell>
          <cell r="B680" t="str">
            <v>I161 200-208V/1Ph/cCSAus</v>
          </cell>
          <cell r="C680" t="str">
            <v>https://www.zoellerpumps.com/en-us/products/sump-effluent-pumps/commercial/160-series</v>
          </cell>
        </row>
        <row r="681">
          <cell r="A681" t="str">
            <v>161-0006</v>
          </cell>
          <cell r="B681" t="str">
            <v>M161 25'Cd/115V/1Ph/cCSAus/UL</v>
          </cell>
          <cell r="C681" t="str">
            <v>https://www.zoellerpumps.com/en-us/products/sump-effluent-pumps/commercial/160-series</v>
          </cell>
        </row>
        <row r="682">
          <cell r="A682" t="str">
            <v>161-0007</v>
          </cell>
          <cell r="B682" t="str">
            <v>G161 460V/3Ph/cCSAus/UL</v>
          </cell>
          <cell r="C682" t="str">
            <v>https://www.zoellerpumps.com/en-us/products/sump-effluent-pumps/commercial/160-series</v>
          </cell>
        </row>
        <row r="683">
          <cell r="A683" t="str">
            <v>161-0008</v>
          </cell>
          <cell r="B683" t="str">
            <v>D161 35'Cd/230V/1Ph/cCSAus/UL</v>
          </cell>
          <cell r="C683" t="str">
            <v>https://www.zoellerpumps.com/en-us/products/sump-effluent-pumps/commercial/160-series</v>
          </cell>
        </row>
        <row r="684">
          <cell r="A684" t="str">
            <v>161-0009</v>
          </cell>
          <cell r="B684" t="str">
            <v>M161 50'Cd/115V/1Ph/cCSAus/UL</v>
          </cell>
          <cell r="C684" t="str">
            <v>https://www.zoellerpumps.com/en-us/products/sump-effluent-pumps/commercial/160-series</v>
          </cell>
        </row>
        <row r="685">
          <cell r="A685" t="str">
            <v>161-0010</v>
          </cell>
          <cell r="B685" t="str">
            <v>H161 200-208V/1Ph/cCSAus</v>
          </cell>
          <cell r="C685" t="str">
            <v>https://www.zoellerpumps.com/en-us/products/sump-effluent-pumps/commercial/160-series</v>
          </cell>
        </row>
        <row r="686">
          <cell r="A686" t="str">
            <v>161-0011</v>
          </cell>
          <cell r="B686" t="str">
            <v>F161 230V/3Ph/cCSAus/UL</v>
          </cell>
          <cell r="C686" t="str">
            <v>https://www.zoellerpumps.com/en-us/products/sump-effluent-pumps/commercial/160-series</v>
          </cell>
        </row>
        <row r="687">
          <cell r="A687" t="str">
            <v>161-0012</v>
          </cell>
          <cell r="B687" t="str">
            <v>J161 200-208V/3Ph/cCSAus/UL</v>
          </cell>
          <cell r="C687" t="str">
            <v>https://www.zoellerpumps.com/en-us/products/sump-effluent-pumps/commercial/160-series</v>
          </cell>
        </row>
        <row r="688">
          <cell r="A688" t="str">
            <v>161-0016</v>
          </cell>
          <cell r="B688" t="str">
            <v>N161 35'Cd/115V/1Ph/CSA/UL</v>
          </cell>
          <cell r="C688" t="str">
            <v>https://www.zoellerpumps.com/en-us/products/sump-effluent-pumps/commercial/160-series</v>
          </cell>
        </row>
        <row r="689">
          <cell r="A689" t="str">
            <v>161-0017</v>
          </cell>
          <cell r="B689" t="str">
            <v>M161 35'Cd/115V/1Ph/cCSAus/UL</v>
          </cell>
          <cell r="C689" t="str">
            <v>https://www.zoellerpumps.com/en-us/products/sump-effluent-pumps/commercial/160-series</v>
          </cell>
        </row>
        <row r="690">
          <cell r="A690" t="str">
            <v>161-0020</v>
          </cell>
          <cell r="B690" t="str">
            <v>G161 35'Cd/460V/3Ph/cCSAus/UL</v>
          </cell>
          <cell r="C690" t="str">
            <v>https://www.zoellerpumps.com/en-us/products/sump-effluent-pumps/commercial/160-series</v>
          </cell>
        </row>
        <row r="691">
          <cell r="A691" t="str">
            <v>161-0021</v>
          </cell>
          <cell r="B691" t="str">
            <v>E161 230V/1Ph/Wo Plug/cCSAus</v>
          </cell>
          <cell r="C691" t="str">
            <v>https://www.zoellerpumps.com/en-us/products/sump-effluent-pumps/commercial/160-series</v>
          </cell>
        </row>
        <row r="692">
          <cell r="A692" t="str">
            <v>161-0022</v>
          </cell>
          <cell r="B692" t="str">
            <v>I161 50'Cd/200-208V/1Ph/cCSAus</v>
          </cell>
          <cell r="C692" t="str">
            <v>https://www.zoellerpumps.com/en-us/products/sump-effluent-pumps/commercial/160-series</v>
          </cell>
        </row>
        <row r="693">
          <cell r="A693" t="str">
            <v>161-0023</v>
          </cell>
          <cell r="B693" t="str">
            <v>J161 25'Cd/200-208V/3Ph/cCSAus/UL</v>
          </cell>
          <cell r="C693" t="str">
            <v>https://www.zoellerpumps.com/en-us/products/sump-effluent-pumps/commercial/160-series</v>
          </cell>
        </row>
        <row r="694">
          <cell r="A694" t="str">
            <v>161-0024</v>
          </cell>
          <cell r="B694" t="str">
            <v>N161 50'Cd/115V/1Ph/CSA</v>
          </cell>
          <cell r="C694" t="str">
            <v>https://www.zoellerpumps.com/en-us/products/sump-effluent-pumps/commercial/160-series</v>
          </cell>
        </row>
        <row r="695">
          <cell r="A695" t="str">
            <v>161-0025</v>
          </cell>
          <cell r="B695" t="str">
            <v>E161 230V/1Ph/Extra Duty</v>
          </cell>
          <cell r="C695" t="str">
            <v>https://www.zoellerpumps.com/en-us/products/sump-effluent-pumps/commercial/160-series</v>
          </cell>
        </row>
        <row r="696">
          <cell r="A696" t="str">
            <v>161-0026</v>
          </cell>
          <cell r="B696" t="str">
            <v>BN161 115V/1Ph/Pb20'/List,CSA/(161-0002)</v>
          </cell>
          <cell r="C696" t="str">
            <v>https://www.zoellerpumps.com/en-us/products/sump-effluent-pumps/commercial/160-series</v>
          </cell>
        </row>
        <row r="697">
          <cell r="A697" t="str">
            <v>161-0027</v>
          </cell>
          <cell r="B697" t="str">
            <v>BE161 230V/1Ph/Pb20'/cCSAus/UL/(161-0004)</v>
          </cell>
          <cell r="C697" t="str">
            <v>https://www.zoellerpumps.com/en-us/products/sump-effluent-pumps/commercial/160-series</v>
          </cell>
        </row>
        <row r="698">
          <cell r="A698" t="str">
            <v>161-0028</v>
          </cell>
          <cell r="B698" t="str">
            <v>N161 25'Cd/115V/1Ph/CSA</v>
          </cell>
          <cell r="C698" t="str">
            <v>https://www.zoellerpumps.com/en-us/products/sump-effluent-pumps/commercial/160-series</v>
          </cell>
        </row>
        <row r="699">
          <cell r="A699" t="str">
            <v>161-0030</v>
          </cell>
          <cell r="B699" t="str">
            <v>D161 25'Cd/230V/1Ph/cCSAus/UL</v>
          </cell>
          <cell r="C699" t="str">
            <v>https://www.zoellerpumps.com/en-us/products/sump-effluent-pumps/commercial/160-series</v>
          </cell>
        </row>
        <row r="700">
          <cell r="A700" t="str">
            <v>161-0031</v>
          </cell>
          <cell r="B700" t="str">
            <v>E161 35'Cd/230V/1Ph/cCSAus/UL</v>
          </cell>
          <cell r="C700" t="str">
            <v>https://www.zoellerpumps.com/en-us/products/sump-effluent-pumps/commercial/160-series</v>
          </cell>
        </row>
        <row r="701">
          <cell r="A701" t="str">
            <v>161-0032</v>
          </cell>
          <cell r="B701" t="str">
            <v>G161 460V/3Ph/Extra Duty</v>
          </cell>
          <cell r="C701" t="str">
            <v>https://www.zoellerpumps.com/en-us/products/sump-effluent-pumps/commercial/160-series</v>
          </cell>
        </row>
        <row r="702">
          <cell r="A702" t="str">
            <v>161-0035</v>
          </cell>
          <cell r="B702" t="str">
            <v>I161 25'Cd/200-208V/1Ph/cCSAus</v>
          </cell>
          <cell r="C702" t="str">
            <v>https://www.zoellerpumps.com/en-us/products/sump-effluent-pumps/commercial/160-series</v>
          </cell>
        </row>
        <row r="703">
          <cell r="A703" t="str">
            <v>161-0036</v>
          </cell>
          <cell r="B703" t="str">
            <v>I161 35'Cd/200-208V/1Ph/cCSAus</v>
          </cell>
          <cell r="C703" t="str">
            <v>https://www.zoellerpumps.com/en-us/products/sump-effluent-pumps/commercial/160-series</v>
          </cell>
        </row>
        <row r="704">
          <cell r="A704" t="str">
            <v>161-0038</v>
          </cell>
          <cell r="B704" t="str">
            <v>E161 50'Cd/230V/1Ph/cCSAus/UL</v>
          </cell>
          <cell r="C704" t="str">
            <v>https://www.zoellerpumps.com/en-us/products/sump-effluent-pumps/commercial/160-series</v>
          </cell>
        </row>
        <row r="705">
          <cell r="A705" t="str">
            <v>161-0042</v>
          </cell>
          <cell r="B705" t="str">
            <v>NX161 115V/1Ph/Ex Pr/FM/CSA</v>
          </cell>
          <cell r="C705" t="str">
            <v>https://www.zoellerpumps.com/en-us/products/sump-effluent-pumps/commercial/160-series</v>
          </cell>
        </row>
        <row r="706">
          <cell r="A706" t="str">
            <v>161-0043</v>
          </cell>
          <cell r="B706" t="str">
            <v>IX161 200-208V/1Ph/Ex Pr/FM/CSA</v>
          </cell>
          <cell r="C706" t="str">
            <v>https://www.zoellerpumps.com/en-us/products/sump-effluent-pumps/commercial/160-series</v>
          </cell>
        </row>
        <row r="707">
          <cell r="A707" t="str">
            <v>161-0044</v>
          </cell>
          <cell r="B707" t="str">
            <v>EX161 230V/1Ph/Ex Pr/FM/CSA</v>
          </cell>
          <cell r="C707" t="str">
            <v>https://www.zoellerpumps.com/en-us/products/sump-effluent-pumps/commercial/160-series</v>
          </cell>
        </row>
        <row r="708">
          <cell r="A708" t="str">
            <v>161-0045</v>
          </cell>
          <cell r="B708" t="str">
            <v>JX161 200-208V/3Ph/Ex Pr/FM/CSA</v>
          </cell>
          <cell r="C708" t="str">
            <v>https://www.zoellerpumps.com/en-us/products/sump-effluent-pumps/commercial/160-series</v>
          </cell>
        </row>
        <row r="709">
          <cell r="A709" t="str">
            <v>161-0046</v>
          </cell>
          <cell r="B709" t="str">
            <v>FX161 230V/3Ph/Ex Pr/FM/CSA</v>
          </cell>
          <cell r="C709" t="str">
            <v>https://www.zoellerpumps.com/en-us/products/sump-effluent-pumps/commercial/160-series</v>
          </cell>
        </row>
        <row r="710">
          <cell r="A710" t="str">
            <v>161-0047</v>
          </cell>
          <cell r="B710" t="str">
            <v>GX161 460V/3Ph/Ex Pr/FM/CSA</v>
          </cell>
          <cell r="C710" t="str">
            <v>https://www.zoellerpumps.com/en-us/products/sump-effluent-pumps/commercial/160-series</v>
          </cell>
        </row>
        <row r="711">
          <cell r="A711" t="str">
            <v>161-0048</v>
          </cell>
          <cell r="B711" t="str">
            <v>IX161 35'Cd/200-208V/1Ph/Ex Pr/FM/CSA</v>
          </cell>
          <cell r="C711" t="str">
            <v>https://www.zoellerpumps.com/en-us/products/sump-effluent-pumps/commercial/160-series</v>
          </cell>
        </row>
        <row r="712">
          <cell r="A712" t="str">
            <v>161-0051</v>
          </cell>
          <cell r="B712" t="str">
            <v>NX161 50'Cd/115V/1Ph/XP/FM/CSA</v>
          </cell>
          <cell r="C712" t="str">
            <v>https://www.zoellerpumps.com/en-us/products/sump-effluent-pumps/commercial/160-series</v>
          </cell>
        </row>
        <row r="713">
          <cell r="A713" t="str">
            <v>161-0052</v>
          </cell>
          <cell r="B713" t="str">
            <v>D161 50'Cd/230V/1Ph/cCSAus/UL</v>
          </cell>
          <cell r="C713" t="str">
            <v>https://www.zoellerpumps.com/en-us/products/sump-effluent-pumps/commercial/160-series</v>
          </cell>
        </row>
        <row r="714">
          <cell r="A714" t="str">
            <v>161-0053</v>
          </cell>
          <cell r="B714" t="str">
            <v>NX161 35'Cd/115V/1Ph/XP/FM/CSA</v>
          </cell>
          <cell r="C714" t="str">
            <v>https://www.zoellerpumps.com/en-us/products/sump-effluent-pumps/commercial/160-series</v>
          </cell>
        </row>
        <row r="715">
          <cell r="A715" t="str">
            <v>161-0054</v>
          </cell>
          <cell r="B715" t="str">
            <v>G161 50'Cd/460V/3Ph/cCSAus/UL</v>
          </cell>
          <cell r="C715" t="str">
            <v>https://www.zoellerpumps.com/en-us/products/sump-effluent-pumps/commercial/160-series</v>
          </cell>
        </row>
        <row r="716">
          <cell r="A716" t="str">
            <v>161-0057</v>
          </cell>
          <cell r="B716" t="str">
            <v>J161 50'Cd/200-208V/3Ph/cCSAus/UL</v>
          </cell>
          <cell r="C716" t="str">
            <v>https://www.zoellerpumps.com/en-us/products/sump-effluent-pumps/commercial/160-series</v>
          </cell>
        </row>
        <row r="717">
          <cell r="A717" t="str">
            <v>161-0059</v>
          </cell>
          <cell r="B717" t="str">
            <v>EX161 35'Cd/230V/1Ph/Ex Pr/FM/CSA</v>
          </cell>
          <cell r="C717" t="str">
            <v>https://www.zoellerpumps.com/en-us/products/sump-effluent-pumps/commercial/160-series</v>
          </cell>
        </row>
        <row r="718">
          <cell r="A718" t="str">
            <v>161-0061</v>
          </cell>
          <cell r="B718" t="str">
            <v>EX161 25'Cd/230V/1Ph/Ex Pr/FM/CSA</v>
          </cell>
          <cell r="C718" t="str">
            <v>https://www.zoellerpumps.com/en-us/products/sump-effluent-pumps/commercial/160-series</v>
          </cell>
        </row>
        <row r="719">
          <cell r="A719" t="str">
            <v>161-0062</v>
          </cell>
          <cell r="B719" t="str">
            <v>BN161 25'Cd/115V/1Ph/Pb25'/CSA</v>
          </cell>
          <cell r="C719" t="str">
            <v>https://www.zoellerpumps.com/en-us/products/sump-effluent-pumps/commercial/160-series</v>
          </cell>
        </row>
        <row r="720">
          <cell r="A720" t="str">
            <v>161-0063</v>
          </cell>
          <cell r="B720" t="str">
            <v>GX161 35'Cd/460V/3Ph/Ex Pr/FM/CSA</v>
          </cell>
          <cell r="C720" t="str">
            <v>https://www.zoellerpumps.com/en-us/products/sump-effluent-pumps/commercial/160-series</v>
          </cell>
        </row>
        <row r="721">
          <cell r="A721" t="str">
            <v>161-0064</v>
          </cell>
          <cell r="B721" t="str">
            <v>NX161 25'Cd/115V/1Ph/Ex Pr/FM/CSA</v>
          </cell>
          <cell r="C721" t="str">
            <v>https://www.zoellerpumps.com/en-us/products/sump-effluent-pumps/commercial/160-series</v>
          </cell>
        </row>
        <row r="722">
          <cell r="A722" t="str">
            <v>161-0065</v>
          </cell>
          <cell r="B722" t="str">
            <v>BN161 35'Cd/115V/1Ph/Pb35'/CSA</v>
          </cell>
          <cell r="C722" t="str">
            <v>https://www.zoellerpumps.com/en-us/products/sump-effluent-pumps/commercial/160-series</v>
          </cell>
        </row>
        <row r="723">
          <cell r="A723" t="str">
            <v>161-0071</v>
          </cell>
          <cell r="B723" t="str">
            <v>MX161 115V/1Ph/Ex Pr/FM/CSA</v>
          </cell>
          <cell r="C723" t="str">
            <v>https://www.zoellerpumps.com/en-us/products/sump-effluent-pumps/commercial/160-series</v>
          </cell>
        </row>
        <row r="724">
          <cell r="A724" t="str">
            <v>161-0072</v>
          </cell>
          <cell r="B724" t="str">
            <v>DX161 230V/1Ph/EX Pr/FM/CSA</v>
          </cell>
          <cell r="C724" t="str">
            <v>https://www.zoellerpumps.com/en-us/products/sump-effluent-pumps/commercial/160-series</v>
          </cell>
        </row>
        <row r="725">
          <cell r="A725" t="str">
            <v>161-0073</v>
          </cell>
          <cell r="B725" t="str">
            <v>HX161 200-208V/1Ph/Ex Pr/FM/CSA</v>
          </cell>
          <cell r="C725" t="str">
            <v>https://www.zoellerpumps.com/en-us/products/sump-effluent-pumps/commercial/160-series</v>
          </cell>
        </row>
        <row r="726">
          <cell r="A726" t="str">
            <v>161-0074</v>
          </cell>
          <cell r="B726" t="str">
            <v>JX161 50'Cd/200-208V/3Ph/Ex Pr/FM/CSA</v>
          </cell>
          <cell r="C726" t="str">
            <v>https://www.zoellerpumps.com/en-us/products/sump-effluent-pumps/commercial/160-series</v>
          </cell>
        </row>
        <row r="727">
          <cell r="A727" t="str">
            <v>161-0075</v>
          </cell>
          <cell r="B727" t="str">
            <v>BN161 50'Cd/115V/1Ph/Pb50'/CSA/(161-0024)</v>
          </cell>
          <cell r="C727" t="str">
            <v>https://www.zoellerpumps.com/en-us/products/sump-effluent-pumps/commercial/160-series</v>
          </cell>
        </row>
        <row r="728">
          <cell r="A728" t="str">
            <v>161-0076</v>
          </cell>
          <cell r="B728" t="str">
            <v>J161 35'Cd/200-208V/3Ph/cCSAus/UL</v>
          </cell>
          <cell r="C728" t="str">
            <v>https://www.zoellerpumps.com/en-us/products/sump-effluent-pumps/commercial/160-series</v>
          </cell>
        </row>
        <row r="729">
          <cell r="A729" t="str">
            <v>161-0077</v>
          </cell>
          <cell r="B729" t="str">
            <v>IX161 50'Cd/200-208V/1Ph/Ex Pr/FM/CSA</v>
          </cell>
          <cell r="C729" t="str">
            <v>https://www.zoellerpumps.com/en-us/products/sump-effluent-pumps/commercial/160-series</v>
          </cell>
        </row>
        <row r="730">
          <cell r="A730" t="str">
            <v>161-0078</v>
          </cell>
          <cell r="B730" t="str">
            <v>H161 25'Cd/ 200-208V/1Ph/cCSAus</v>
          </cell>
          <cell r="C730" t="str">
            <v>https://www.zoellerpumps.com/en-us/products/sump-effluent-pumps/commercial/160-series</v>
          </cell>
        </row>
        <row r="731">
          <cell r="A731" t="str">
            <v>161-0083</v>
          </cell>
          <cell r="B731" t="str">
            <v>MX161 50'Cd/115V/1Ph/Ex Pr/FM/CSA</v>
          </cell>
          <cell r="C731" t="str">
            <v>https://www.zoellerpumps.com/en-us/products/sump-effluent-pumps/commercial/160-series</v>
          </cell>
        </row>
        <row r="732">
          <cell r="A732" t="str">
            <v>161-0085</v>
          </cell>
          <cell r="B732" t="str">
            <v>N161 115V/1Ph/ED</v>
          </cell>
          <cell r="C732" t="str">
            <v>https://www.zoellerpumps.com/en-us/products/sump-effluent-pumps/commercial/160-series</v>
          </cell>
        </row>
        <row r="733">
          <cell r="A733" t="str">
            <v>161-0088</v>
          </cell>
          <cell r="B733" t="str">
            <v>IX161 25'Cd/200-208V/1Ph/Ex Pr/FM/CSA</v>
          </cell>
          <cell r="C733" t="str">
            <v>https://www.zoellerpumps.com/en-us/products/sump-effluent-pumps/commercial/160-series</v>
          </cell>
        </row>
        <row r="734">
          <cell r="A734" t="str">
            <v>161-0092</v>
          </cell>
          <cell r="B734" t="str">
            <v>G161 25'Cd/460V/3Ph/cCSAus/UL</v>
          </cell>
          <cell r="C734" t="str">
            <v>https://www.zoellerpumps.com/en-us/products/sump-effluent-pumps/commercial/160-series</v>
          </cell>
        </row>
        <row r="735">
          <cell r="A735" t="str">
            <v>161-0098</v>
          </cell>
          <cell r="B735" t="str">
            <v>MX161 35'Cd/115V/1Ph/Ex Pr/FM/CSA</v>
          </cell>
          <cell r="C735" t="str">
            <v>https://www.zoellerpumps.com/en-us/products/sump-effluent-pumps/commercial/160-series</v>
          </cell>
        </row>
        <row r="736">
          <cell r="A736" t="str">
            <v>161-0099</v>
          </cell>
          <cell r="B736" t="str">
            <v>JX161 35'Cds/200-208V/3Ph/Ex Pr/FM/CSA</v>
          </cell>
          <cell r="C736" t="str">
            <v>https://www.zoellerpumps.com/en-us/products/sump-effluent-pumps/commercial/160-series</v>
          </cell>
        </row>
        <row r="737">
          <cell r="A737" t="str">
            <v>161-0100</v>
          </cell>
          <cell r="B737" t="str">
            <v>DX161 50'Cd/230V/1Ph/EX Pr/FM/CSA</v>
          </cell>
          <cell r="C737" t="str">
            <v>https://www.zoellerpumps.com/en-us/products/sump-effluent-pumps/commercial/160-series</v>
          </cell>
        </row>
        <row r="738">
          <cell r="A738" t="str">
            <v>161-0103</v>
          </cell>
          <cell r="B738" t="str">
            <v>HX161 50'Cd/200-208V/1Ph/Ex Pr/FM/CSA</v>
          </cell>
          <cell r="C738" t="str">
            <v>https://www.zoellerpumps.com/en-us/products/sump-effluent-pumps/commercial/160-series</v>
          </cell>
        </row>
        <row r="739">
          <cell r="A739" t="str">
            <v>161-0105</v>
          </cell>
          <cell r="B739" t="str">
            <v>GX161 25'Cd/460V/3Ph/Ex Pr/FM/CSA</v>
          </cell>
          <cell r="C739" t="str">
            <v>https://www.zoellerpumps.com/en-us/products/sump-effluent-pumps/commercial/160-series</v>
          </cell>
        </row>
        <row r="740">
          <cell r="A740" t="str">
            <v>161-0106</v>
          </cell>
          <cell r="B740" t="str">
            <v>MX161 25'Cd/115V/1Ph/Ex Pr/FM/CSA</v>
          </cell>
          <cell r="C740" t="str">
            <v>https://www.zoellerpumps.com/en-us/products/sump-effluent-pumps/commercial/160-series</v>
          </cell>
        </row>
        <row r="741">
          <cell r="A741" t="str">
            <v>161-0107</v>
          </cell>
          <cell r="B741" t="str">
            <v>DX161 35'Cd/230V/1Ph/EX Pr/FM/CSA</v>
          </cell>
          <cell r="C741" t="str">
            <v>https://www.zoellerpumps.com/en-us/products/sump-effluent-pumps/commercial/160-series</v>
          </cell>
        </row>
        <row r="742">
          <cell r="A742" t="str">
            <v>161-0108</v>
          </cell>
          <cell r="B742" t="str">
            <v>HX161 35'Cd/200-208V/1Ph/Ex Pr/FM/CSA</v>
          </cell>
          <cell r="C742" t="str">
            <v>https://www.zoellerpumps.com/en-us/products/sump-effluent-pumps/commercial/160-series</v>
          </cell>
        </row>
        <row r="743">
          <cell r="A743" t="str">
            <v>161-0110</v>
          </cell>
          <cell r="B743" t="str">
            <v>FX161 50'CD/230V/3Ph/Ex Pr/FM/CSA</v>
          </cell>
          <cell r="C743" t="str">
            <v>https://www.zoellerpumps.com/en-us/products/sump-effluent-pumps/commercial/160-series</v>
          </cell>
        </row>
        <row r="744">
          <cell r="A744" t="str">
            <v>163-0001</v>
          </cell>
          <cell r="B744" t="str">
            <v>M163 115V/1Ph/cCSAus/UL</v>
          </cell>
          <cell r="C744" t="str">
            <v>https://www.zoellerpumps.com/en-us/products/sump-effluent-pumps/commercial/160-series</v>
          </cell>
        </row>
        <row r="745">
          <cell r="A745" t="str">
            <v>163-0002</v>
          </cell>
          <cell r="B745" t="str">
            <v>N163 115V/1Ph/CSA</v>
          </cell>
          <cell r="C745" t="str">
            <v>https://www.zoellerpumps.com/en-us/products/sump-effluent-pumps/commercial/160-series</v>
          </cell>
        </row>
        <row r="746">
          <cell r="A746" t="str">
            <v>163-0003</v>
          </cell>
          <cell r="B746" t="str">
            <v>D163 230V/1Ph/cCSAus/UL</v>
          </cell>
          <cell r="C746" t="str">
            <v>https://www.zoellerpumps.com/en-us/products/sump-effluent-pumps/commercial/160-series</v>
          </cell>
        </row>
        <row r="747">
          <cell r="A747" t="str">
            <v>163-0004</v>
          </cell>
          <cell r="B747" t="str">
            <v>E163 230V/1Ph/cCSAus/UL</v>
          </cell>
          <cell r="C747" t="str">
            <v>https://www.zoellerpumps.com/en-us/products/sump-effluent-pumps/commercial/160-series</v>
          </cell>
        </row>
        <row r="748">
          <cell r="A748" t="str">
            <v>163-0007</v>
          </cell>
          <cell r="B748" t="str">
            <v>H163 200-208V/1Ph/cCSAus</v>
          </cell>
          <cell r="C748" t="str">
            <v>https://www.zoellerpumps.com/en-us/products/sump-effluent-pumps/commercial/160-series</v>
          </cell>
        </row>
        <row r="749">
          <cell r="A749" t="str">
            <v>163-0008</v>
          </cell>
          <cell r="B749" t="str">
            <v>J163 200-208V/3Ph/cCSAus/UL</v>
          </cell>
          <cell r="C749" t="str">
            <v>https://www.zoellerpumps.com/en-us/products/sump-effluent-pumps/commercial/160-series</v>
          </cell>
        </row>
        <row r="750">
          <cell r="A750" t="str">
            <v>163-0009</v>
          </cell>
          <cell r="B750" t="str">
            <v>F163 230V/3Ph/cCSAus/UL</v>
          </cell>
          <cell r="C750" t="str">
            <v>https://www.zoellerpumps.com/en-us/products/sump-effluent-pumps/commercial/160-series</v>
          </cell>
        </row>
        <row r="751">
          <cell r="A751" t="str">
            <v>163-0010</v>
          </cell>
          <cell r="B751" t="str">
            <v>I163 200-208V/1Ph/cCSAus</v>
          </cell>
          <cell r="C751" t="str">
            <v>https://www.zoellerpumps.com/en-us/products/sump-effluent-pumps/commercial/160-series</v>
          </cell>
        </row>
        <row r="752">
          <cell r="A752" t="str">
            <v>163-0015</v>
          </cell>
          <cell r="B752" t="str">
            <v>N163 50'Cd/115V/1Ph/CSA</v>
          </cell>
          <cell r="C752" t="str">
            <v>https://www.zoellerpumps.com/en-us/products/sump-effluent-pumps/commercial/160-series</v>
          </cell>
        </row>
        <row r="753">
          <cell r="A753" t="str">
            <v>163-0016</v>
          </cell>
          <cell r="B753" t="str">
            <v>M163 35'Cd/115V/1Ph/cCSAus/UL</v>
          </cell>
          <cell r="C753" t="str">
            <v>https://www.zoellerpumps.com/en-us/products/sump-effluent-pumps/commercial/160-series</v>
          </cell>
        </row>
        <row r="754">
          <cell r="A754" t="str">
            <v>163-0017</v>
          </cell>
          <cell r="B754" t="str">
            <v>N163 35'Cd/115V/1Ph/CSA</v>
          </cell>
          <cell r="C754" t="str">
            <v>https://www.zoellerpumps.com/en-us/products/sump-effluent-pumps/commercial/160-series</v>
          </cell>
        </row>
        <row r="755">
          <cell r="A755" t="str">
            <v>163-0018</v>
          </cell>
          <cell r="B755" t="str">
            <v>G163 25'Cd/460V/3Ph/cCSAus/UL</v>
          </cell>
          <cell r="C755" t="str">
            <v>https://www.zoellerpumps.com/en-us/products/sump-effluent-pumps/commercial/160-series</v>
          </cell>
        </row>
        <row r="756">
          <cell r="A756" t="str">
            <v>163-0021</v>
          </cell>
          <cell r="B756" t="str">
            <v>N163 25'Cd/115V/1Ph/CSA</v>
          </cell>
          <cell r="C756" t="str">
            <v>https://www.zoellerpumps.com/en-us/products/sump-effluent-pumps/commercial/160-series</v>
          </cell>
        </row>
        <row r="757">
          <cell r="A757" t="str">
            <v>163-0025</v>
          </cell>
          <cell r="B757" t="str">
            <v>D163 25'Cd/230V/1Ph/cCSAus/UL</v>
          </cell>
          <cell r="C757" t="str">
            <v>https://www.zoellerpumps.com/en-us/products/sump-effluent-pumps/commercial/160-series</v>
          </cell>
        </row>
        <row r="758">
          <cell r="A758" t="str">
            <v>163-0028</v>
          </cell>
          <cell r="B758" t="str">
            <v>D163 230V/1Ph/Extra Duty</v>
          </cell>
          <cell r="C758" t="str">
            <v>https://www.zoellerpumps.com/en-us/products/sump-effluent-pumps/commercial/160-series</v>
          </cell>
        </row>
        <row r="759">
          <cell r="A759" t="str">
            <v>163-0029</v>
          </cell>
          <cell r="B759" t="str">
            <v>M163 50'Cd/115V/1Ph/cCSAus/UL</v>
          </cell>
          <cell r="C759" t="str">
            <v>https://www.zoellerpumps.com/en-us/products/sump-effluent-pumps/commercial/160-series</v>
          </cell>
        </row>
        <row r="760">
          <cell r="A760" t="str">
            <v>163-0030</v>
          </cell>
          <cell r="B760" t="str">
            <v>M163 25'Cd/115V/1Ph/cCSAus/UL</v>
          </cell>
          <cell r="C760" t="str">
            <v>https://www.zoellerpumps.com/en-us/products/sump-effluent-pumps/commercial/160-series</v>
          </cell>
        </row>
        <row r="761">
          <cell r="A761" t="str">
            <v>163-0031</v>
          </cell>
          <cell r="B761" t="str">
            <v>G163 460V/3Ph/cCSAus/UL</v>
          </cell>
          <cell r="C761" t="str">
            <v>https://www.zoellerpumps.com/en-us/products/sump-effluent-pumps/commercial/160-series</v>
          </cell>
        </row>
        <row r="762">
          <cell r="A762" t="str">
            <v>163-0032</v>
          </cell>
          <cell r="B762" t="str">
            <v>G163 50'Cd/460V/3Ph/cCSAus/UL</v>
          </cell>
          <cell r="C762" t="str">
            <v>https://www.zoellerpumps.com/en-us/products/sump-effluent-pumps/commercial/160-series</v>
          </cell>
        </row>
        <row r="763">
          <cell r="A763" t="str">
            <v>163-0033</v>
          </cell>
          <cell r="B763" t="str">
            <v>BE163 230V/1Ph/Pb20'/cCSAus/UL/(163-0004)</v>
          </cell>
          <cell r="C763" t="str">
            <v>https://www.zoellerpumps.com/en-us/products/sump-effluent-pumps/commercial/160-series</v>
          </cell>
        </row>
        <row r="764">
          <cell r="A764" t="str">
            <v>163-0034</v>
          </cell>
          <cell r="B764" t="str">
            <v>BN163 115V/1Ph/Pb20'/CSA/(163-0002)</v>
          </cell>
          <cell r="C764" t="str">
            <v>https://www.zoellerpumps.com/en-us/products/sump-effluent-pumps/commercial/160-series</v>
          </cell>
        </row>
        <row r="765">
          <cell r="A765" t="str">
            <v>163-0035</v>
          </cell>
          <cell r="B765" t="str">
            <v>E163 50'Cd/230V/1Ph/cCSAus/UL</v>
          </cell>
          <cell r="C765" t="str">
            <v>https://www.zoellerpumps.com/en-us/products/sump-effluent-pumps/commercial/160-series</v>
          </cell>
        </row>
        <row r="766">
          <cell r="A766" t="str">
            <v>163-0037</v>
          </cell>
          <cell r="B766" t="str">
            <v>D163 35'Cd/230V/1Ph/cCSAus/UL</v>
          </cell>
          <cell r="C766" t="str">
            <v>https://www.zoellerpumps.com/en-us/products/sump-effluent-pumps/commercial/160-series</v>
          </cell>
        </row>
        <row r="767">
          <cell r="A767" t="str">
            <v>163-0038</v>
          </cell>
          <cell r="B767" t="str">
            <v>H163 35'Cd/200-208V/1Ph/cCSAus</v>
          </cell>
          <cell r="C767" t="str">
            <v>https://www.zoellerpumps.com/en-us/products/sump-effluent-pumps/commercial/160-series</v>
          </cell>
        </row>
        <row r="768">
          <cell r="A768" t="str">
            <v>163-0039</v>
          </cell>
          <cell r="B768" t="str">
            <v>I163 35'Cd/200-208V/1Ph/cCSAus</v>
          </cell>
          <cell r="C768" t="str">
            <v>https://www.zoellerpumps.com/en-us/products/sump-effluent-pumps/commercial/160-series</v>
          </cell>
        </row>
        <row r="769">
          <cell r="A769" t="str">
            <v>163-0040</v>
          </cell>
          <cell r="B769" t="str">
            <v>N163 115V/1Ph/Extra Duty</v>
          </cell>
          <cell r="C769" t="str">
            <v>https://www.zoellerpumps.com/en-us/products/sump-effluent-pumps/commercial/160-series</v>
          </cell>
        </row>
        <row r="770">
          <cell r="A770" t="str">
            <v>163-0043</v>
          </cell>
          <cell r="B770" t="str">
            <v>E163 35'Cd/230V/1Ph/cCSAus/UL</v>
          </cell>
          <cell r="C770" t="str">
            <v>https://www.zoellerpumps.com/en-us/products/sump-effluent-pumps/commercial/160-series</v>
          </cell>
        </row>
        <row r="771">
          <cell r="A771" t="str">
            <v>163-0044</v>
          </cell>
          <cell r="B771" t="str">
            <v>H163 200-208V/1Ph/ED</v>
          </cell>
          <cell r="C771" t="str">
            <v>https://www.zoellerpumps.com/en-us/products/sump-effluent-pumps/commercial/160-series</v>
          </cell>
        </row>
        <row r="772">
          <cell r="A772" t="str">
            <v>163-0048</v>
          </cell>
          <cell r="B772" t="str">
            <v>I163 50'Cd/200-208V/1Ph/cCSAus</v>
          </cell>
          <cell r="C772" t="str">
            <v>https://www.zoellerpumps.com/en-us/products/sump-effluent-pumps/commercial/160-series</v>
          </cell>
        </row>
        <row r="773">
          <cell r="A773" t="str">
            <v>163-0049</v>
          </cell>
          <cell r="B773" t="str">
            <v>NX163 115V/1Ph/Ex Pr/FM/CSA</v>
          </cell>
          <cell r="C773" t="str">
            <v>https://www.zoellerpumps.com/en-us/products/sump-effluent-pumps/commercial/160-series</v>
          </cell>
        </row>
        <row r="774">
          <cell r="A774" t="str">
            <v>163-0050</v>
          </cell>
          <cell r="B774" t="str">
            <v>EX163 230V/1Ph/Ex Pr/FM/CSA</v>
          </cell>
          <cell r="C774" t="str">
            <v>https://www.zoellerpumps.com/en-us/products/sump-effluent-pumps/commercial/160-series</v>
          </cell>
        </row>
        <row r="775">
          <cell r="A775" t="str">
            <v>163-0051</v>
          </cell>
          <cell r="B775" t="str">
            <v>JX163 200-208V/3Ph/Ex Pr/FM/CSA</v>
          </cell>
          <cell r="C775" t="str">
            <v>https://www.zoellerpumps.com/en-us/products/sump-effluent-pumps/commercial/160-series</v>
          </cell>
        </row>
        <row r="776">
          <cell r="A776" t="str">
            <v>163-0052</v>
          </cell>
          <cell r="B776" t="str">
            <v>FX163 230V/3Ph/Ex Pr/FM/CSA</v>
          </cell>
          <cell r="C776" t="str">
            <v>https://www.zoellerpumps.com/en-us/products/sump-effluent-pumps/commercial/160-series</v>
          </cell>
        </row>
        <row r="777">
          <cell r="A777" t="str">
            <v>163-0053</v>
          </cell>
          <cell r="B777" t="str">
            <v>GX163 460V/3Ph/Ex Pr/FM/CSA</v>
          </cell>
          <cell r="C777" t="str">
            <v>https://www.zoellerpumps.com/en-us/products/sump-effluent-pumps/commercial/160-series</v>
          </cell>
        </row>
        <row r="778">
          <cell r="A778" t="str">
            <v>163-0054</v>
          </cell>
          <cell r="B778" t="str">
            <v>IX163 200-208V/1Ph/Ex Pr/FM/CSA</v>
          </cell>
          <cell r="C778" t="str">
            <v>https://www.zoellerpumps.com/en-us/products/sump-effluent-pumps/commercial/160-series</v>
          </cell>
        </row>
        <row r="779">
          <cell r="A779" t="str">
            <v>163-0055</v>
          </cell>
          <cell r="B779" t="str">
            <v>M163 115V/1Ph/ED</v>
          </cell>
          <cell r="C779" t="str">
            <v>https://www.zoellerpumps.com/en-us/products/sump-effluent-pumps/commercial/160-series</v>
          </cell>
        </row>
        <row r="780">
          <cell r="A780" t="str">
            <v>163-0056</v>
          </cell>
          <cell r="B780" t="str">
            <v>NX163 35'Cd/115V/1Ph/Ex Pr/FM/CSA</v>
          </cell>
          <cell r="C780" t="str">
            <v>https://www.zoellerpumps.com/en-us/products/sump-effluent-pumps/commercial/160-series</v>
          </cell>
        </row>
        <row r="781">
          <cell r="A781" t="str">
            <v>163-0058</v>
          </cell>
          <cell r="B781" t="str">
            <v>D163 50'Cd/230V/1Ph/cCSAus/UL</v>
          </cell>
          <cell r="C781" t="str">
            <v>https://www.zoellerpumps.com/en-us/products/sump-effluent-pumps/commercial/160-series</v>
          </cell>
        </row>
        <row r="782">
          <cell r="A782" t="str">
            <v>163-0059</v>
          </cell>
          <cell r="B782" t="str">
            <v>E163 230V/1Ph/Extra Duty</v>
          </cell>
          <cell r="C782" t="str">
            <v>https://www.zoellerpumps.com/en-us/products/sump-effluent-pumps/commercial/160-series</v>
          </cell>
        </row>
        <row r="783">
          <cell r="A783" t="str">
            <v>163-0061</v>
          </cell>
          <cell r="B783" t="str">
            <v>EX163 50'Cd/230V/1Ph/Ex Pr/FM/CSA</v>
          </cell>
          <cell r="C783" t="str">
            <v>https://www.zoellerpumps.com/en-us/products/sump-effluent-pumps/commercial/160-series</v>
          </cell>
        </row>
        <row r="784">
          <cell r="A784" t="str">
            <v>163-0062</v>
          </cell>
          <cell r="B784" t="str">
            <v>NX163 50'Cd/115V/1Ph/Ex Pr/FM/CSA</v>
          </cell>
          <cell r="C784" t="str">
            <v>https://www.zoellerpumps.com/en-us/products/sump-effluent-pumps/commercial/160-series</v>
          </cell>
        </row>
        <row r="785">
          <cell r="A785" t="str">
            <v>163-0066</v>
          </cell>
          <cell r="B785" t="str">
            <v>JX163 50'Cd/200-208V/3Ph/Ex Pr/FM/CSA</v>
          </cell>
          <cell r="C785" t="str">
            <v>https://www.zoellerpumps.com/en-us/products/sump-effluent-pumps/commercial/160-series</v>
          </cell>
        </row>
        <row r="786">
          <cell r="A786" t="str">
            <v>163-0069</v>
          </cell>
          <cell r="B786" t="str">
            <v>J163 50'Cd/200-208V/3Ph/cCSAus/UL</v>
          </cell>
          <cell r="C786" t="str">
            <v>https://www.zoellerpumps.com/en-us/products/sump-effluent-pumps/commercial/160-series</v>
          </cell>
        </row>
        <row r="787">
          <cell r="A787" t="str">
            <v>163-0072</v>
          </cell>
          <cell r="B787" t="str">
            <v>I163 25'Cd/200-208V/1Ph/cCSAus</v>
          </cell>
          <cell r="C787" t="str">
            <v>https://www.zoellerpumps.com/en-us/products/sump-effluent-pumps/commercial/160-series</v>
          </cell>
        </row>
        <row r="788">
          <cell r="A788" t="str">
            <v>163-0073</v>
          </cell>
          <cell r="B788" t="str">
            <v>IX163 50'Cd/200-208V/1Ph/Ex Pr/FM/CSA</v>
          </cell>
          <cell r="C788" t="str">
            <v>https://www.zoellerpumps.com/en-us/products/sump-effluent-pumps/commercial/160-series</v>
          </cell>
        </row>
        <row r="789">
          <cell r="A789" t="str">
            <v>163-0075</v>
          </cell>
          <cell r="B789" t="str">
            <v>MX163 115V/1Ph/Ex Pr/FM/CSA</v>
          </cell>
          <cell r="C789" t="str">
            <v>https://www.zoellerpumps.com/en-us/products/sump-effluent-pumps/commercial/160-series</v>
          </cell>
        </row>
        <row r="790">
          <cell r="A790" t="str">
            <v>163-0076</v>
          </cell>
          <cell r="B790" t="str">
            <v>DX163 230V/1Ph/Ex Pr/FM/CSA</v>
          </cell>
          <cell r="C790" t="str">
            <v>https://www.zoellerpumps.com/en-us/products/sump-effluent-pumps/commercial/160-series</v>
          </cell>
        </row>
        <row r="791">
          <cell r="A791" t="str">
            <v>163-0077</v>
          </cell>
          <cell r="B791" t="str">
            <v>HX163 200-208V/1Ph/Ex Pr/FM/CSA</v>
          </cell>
          <cell r="C791" t="str">
            <v>https://www.zoellerpumps.com/en-us/products/sump-effluent-pumps/commercial/160-series</v>
          </cell>
        </row>
        <row r="792">
          <cell r="A792" t="str">
            <v>163-0078</v>
          </cell>
          <cell r="B792" t="str">
            <v>J163 35'Cd/200-208V/3Ph/cCSAus/UL</v>
          </cell>
          <cell r="C792" t="str">
            <v>https://www.zoellerpumps.com/en-us/products/sump-effluent-pumps/commercial/160-series</v>
          </cell>
        </row>
        <row r="793">
          <cell r="A793" t="str">
            <v>163-0080</v>
          </cell>
          <cell r="B793" t="str">
            <v>JX163 35'Cd/200-208V/3Ph/Ex Pr/FM/CSA</v>
          </cell>
          <cell r="C793" t="str">
            <v>https://www.zoellerpumps.com/en-us/products/sump-effluent-pumps/commercial/160-series</v>
          </cell>
        </row>
        <row r="794">
          <cell r="A794" t="str">
            <v>163-0085</v>
          </cell>
          <cell r="B794" t="str">
            <v>MX163 50'Cd/115V/1Ph/Ex Pr/FM/CSA</v>
          </cell>
          <cell r="C794" t="str">
            <v>https://www.zoellerpumps.com/en-us/products/sump-effluent-pumps/commercial/160-series</v>
          </cell>
        </row>
        <row r="795">
          <cell r="A795" t="str">
            <v>163-0087</v>
          </cell>
          <cell r="B795" t="str">
            <v>BN163 115V/1Ph/Pb20'/Extra Duty</v>
          </cell>
          <cell r="C795" t="str">
            <v>https://www.zoellerpumps.com/en-us/products/sump-effluent-pumps/commercial/160-series</v>
          </cell>
        </row>
        <row r="796">
          <cell r="A796" t="str">
            <v>163-0088</v>
          </cell>
          <cell r="B796" t="str">
            <v>MX163 25'Cd/115V/1Ph/Ex Pr/FM/CSA</v>
          </cell>
          <cell r="C796" t="str">
            <v>https://www.zoellerpumps.com/en-us/products/sump-effluent-pumps/commercial/160-series</v>
          </cell>
        </row>
        <row r="797">
          <cell r="A797" t="str">
            <v>163-0089</v>
          </cell>
          <cell r="B797" t="str">
            <v>E163 25'Cd/230V/1Ph/cCSAus/UL</v>
          </cell>
          <cell r="C797" t="str">
            <v>https://www.zoellerpumps.com/en-us/products/sump-effluent-pumps/commercial/160-series</v>
          </cell>
        </row>
        <row r="798">
          <cell r="A798" t="str">
            <v>163-0096</v>
          </cell>
          <cell r="B798" t="str">
            <v>GX163 50'Cd/460V/3Ph/Ex Pr/FM/CSA</v>
          </cell>
          <cell r="C798" t="str">
            <v>https://www.zoellerpumps.com/en-us/products/sump-effluent-pumps/commercial/160-series</v>
          </cell>
        </row>
        <row r="799">
          <cell r="A799" t="str">
            <v>163-0097</v>
          </cell>
          <cell r="B799" t="str">
            <v>MX163 35'Cd/115V/1Ph/Ex Pr/FM/CSA</v>
          </cell>
          <cell r="C799" t="str">
            <v>https://www.zoellerpumps.com/en-us/products/sump-effluent-pumps/commercial/160-series</v>
          </cell>
        </row>
        <row r="800">
          <cell r="A800" t="str">
            <v>163-0098</v>
          </cell>
          <cell r="B800" t="str">
            <v>IX163 35'Cd/200-208V/1Ph/Ex Pr/FM/CSA</v>
          </cell>
          <cell r="C800" t="str">
            <v>https://www.zoellerpumps.com/en-us/products/sump-effluent-pumps/commercial/160-series</v>
          </cell>
        </row>
        <row r="801">
          <cell r="A801" t="str">
            <v>163-0099</v>
          </cell>
          <cell r="B801" t="str">
            <v>BN163 50'Cd/115V/1Ph/Pb50'/CSA/(163-0015)</v>
          </cell>
          <cell r="C801" t="str">
            <v>https://www.zoellerpumps.com/en-us/products/sump-effluent-pumps/commercial/160-series</v>
          </cell>
        </row>
        <row r="802">
          <cell r="A802" t="str">
            <v>163-0102</v>
          </cell>
          <cell r="B802" t="str">
            <v>BN163 35'Cd/115V/1Ph/Pb35'/CSA/(163-0017)</v>
          </cell>
          <cell r="C802" t="str">
            <v>https://www.zoellerpumps.com/en-us/products/sump-effluent-pumps/commercial/160-series</v>
          </cell>
        </row>
        <row r="803">
          <cell r="A803" t="str">
            <v>163-0103</v>
          </cell>
          <cell r="B803" t="str">
            <v>F163 50'Cd/230V/3Ph/cCSAus/UL</v>
          </cell>
          <cell r="C803" t="str">
            <v>https://www.zoellerpumps.com/en-us/products/sump-effluent-pumps/commercial/160-series</v>
          </cell>
        </row>
        <row r="804">
          <cell r="A804" t="str">
            <v>163-0104</v>
          </cell>
          <cell r="B804" t="str">
            <v>J163 200-208V/3Ph/Extra Duty</v>
          </cell>
          <cell r="C804" t="str">
            <v>https://www.zoellerpumps.com/en-us/products/sump-effluent-pumps/commercial/160-series</v>
          </cell>
        </row>
        <row r="805">
          <cell r="A805" t="str">
            <v>163-0105</v>
          </cell>
          <cell r="B805" t="str">
            <v>FX163 50'Cd/230V/3Ph/Ex Pr</v>
          </cell>
          <cell r="C805" t="str">
            <v>https://www.zoellerpumps.com/en-us/products/sump-effluent-pumps/commercial/160-series</v>
          </cell>
        </row>
        <row r="806">
          <cell r="A806" t="str">
            <v>163-0106</v>
          </cell>
          <cell r="B806" t="str">
            <v>HX163 50'Cd/200-208V/1Ph/Ex Pr</v>
          </cell>
          <cell r="C806" t="str">
            <v>https://www.zoellerpumps.com/en-us/products/sump-effluent-pumps/commercial/160-series</v>
          </cell>
        </row>
        <row r="807">
          <cell r="A807" t="str">
            <v>165-0003</v>
          </cell>
          <cell r="B807" t="str">
            <v>D165 230V/1Ph/cCSAus/UL</v>
          </cell>
          <cell r="C807" t="str">
            <v>https://www.zoellerpumps.com/en-us/products/sump-effluent-pumps/commercial/160-series</v>
          </cell>
        </row>
        <row r="808">
          <cell r="A808" t="str">
            <v>165-0004</v>
          </cell>
          <cell r="B808" t="str">
            <v>E165 230V/1Ph/cCSAus/UL</v>
          </cell>
          <cell r="C808" t="str">
            <v>https://www.zoellerpumps.com/en-us/products/sump-effluent-pumps/commercial/160-series</v>
          </cell>
        </row>
        <row r="809">
          <cell r="A809" t="str">
            <v>165-0008</v>
          </cell>
          <cell r="B809" t="str">
            <v>G165 460V/3Ph/cCSAus/UL</v>
          </cell>
          <cell r="C809" t="str">
            <v>https://www.zoellerpumps.com/en-us/products/sump-effluent-pumps/commercial/160-series</v>
          </cell>
        </row>
        <row r="810">
          <cell r="A810" t="str">
            <v>165-0009</v>
          </cell>
          <cell r="B810" t="str">
            <v>J165 200-208V/3Ph/cCSAus/UL</v>
          </cell>
          <cell r="C810" t="str">
            <v>https://www.zoellerpumps.com/en-us/products/sump-effluent-pumps/commercial/160-series</v>
          </cell>
        </row>
        <row r="811">
          <cell r="A811" t="str">
            <v>165-0010</v>
          </cell>
          <cell r="B811" t="str">
            <v>E165 230V/1P/Wo Plug/cCSAus/UL</v>
          </cell>
          <cell r="C811" t="str">
            <v>https://www.zoellerpumps.com/en-us/products/sump-effluent-pumps/commercial/160-series</v>
          </cell>
        </row>
        <row r="812">
          <cell r="A812" t="str">
            <v>165-0011</v>
          </cell>
          <cell r="B812" t="str">
            <v>F165 50'Cd/230V/3Ph/cCSAus/UL</v>
          </cell>
          <cell r="C812" t="str">
            <v>https://www.zoellerpumps.com/en-us/products/sump-effluent-pumps/commercial/160-series</v>
          </cell>
        </row>
        <row r="813">
          <cell r="A813" t="str">
            <v>165-0012</v>
          </cell>
          <cell r="B813" t="str">
            <v>H165 200-208V/1Ph/cCSAus</v>
          </cell>
          <cell r="C813" t="str">
            <v>https://www.zoellerpumps.com/en-us/products/sump-effluent-pumps/commercial/160-series</v>
          </cell>
        </row>
        <row r="814">
          <cell r="A814" t="str">
            <v>165-0013</v>
          </cell>
          <cell r="B814" t="str">
            <v>E165 35'Cd/230V/1Ph/cCSAus/UL</v>
          </cell>
          <cell r="C814" t="str">
            <v>https://www.zoellerpumps.com/en-us/products/sump-effluent-pumps/commercial/160-series</v>
          </cell>
        </row>
        <row r="815">
          <cell r="A815" t="str">
            <v>165-0014</v>
          </cell>
          <cell r="B815" t="str">
            <v>E165 50'Cd/230V/1Ph/cCSAus/UL</v>
          </cell>
          <cell r="C815" t="str">
            <v>https://www.zoellerpumps.com/en-us/products/sump-effluent-pumps/commercial/160-series</v>
          </cell>
        </row>
        <row r="816">
          <cell r="A816" t="str">
            <v>165-0015</v>
          </cell>
          <cell r="B816" t="str">
            <v>F165 230V/3Ph/cCSAus/UL</v>
          </cell>
          <cell r="C816" t="str">
            <v>https://www.zoellerpumps.com/en-us/products/sump-effluent-pumps/commercial/160-series</v>
          </cell>
        </row>
        <row r="817">
          <cell r="A817" t="str">
            <v>165-0016</v>
          </cell>
          <cell r="B817" t="str">
            <v>J165 200-208V/3Ph/ED</v>
          </cell>
          <cell r="C817" t="str">
            <v>https://www.zoellerpumps.com/en-us/products/sump-effluent-pumps/commercial/160-series</v>
          </cell>
        </row>
        <row r="818">
          <cell r="A818" t="str">
            <v>165-0018</v>
          </cell>
          <cell r="B818" t="str">
            <v>E165 230V/1Ph/Extra Duty</v>
          </cell>
          <cell r="C818" t="str">
            <v>https://www.zoellerpumps.com/en-us/products/sump-effluent-pumps/commercial/160-series</v>
          </cell>
        </row>
        <row r="819">
          <cell r="A819" t="str">
            <v>165-0019</v>
          </cell>
          <cell r="B819" t="str">
            <v>F165 25'Cd//230V/3Ph/cCSAus/UL</v>
          </cell>
          <cell r="C819" t="str">
            <v>https://www.zoellerpumps.com/en-us/products/sump-effluent-pumps/commercial/160-series</v>
          </cell>
        </row>
        <row r="820">
          <cell r="A820" t="str">
            <v>165-0020</v>
          </cell>
          <cell r="B820" t="str">
            <v>I165 200-208V/1Ph/cCSAus</v>
          </cell>
          <cell r="C820" t="str">
            <v>https://www.zoellerpumps.com/en-us/products/sump-effluent-pumps/commercial/160-series</v>
          </cell>
        </row>
        <row r="821">
          <cell r="A821" t="str">
            <v>165-0021</v>
          </cell>
          <cell r="B821" t="str">
            <v>H165 35'Cd/200-208V/1Ph/cCSAus</v>
          </cell>
          <cell r="C821" t="str">
            <v>https://www.zoellerpumps.com/en-us/products/sump-effluent-pumps/commercial/160-series</v>
          </cell>
        </row>
        <row r="822">
          <cell r="A822" t="str">
            <v>165-0022</v>
          </cell>
          <cell r="B822" t="str">
            <v>G165 460V/3Ph/Extra Duty</v>
          </cell>
          <cell r="C822" t="str">
            <v>https://www.zoellerpumps.com/en-us/products/sump-effluent-pumps/commercial/160-series</v>
          </cell>
        </row>
        <row r="823">
          <cell r="A823" t="str">
            <v>165-0023</v>
          </cell>
          <cell r="B823" t="str">
            <v>G165 35'Cd/460V/3Ph/cCSAus/UL</v>
          </cell>
          <cell r="C823" t="str">
            <v>https://www.zoellerpumps.com/en-us/products/sump-effluent-pumps/commercial/160-series</v>
          </cell>
        </row>
        <row r="824">
          <cell r="A824" t="str">
            <v>165-0025</v>
          </cell>
          <cell r="B824" t="str">
            <v>D165 230V/1Ph/Extra Duty</v>
          </cell>
          <cell r="C824" t="str">
            <v>https://www.zoellerpumps.com/en-us/products/sump-effluent-pumps/commercial/160-series</v>
          </cell>
        </row>
        <row r="825">
          <cell r="A825" t="str">
            <v>165-0026</v>
          </cell>
          <cell r="B825" t="str">
            <v>E165 25'Cd/230V/1Ph/cCSAus/UL</v>
          </cell>
          <cell r="C825" t="str">
            <v>https://www.zoellerpumps.com/en-us/products/sump-effluent-pumps/commercial/160-series</v>
          </cell>
        </row>
        <row r="826">
          <cell r="A826" t="str">
            <v>165-0028</v>
          </cell>
          <cell r="B826" t="str">
            <v>J165 35'Cd/200-208V/3Ph/cCSAus/UL</v>
          </cell>
          <cell r="C826" t="str">
            <v>https://www.zoellerpumps.com/en-us/products/sump-effluent-pumps/commercial/160-series</v>
          </cell>
        </row>
        <row r="827">
          <cell r="A827" t="str">
            <v>165-0029</v>
          </cell>
          <cell r="B827" t="str">
            <v>D165 35'Cd/230V/1Ph/cCSAus/UL</v>
          </cell>
          <cell r="C827" t="str">
            <v>https://www.zoellerpumps.com/en-us/products/sump-effluent-pumps/commercial/160-series</v>
          </cell>
        </row>
        <row r="828">
          <cell r="A828" t="str">
            <v>165-0030</v>
          </cell>
          <cell r="B828" t="str">
            <v>BE165 230V/1Ph/Pb20'/cCSAus/UL/(165-0004)</v>
          </cell>
          <cell r="C828" t="str">
            <v>https://www.zoellerpumps.com/en-us/products/sump-effluent-pumps/commercial/160-series</v>
          </cell>
        </row>
        <row r="829">
          <cell r="A829" t="str">
            <v>165-0031</v>
          </cell>
          <cell r="B829" t="str">
            <v>G165 50'Cd/460V/3Ph/cCSAus/UL</v>
          </cell>
          <cell r="C829" t="str">
            <v>https://www.zoellerpumps.com/en-us/products/sump-effluent-pumps/commercial/160-series</v>
          </cell>
        </row>
        <row r="830">
          <cell r="A830" t="str">
            <v>165-0033</v>
          </cell>
          <cell r="B830" t="str">
            <v>F165 35'Cd/230V/3Ph/cCSAus/UL</v>
          </cell>
          <cell r="C830" t="str">
            <v>https://www.zoellerpumps.com/en-us/products/sump-effluent-pumps/commercial/160-series</v>
          </cell>
        </row>
        <row r="831">
          <cell r="A831" t="str">
            <v>165-0039</v>
          </cell>
          <cell r="B831" t="str">
            <v>EX165 230V/1Ph/Ex Pr/FM/CSA</v>
          </cell>
          <cell r="C831" t="str">
            <v>https://www.zoellerpumps.com/en-us/products/sump-effluent-pumps/commercial/160-series</v>
          </cell>
        </row>
        <row r="832">
          <cell r="A832" t="str">
            <v>165-0040</v>
          </cell>
          <cell r="B832" t="str">
            <v>JX165 200-208V/3Ph/Ex Pr/FM/CSA</v>
          </cell>
          <cell r="C832" t="str">
            <v>https://www.zoellerpumps.com/en-us/products/sump-effluent-pumps/commercial/160-series</v>
          </cell>
        </row>
        <row r="833">
          <cell r="A833" t="str">
            <v>165-0041</v>
          </cell>
          <cell r="B833" t="str">
            <v>FX165 230V/3Ph/Ex Pr/FM/CSA</v>
          </cell>
          <cell r="C833" t="str">
            <v>https://www.zoellerpumps.com/en-us/products/sump-effluent-pumps/commercial/160-series</v>
          </cell>
        </row>
        <row r="834">
          <cell r="A834" t="str">
            <v>165-0042</v>
          </cell>
          <cell r="B834" t="str">
            <v>GX165 460V/3Ph/Ex Pr/FM/CSA</v>
          </cell>
          <cell r="C834" t="str">
            <v>https://www.zoellerpumps.com/en-us/products/sump-effluent-pumps/commercial/160-series</v>
          </cell>
        </row>
        <row r="835">
          <cell r="A835" t="str">
            <v>165-0044</v>
          </cell>
          <cell r="B835" t="str">
            <v>IX165 200-208V/1Ph/Ex Pr/FM/CSA</v>
          </cell>
          <cell r="C835" t="str">
            <v>https://www.zoellerpumps.com/en-us/products/sump-effluent-pumps/commercial/160-series</v>
          </cell>
        </row>
        <row r="836">
          <cell r="A836" t="str">
            <v>165-0046</v>
          </cell>
          <cell r="B836" t="str">
            <v>G165 25'Cd/460V/3Ph/cCSAus/UL</v>
          </cell>
          <cell r="C836" t="str">
            <v>https://www.zoellerpumps.com/en-us/products/sump-effluent-pumps/commercial/160-series</v>
          </cell>
        </row>
        <row r="837">
          <cell r="A837" t="str">
            <v>165-0048</v>
          </cell>
          <cell r="B837" t="str">
            <v>EX165 50'Cd/230V/1Ph/Ex Pr/FM/CSA</v>
          </cell>
          <cell r="C837" t="str">
            <v>https://www.zoellerpumps.com/en-us/products/sump-effluent-pumps/commercial/160-series</v>
          </cell>
        </row>
        <row r="838">
          <cell r="A838" t="str">
            <v>165-0050</v>
          </cell>
          <cell r="B838" t="str">
            <v>H165 25'Cd/200-208V/1Ph/cCSAus</v>
          </cell>
          <cell r="C838" t="str">
            <v>https://www.zoellerpumps.com/en-us/products/sump-effluent-pumps/commercial/160-series</v>
          </cell>
        </row>
        <row r="839">
          <cell r="A839" t="str">
            <v>165-0053</v>
          </cell>
          <cell r="B839" t="str">
            <v>GX165 50'Cd/460V/3Ph/Ex Pr/FM/CSA</v>
          </cell>
          <cell r="C839" t="str">
            <v>https://www.zoellerpumps.com/en-us/products/sump-effluent-pumps/commercial/160-series</v>
          </cell>
        </row>
        <row r="840">
          <cell r="A840" t="str">
            <v>165-0056</v>
          </cell>
          <cell r="B840" t="str">
            <v>D165 50'Cd/230V/1Ph/cCSAus/UL</v>
          </cell>
          <cell r="C840" t="str">
            <v>https://www.zoellerpumps.com/en-us/products/sump-effluent-pumps/commercial/160-series</v>
          </cell>
        </row>
        <row r="841">
          <cell r="A841" t="str">
            <v>165-0057</v>
          </cell>
          <cell r="B841" t="str">
            <v>DX165 230V/1Ph/Ex Pr/FM/CSA</v>
          </cell>
          <cell r="C841" t="str">
            <v>https://www.zoellerpumps.com/en-us/products/sump-effluent-pumps/commercial/160-series</v>
          </cell>
        </row>
        <row r="842">
          <cell r="A842" t="str">
            <v>165-0058</v>
          </cell>
          <cell r="B842" t="str">
            <v>HX165 200-208V/1Ph/Ex Pr/FM/CSA</v>
          </cell>
          <cell r="C842" t="str">
            <v>https://www.zoellerpumps.com/en-us/products/sump-effluent-pumps/commercial/160-series</v>
          </cell>
        </row>
        <row r="843">
          <cell r="A843" t="str">
            <v>165-0061</v>
          </cell>
          <cell r="B843" t="str">
            <v>J165 50'Cd/200-208V/3Ph/cCSAus/UL</v>
          </cell>
          <cell r="C843" t="str">
            <v>https://www.zoellerpumps.com/en-us/products/sump-effluent-pumps/commercial/160-series</v>
          </cell>
        </row>
        <row r="844">
          <cell r="A844" t="str">
            <v>165-0064</v>
          </cell>
          <cell r="B844" t="str">
            <v>I165 50' Cord/200-208V/1Ph/cCSAus</v>
          </cell>
          <cell r="C844" t="str">
            <v>https://www.zoellerpumps.com/en-us/products/sump-effluent-pumps/commercial/160-series</v>
          </cell>
        </row>
        <row r="845">
          <cell r="A845" t="str">
            <v>165-0065</v>
          </cell>
          <cell r="B845" t="str">
            <v>DX165 50'Cd/230V/1Ph/Ex Pr/FM/CSA</v>
          </cell>
          <cell r="C845" t="str">
            <v>https://www.zoellerpumps.com/en-us/products/sump-effluent-pumps/commercial/160-series</v>
          </cell>
        </row>
        <row r="846">
          <cell r="A846" t="str">
            <v>165-0066</v>
          </cell>
          <cell r="B846" t="str">
            <v>EX165 35'Cd/230V/1Ph/Ex Pr/FM/CSA</v>
          </cell>
          <cell r="C846" t="str">
            <v>https://www.zoellerpumps.com/en-us/products/sump-effluent-pumps/commercial/160-series</v>
          </cell>
        </row>
        <row r="847">
          <cell r="A847" t="str">
            <v>165-0072</v>
          </cell>
          <cell r="B847" t="str">
            <v>FX165 35'Cd/230V/3Ph/Ex Pr/FM/CSA</v>
          </cell>
          <cell r="C847" t="str">
            <v>https://www.zoellerpumps.com/en-us/products/sump-effluent-pumps/commercial/160-series</v>
          </cell>
        </row>
        <row r="848">
          <cell r="A848" t="str">
            <v>165-0074</v>
          </cell>
          <cell r="B848" t="str">
            <v>IX165 50'Cd/200-208V/1Ph/Ex Pr/FM/CSA</v>
          </cell>
          <cell r="C848" t="str">
            <v>https://www.zoellerpumps.com/en-us/products/sump-effluent-pumps/commercial/160-series</v>
          </cell>
        </row>
        <row r="849">
          <cell r="A849" t="str">
            <v>165-0075</v>
          </cell>
          <cell r="B849" t="str">
            <v>D165 25'Cd/230V/1Ph/cCSAus/UL</v>
          </cell>
          <cell r="C849" t="str">
            <v>https://www.zoellerpumps.com/en-us/products/sump-effluent-pumps/commercial/160-series</v>
          </cell>
        </row>
        <row r="850">
          <cell r="A850" t="str">
            <v>165-0076</v>
          </cell>
          <cell r="B850" t="str">
            <v>GX165 35'Cd/460V/3Ph/Ex Pr/FM/CSA</v>
          </cell>
          <cell r="C850" t="str">
            <v>https://www.zoellerpumps.com/en-us/products/sump-effluent-pumps/commercial/160-series</v>
          </cell>
        </row>
        <row r="851">
          <cell r="A851" t="str">
            <v>165-0077</v>
          </cell>
          <cell r="B851" t="str">
            <v>JX165 50'Cd/200-208V/3Ph/Ex Pr/FM/CSA</v>
          </cell>
          <cell r="C851" t="str">
            <v>https://www.zoellerpumps.com/en-us/products/sump-effluent-pumps/commercial/160-series</v>
          </cell>
        </row>
        <row r="852">
          <cell r="A852" t="str">
            <v>165-0079</v>
          </cell>
          <cell r="B852" t="str">
            <v>I165 35' Cord/200-208V/1Ph/cCSAus</v>
          </cell>
          <cell r="C852" t="str">
            <v>https://www.zoellerpumps.com/en-us/products/sump-effluent-pumps/commercial/160-series</v>
          </cell>
        </row>
        <row r="853">
          <cell r="A853" t="str">
            <v>17-0005</v>
          </cell>
          <cell r="B853" t="str">
            <v>Conversion Kit,2" To 3" V Or D</v>
          </cell>
          <cell r="C853" t="str">
            <v>https://www.zoellerpumps.com/en-us/products/package-systems/basins</v>
          </cell>
        </row>
        <row r="854">
          <cell r="A854" t="str">
            <v>17-0007</v>
          </cell>
          <cell r="B854" t="str">
            <v>Conversion Kit,3" To 2" Vent Or Discharge/Flange/Slip/Bolt-On</v>
          </cell>
          <cell r="C854" t="str">
            <v>https://www.zoellerpumps.com/en-us/products/package-systems/basins</v>
          </cell>
        </row>
        <row r="855">
          <cell r="A855" t="str">
            <v>17-0074</v>
          </cell>
          <cell r="B855" t="str">
            <v>Cover,D-36"Dia/3V3D/10'T/Insp &amp; Access</v>
          </cell>
          <cell r="C855" t="str">
            <v>https://www.zoellerpumps.com/en-us/products/package-systems/basins</v>
          </cell>
        </row>
        <row r="856">
          <cell r="A856" t="str">
            <v>17-0080</v>
          </cell>
          <cell r="B856" t="str">
            <v>Cover,S-18"Dia/2V2D/10'T/For Fg &amp; Poly Basin</v>
          </cell>
          <cell r="C856" t="str">
            <v>https://www.zoellerpumps.com/en-us/products/package-systems/basins</v>
          </cell>
        </row>
        <row r="857">
          <cell r="A857" t="str">
            <v>17-0131</v>
          </cell>
          <cell r="B857" t="str">
            <v>Cover,S-18"Dia/3V1.5D/For Radon Basin</v>
          </cell>
          <cell r="C857" t="str">
            <v>https://www.zoellerpumps.com/en-us/products/package-systems/basins</v>
          </cell>
        </row>
        <row r="858">
          <cell r="A858" t="str">
            <v>17-0135</v>
          </cell>
          <cell r="B858" t="str">
            <v>Cover,S-P 18"Dia(Economy)(For Pedestal Pump)</v>
          </cell>
          <cell r="C858" t="str">
            <v>https://www.zoellerpumps.com/en-us/products/package-systems/basins</v>
          </cell>
        </row>
        <row r="859">
          <cell r="A859" t="str">
            <v>17-0149</v>
          </cell>
          <cell r="B859" t="str">
            <v>Cover,Blank-36"Dia. Fg/W-Hardware Pak</v>
          </cell>
          <cell r="C859" t="str">
            <v>https://www.zoellerpumps.com/en-us/products/package-systems/basins</v>
          </cell>
        </row>
        <row r="860">
          <cell r="A860" t="str">
            <v>17-0181</v>
          </cell>
          <cell r="B860" t="str">
            <v>Cover,S-P 18"Dia/0V2D</v>
          </cell>
          <cell r="C860" t="str">
            <v>https://www.zoellerpumps.com/en-us/products/package-systems/basins</v>
          </cell>
        </row>
        <row r="861">
          <cell r="A861" t="str">
            <v>17-0190</v>
          </cell>
          <cell r="B861" t="str">
            <v>Cover,Split-S/18"Dia/2V2D</v>
          </cell>
          <cell r="C861" t="str">
            <v>https://www.zoellerpumps.com/en-us/products/package-systems/basins</v>
          </cell>
        </row>
        <row r="862">
          <cell r="A862" t="str">
            <v>17-0275</v>
          </cell>
          <cell r="B862" t="str">
            <v>Cover,24"Dia/Septic Tank Riser</v>
          </cell>
          <cell r="C862" t="str">
            <v>https://www.zoellerpumps.com/en-us/products/package-systems/basins</v>
          </cell>
        </row>
        <row r="863">
          <cell r="A863" t="str">
            <v>17-0276</v>
          </cell>
          <cell r="B863" t="str">
            <v>Cover,S-18"Dia/2V2D/14Ga</v>
          </cell>
          <cell r="C863" t="str">
            <v>https://www.zoellerpumps.com/en-us/products/package-systems/basins</v>
          </cell>
        </row>
        <row r="864">
          <cell r="A864" t="str">
            <v>17-0294</v>
          </cell>
          <cell r="B864" t="str">
            <v>Cover,S-P 18"Dia/0V1.5D</v>
          </cell>
          <cell r="C864" t="str">
            <v>https://www.zoellerpumps.com/en-us/products/package-systems/basins</v>
          </cell>
        </row>
        <row r="865">
          <cell r="A865" t="str">
            <v>17-0337</v>
          </cell>
          <cell r="B865" t="str">
            <v>Cover,Blank-24"Dia/Molded Fg/W-Hardware Pak</v>
          </cell>
          <cell r="C865" t="str">
            <v>https://www.zoellerpumps.com/en-us/products/package-systems/basins</v>
          </cell>
        </row>
        <row r="866">
          <cell r="A866" t="str">
            <v>17-0342</v>
          </cell>
          <cell r="B866" t="str">
            <v>Cover,30"Dia/Septic Tank Riser</v>
          </cell>
          <cell r="C866" t="str">
            <v>https://www.zoellerpumps.com/en-us/products/package-systems/basins</v>
          </cell>
        </row>
        <row r="867">
          <cell r="A867" t="str">
            <v>17-0411</v>
          </cell>
          <cell r="B867" t="str">
            <v>Cover,S-18"Dia/PSF/2&amp;3V-2D/Economy Basin</v>
          </cell>
          <cell r="C867" t="str">
            <v>https://www.zoellerpumps.com/en-us/products/package-systems/basins</v>
          </cell>
        </row>
        <row r="868">
          <cell r="A868" t="str">
            <v>17-0418</v>
          </cell>
          <cell r="B868" t="str">
            <v>Cover,S-18"Dia/2V2D/PSF</v>
          </cell>
          <cell r="C868" t="str">
            <v>https://www.zoellerpumps.com/en-us/products/package-systems/basins</v>
          </cell>
        </row>
        <row r="869">
          <cell r="A869" t="str">
            <v>17-0419</v>
          </cell>
          <cell r="B869" t="str">
            <v>Cover,Split S-18"Dia/2V2D/PSF</v>
          </cell>
          <cell r="C869" t="str">
            <v>https://www.zoellerpumps.com/en-us/products/package-systems/basins</v>
          </cell>
        </row>
        <row r="870">
          <cell r="A870" t="str">
            <v>17-0441</v>
          </cell>
          <cell r="B870" t="str">
            <v>Cover,Blank-18"Dia/PSF</v>
          </cell>
          <cell r="C870" t="str">
            <v>https://www.zoellerpumps.com/en-us/products/package-systems/basins</v>
          </cell>
        </row>
        <row r="871">
          <cell r="A871" t="str">
            <v>185-0003</v>
          </cell>
          <cell r="B871" t="str">
            <v>D185 230V/1Ph/cCSAus/UL</v>
          </cell>
          <cell r="C871" t="str">
            <v>https://www.zoellerpumps.com/en-us/products/sump-effluent-pumps/commercial/180-190-series</v>
          </cell>
        </row>
        <row r="872">
          <cell r="A872" t="str">
            <v>185-0004</v>
          </cell>
          <cell r="B872" t="str">
            <v>E185 230V/1Ph/cCSAus/UL</v>
          </cell>
          <cell r="C872" t="str">
            <v>https://www.zoellerpumps.com/en-us/products/sump-effluent-pumps/commercial/180-190-series</v>
          </cell>
        </row>
        <row r="873">
          <cell r="A873" t="str">
            <v>185-0005</v>
          </cell>
          <cell r="B873" t="str">
            <v>G185 460V/3Ph/cCSAus/UL</v>
          </cell>
          <cell r="C873" t="str">
            <v>https://www.zoellerpumps.com/en-us/products/sump-effluent-pumps/commercial/180-190-series</v>
          </cell>
        </row>
        <row r="874">
          <cell r="A874" t="str">
            <v>185-0006</v>
          </cell>
          <cell r="B874" t="str">
            <v>F185 230V/3Ph/cCSAus/UL</v>
          </cell>
          <cell r="C874" t="str">
            <v>https://www.zoellerpumps.com/en-us/products/sump-effluent-pumps/commercial/180-190-series</v>
          </cell>
        </row>
        <row r="875">
          <cell r="A875" t="str">
            <v>185-0007</v>
          </cell>
          <cell r="B875" t="str">
            <v>I185 200-208V/1Ph/cCSAus</v>
          </cell>
          <cell r="C875" t="str">
            <v>https://www.zoellerpumps.com/en-us/products/sump-effluent-pumps/commercial/180-190-series</v>
          </cell>
        </row>
        <row r="876">
          <cell r="A876" t="str">
            <v>185-0008</v>
          </cell>
          <cell r="B876" t="str">
            <v>J185 200-208V/3Ph/cCSAus/UL</v>
          </cell>
          <cell r="C876" t="str">
            <v>https://www.zoellerpumps.com/en-us/products/sump-effluent-pumps/commercial/180-190-series</v>
          </cell>
        </row>
        <row r="877">
          <cell r="A877" t="str">
            <v>185-0010</v>
          </cell>
          <cell r="B877" t="str">
            <v>I185 35'Cd/200-208V/1Ph/cCSAus</v>
          </cell>
          <cell r="C877" t="str">
            <v>https://www.zoellerpumps.com/en-us/products/sump-effluent-pumps/commercial/180-190-series</v>
          </cell>
        </row>
        <row r="878">
          <cell r="A878" t="str">
            <v>185-0012</v>
          </cell>
          <cell r="B878" t="str">
            <v>E185 230V/1Ph/Wo Plug/cCSAus</v>
          </cell>
          <cell r="C878" t="str">
            <v>https://www.zoellerpumps.com/en-us/products/sump-effluent-pumps/commercial/180-190-series</v>
          </cell>
        </row>
        <row r="879">
          <cell r="A879" t="str">
            <v>185-0013</v>
          </cell>
          <cell r="B879" t="str">
            <v>H185 200-208V/1Ph/cCSAus</v>
          </cell>
          <cell r="C879" t="str">
            <v>https://www.zoellerpumps.com/en-us/products/sump-effluent-pumps/commercial/180-190-series</v>
          </cell>
        </row>
        <row r="880">
          <cell r="A880" t="str">
            <v>185-0014</v>
          </cell>
          <cell r="B880" t="str">
            <v>J185 50'Cd/200-208V/3Ph/cCSAus/UL</v>
          </cell>
          <cell r="C880" t="str">
            <v>https://www.zoellerpumps.com/en-us/products/sump-effluent-pumps/commercial/180-190-series</v>
          </cell>
        </row>
        <row r="881">
          <cell r="A881" t="str">
            <v>185-0015</v>
          </cell>
          <cell r="B881" t="str">
            <v>BE185 230V/1Ph/Pb20'/cCSAus/UL/(185-0004)</v>
          </cell>
          <cell r="C881" t="str">
            <v>https://www.zoellerpumps.com/en-us/products/sump-effluent-pumps/commercial/180-190-series</v>
          </cell>
        </row>
        <row r="882">
          <cell r="A882" t="str">
            <v>185-0017</v>
          </cell>
          <cell r="B882" t="str">
            <v>D185 50'Cd/230V/1Ph/cCSAus/UL</v>
          </cell>
          <cell r="C882" t="str">
            <v>https://www.zoellerpumps.com/en-us/products/sump-effluent-pumps/commercial/180-190-series</v>
          </cell>
        </row>
        <row r="883">
          <cell r="A883" t="str">
            <v>185-0018</v>
          </cell>
          <cell r="B883" t="str">
            <v>D185 35'Cd/230V/1Ph/cCSAus/UL</v>
          </cell>
          <cell r="C883" t="str">
            <v>https://www.zoellerpumps.com/en-us/products/sump-effluent-pumps/commercial/180-190-series</v>
          </cell>
        </row>
        <row r="884">
          <cell r="A884" t="str">
            <v>185-0023</v>
          </cell>
          <cell r="B884" t="str">
            <v>E185 25'Cd/230V/1Ph/cCSAus/UL</v>
          </cell>
          <cell r="C884" t="str">
            <v>https://www.zoellerpumps.com/en-us/products/sump-effluent-pumps/commercial/180-190-series</v>
          </cell>
        </row>
        <row r="885">
          <cell r="A885" t="str">
            <v>185-0024</v>
          </cell>
          <cell r="B885" t="str">
            <v>IX185 200-208V/1Ph/Ex Pr/FM/CSA</v>
          </cell>
          <cell r="C885" t="str">
            <v>https://www.zoellerpumps.com/en-us/products/sump-effluent-pumps/commercial/180-190-series</v>
          </cell>
        </row>
        <row r="886">
          <cell r="A886" t="str">
            <v>185-0025</v>
          </cell>
          <cell r="B886" t="str">
            <v>EX185 230V/1Ph/Ex Pr/FM/CSA</v>
          </cell>
          <cell r="C886" t="str">
            <v>https://www.zoellerpumps.com/en-us/products/sump-effluent-pumps/commercial/180-190-series</v>
          </cell>
        </row>
        <row r="887">
          <cell r="A887" t="str">
            <v>185-0026</v>
          </cell>
          <cell r="B887" t="str">
            <v>JX185 200-208V/3Ph/Ex Pr/FM/CSA</v>
          </cell>
          <cell r="C887" t="str">
            <v>https://www.zoellerpumps.com/en-us/products/sump-effluent-pumps/commercial/180-190-series</v>
          </cell>
        </row>
        <row r="888">
          <cell r="A888" t="str">
            <v>185-0027</v>
          </cell>
          <cell r="B888" t="str">
            <v>FX185 230V/3Ph/Ex Pr/FM/CSA</v>
          </cell>
          <cell r="C888" t="str">
            <v>https://www.zoellerpumps.com/en-us/products/sump-effluent-pumps/commercial/180-190-series</v>
          </cell>
        </row>
        <row r="889">
          <cell r="A889" t="str">
            <v>185-0028</v>
          </cell>
          <cell r="B889" t="str">
            <v>GX185 460V/3Ph/Ex Pr/FM/CSA</v>
          </cell>
          <cell r="C889" t="str">
            <v>https://www.zoellerpumps.com/en-us/products/sump-effluent-pumps/commercial/180-190-series</v>
          </cell>
        </row>
        <row r="890">
          <cell r="A890" t="str">
            <v>185-0030</v>
          </cell>
          <cell r="B890" t="str">
            <v>G185 50'Cd/460V/3Ph/cCSAus/UL</v>
          </cell>
          <cell r="C890" t="str">
            <v>https://www.zoellerpumps.com/en-us/products/sump-effluent-pumps/commercial/180-190-series</v>
          </cell>
        </row>
        <row r="891">
          <cell r="A891" t="str">
            <v>185-0031</v>
          </cell>
          <cell r="B891" t="str">
            <v>E185 50'Cd/230V/1Ph/cCSAus/UL</v>
          </cell>
          <cell r="C891" t="str">
            <v>https://www.zoellerpumps.com/en-us/products/sump-effluent-pumps/commercial/180-190-series</v>
          </cell>
        </row>
        <row r="892">
          <cell r="A892" t="str">
            <v>185-0032</v>
          </cell>
          <cell r="B892" t="str">
            <v>JX185 35'Cd/200V/3Ph/Ex Pr/FM/CSA</v>
          </cell>
          <cell r="C892" t="str">
            <v>https://www.zoellerpumps.com/en-us/products/sump-effluent-pumps/commercial/180-190-series</v>
          </cell>
        </row>
        <row r="893">
          <cell r="A893" t="str">
            <v>185-0033</v>
          </cell>
          <cell r="B893" t="str">
            <v>GX185 35'Cd/460V/3Ph/Ex Pr/FM/CSA</v>
          </cell>
          <cell r="C893" t="str">
            <v>https://www.zoellerpumps.com/en-us/products/sump-effluent-pumps/commercial/180-190-series</v>
          </cell>
        </row>
        <row r="894">
          <cell r="A894" t="str">
            <v>185-0035</v>
          </cell>
          <cell r="B894" t="str">
            <v>E185 35'Cd/230V/1Ph/cCSAus/UL</v>
          </cell>
          <cell r="C894" t="str">
            <v>https://www.zoellerpumps.com/en-us/products/sump-effluent-pumps/commercial/180-190-series</v>
          </cell>
        </row>
        <row r="895">
          <cell r="A895" t="str">
            <v>185-0038</v>
          </cell>
          <cell r="B895" t="str">
            <v>F185 25'Cd/230V/3Ph/cCSAus/UL</v>
          </cell>
          <cell r="C895" t="str">
            <v>https://www.zoellerpumps.com/en-us/products/sump-effluent-pumps/commercial/180-190-series</v>
          </cell>
        </row>
        <row r="896">
          <cell r="A896" t="str">
            <v>185-0039</v>
          </cell>
          <cell r="B896" t="str">
            <v>I185 50'Cd/200-208V/1Ph/cCSAus</v>
          </cell>
          <cell r="C896" t="str">
            <v>https://www.zoellerpumps.com/en-us/products/sump-effluent-pumps/commercial/180-190-series</v>
          </cell>
        </row>
        <row r="897">
          <cell r="A897" t="str">
            <v>185-0040</v>
          </cell>
          <cell r="B897" t="str">
            <v>DX185 230V/1Ph/Ex Pr/FM/CSA</v>
          </cell>
          <cell r="C897" t="str">
            <v>https://www.zoellerpumps.com/en-us/products/sump-effluent-pumps/commercial/180-190-series</v>
          </cell>
        </row>
        <row r="898">
          <cell r="A898" t="str">
            <v>185-0042</v>
          </cell>
          <cell r="B898" t="str">
            <v>IX185 35'Cd/200-208V/1Ph/Ex Pr/FM/CSA</v>
          </cell>
          <cell r="C898" t="str">
            <v>https://www.zoellerpumps.com/en-us/products/sump-effluent-pumps/commercial/180-190-series</v>
          </cell>
        </row>
        <row r="899">
          <cell r="A899" t="str">
            <v>185-0045</v>
          </cell>
          <cell r="B899" t="str">
            <v>J185 25'Cd/200-208V/3Ph/cCSAus/UL</v>
          </cell>
          <cell r="C899" t="str">
            <v>https://www.zoellerpumps.com/en-us/products/sump-effluent-pumps/commercial/180-190-series</v>
          </cell>
        </row>
        <row r="900">
          <cell r="A900" t="str">
            <v>185-0051</v>
          </cell>
          <cell r="B900" t="str">
            <v>JX185 50'Cd/200V/3Ph/Ex Pr/FM/CSA</v>
          </cell>
          <cell r="C900" t="str">
            <v>https://www.zoellerpumps.com/en-us/products/sump-effluent-pumps/commercial/180-190-series</v>
          </cell>
        </row>
        <row r="901">
          <cell r="A901" t="str">
            <v>185-0054</v>
          </cell>
          <cell r="B901" t="str">
            <v>F185 50'Cd/230V/3Ph/cCSAus/UL</v>
          </cell>
          <cell r="C901" t="str">
            <v>https://www.zoellerpumps.com/en-us/products/sump-effluent-pumps/commercial/180-190-series</v>
          </cell>
        </row>
        <row r="902">
          <cell r="A902" t="str">
            <v>185-0055</v>
          </cell>
          <cell r="B902" t="str">
            <v>F185 35'Cd/230V/3Ph/cCSAus/UL</v>
          </cell>
          <cell r="C902" t="str">
            <v>https://www.zoellerpumps.com/en-us/products/sump-effluent-pumps/commercial/180-190-series</v>
          </cell>
        </row>
        <row r="903">
          <cell r="A903" t="str">
            <v>185-0056</v>
          </cell>
          <cell r="B903" t="str">
            <v>G185 35'Cd/460V/3Ph/cCSAus/UL</v>
          </cell>
          <cell r="C903" t="str">
            <v>https://www.zoellerpumps.com/en-us/products/sump-effluent-pumps/commercial/180-190-series</v>
          </cell>
        </row>
        <row r="904">
          <cell r="A904" t="str">
            <v>186-0003</v>
          </cell>
          <cell r="B904" t="str">
            <v>D186 230V/1Ph/cCSAus</v>
          </cell>
          <cell r="C904" t="str">
            <v>https://www.zoellerpumps.com/en-us/products/sump-effluent-pumps/commercial/180-190-series</v>
          </cell>
        </row>
        <row r="905">
          <cell r="A905" t="str">
            <v>186-0004</v>
          </cell>
          <cell r="B905" t="str">
            <v>E186 230V/1Ph/CSA</v>
          </cell>
          <cell r="C905" t="str">
            <v>https://www.zoellerpumps.com/en-us/products/sump-effluent-pumps/commercial/180-190-series</v>
          </cell>
        </row>
        <row r="906">
          <cell r="A906" t="str">
            <v>186-0005</v>
          </cell>
          <cell r="B906" t="str">
            <v>F186 230V/3Ph/cCSAus</v>
          </cell>
          <cell r="C906" t="str">
            <v>https://www.zoellerpumps.com/en-us/products/sump-effluent-pumps/commercial/180-190-series</v>
          </cell>
        </row>
        <row r="907">
          <cell r="A907" t="str">
            <v>186-0006</v>
          </cell>
          <cell r="B907" t="str">
            <v>G186 460V/3Ph/cCSAus</v>
          </cell>
          <cell r="C907" t="str">
            <v>https://www.zoellerpumps.com/en-us/products/sump-effluent-pumps/commercial/180-190-series</v>
          </cell>
        </row>
        <row r="908">
          <cell r="A908" t="str">
            <v>186-0007</v>
          </cell>
          <cell r="B908" t="str">
            <v>H186 200-208V/1Ph/cCSAus</v>
          </cell>
          <cell r="C908" t="str">
            <v>https://www.zoellerpumps.com/en-us/products/sump-effluent-pumps/commercial/180-190-series</v>
          </cell>
        </row>
        <row r="909">
          <cell r="A909" t="str">
            <v>186-0008</v>
          </cell>
          <cell r="B909" t="str">
            <v>I186 200-208V/1Ph/cCSAus</v>
          </cell>
          <cell r="C909" t="str">
            <v>https://www.zoellerpumps.com/en-us/products/sump-effluent-pumps/commercial/180-190-series</v>
          </cell>
        </row>
        <row r="910">
          <cell r="A910" t="str">
            <v>186-0009</v>
          </cell>
          <cell r="B910" t="str">
            <v>J186 200-208V/3Ph/cCSAus</v>
          </cell>
          <cell r="C910" t="str">
            <v>https://www.zoellerpumps.com/en-us/products/sump-effluent-pumps/commercial/180-190-series</v>
          </cell>
        </row>
        <row r="911">
          <cell r="A911" t="str">
            <v>186-0010</v>
          </cell>
          <cell r="B911" t="str">
            <v>BE186 230V/1Ph/Pb20'/CSA/(186-0004)</v>
          </cell>
          <cell r="C911" t="str">
            <v>https://www.zoellerpumps.com/en-us/products/sump-effluent-pumps/commercial/180-190-series</v>
          </cell>
        </row>
        <row r="912">
          <cell r="A912" t="str">
            <v>186-0011</v>
          </cell>
          <cell r="B912" t="str">
            <v>D186 50'Cd/230V/1Ph/cCSAus</v>
          </cell>
          <cell r="C912" t="str">
            <v>https://www.zoellerpumps.com/en-us/products/sump-effluent-pumps/commercial/180-190-series</v>
          </cell>
        </row>
        <row r="913">
          <cell r="A913" t="str">
            <v>186-0013</v>
          </cell>
          <cell r="B913" t="str">
            <v>IX186 200-208V/1Ph/Ex Pr/FM/CSA</v>
          </cell>
          <cell r="C913" t="str">
            <v>https://www.zoellerpumps.com/en-us/products/sump-effluent-pumps/commercial/180-190-series</v>
          </cell>
        </row>
        <row r="914">
          <cell r="A914" t="str">
            <v>186-0014</v>
          </cell>
          <cell r="B914" t="str">
            <v>EX186 230V/1Ph/Ex Pr/FM/CSA</v>
          </cell>
          <cell r="C914" t="str">
            <v>https://www.zoellerpumps.com/en-us/products/sump-effluent-pumps/commercial/180-190-series</v>
          </cell>
        </row>
        <row r="915">
          <cell r="A915" t="str">
            <v>186-0015</v>
          </cell>
          <cell r="B915" t="str">
            <v>JX186 200-208V/3Ph/Ex Pr/FM/CSA</v>
          </cell>
          <cell r="C915" t="str">
            <v>https://www.zoellerpumps.com/en-us/products/sump-effluent-pumps/commercial/180-190-series</v>
          </cell>
        </row>
        <row r="916">
          <cell r="A916" t="str">
            <v>186-0016</v>
          </cell>
          <cell r="B916" t="str">
            <v>FX186 230V/3Ph/Ex Pr/FM/CSA</v>
          </cell>
          <cell r="C916" t="str">
            <v>https://www.zoellerpumps.com/en-us/products/sump-effluent-pumps/commercial/180-190-series</v>
          </cell>
        </row>
        <row r="917">
          <cell r="A917" t="str">
            <v>186-0017</v>
          </cell>
          <cell r="B917" t="str">
            <v>GX186 460V/3Ph/Ex Pr/FM/CSA</v>
          </cell>
          <cell r="C917" t="str">
            <v>https://www.zoellerpumps.com/en-us/products/sump-effluent-pumps/commercial/180-190-series</v>
          </cell>
        </row>
        <row r="918">
          <cell r="A918" t="str">
            <v>186-0018</v>
          </cell>
          <cell r="B918" t="str">
            <v>E186 50'Cd/230V/1Ph/CSA</v>
          </cell>
          <cell r="C918" t="str">
            <v>https://www.zoellerpumps.com/en-us/products/sump-effluent-pumps/commercial/180-190-series</v>
          </cell>
        </row>
        <row r="919">
          <cell r="A919" t="str">
            <v>186-0020</v>
          </cell>
          <cell r="B919" t="str">
            <v>D186 35'Cd/230V/1Ph/cCSAus</v>
          </cell>
          <cell r="C919" t="str">
            <v>https://www.zoellerpumps.com/en-us/products/sump-effluent-pumps/commercial/180-190-series</v>
          </cell>
        </row>
        <row r="920">
          <cell r="A920" t="str">
            <v>186-0021</v>
          </cell>
          <cell r="B920" t="str">
            <v>EX186 50'Cd/230V/1Ph/Ex Pr/FM/CSA</v>
          </cell>
          <cell r="C920" t="str">
            <v>https://www.zoellerpumps.com/en-us/products/sump-effluent-pumps/commercial/180-190-series</v>
          </cell>
        </row>
        <row r="921">
          <cell r="A921" t="str">
            <v>186-0022</v>
          </cell>
          <cell r="B921" t="str">
            <v>G186 35'Cd/460V/3Ph/cCSAus</v>
          </cell>
          <cell r="C921" t="str">
            <v>https://www.zoellerpumps.com/en-us/products/sump-effluent-pumps/commercial/180-190-series</v>
          </cell>
        </row>
        <row r="922">
          <cell r="A922" t="str">
            <v>186-0023</v>
          </cell>
          <cell r="B922" t="str">
            <v>DX186 230V/1Ph/Ex Pr/FM/CSA</v>
          </cell>
          <cell r="C922" t="str">
            <v>https://www.zoellerpumps.com/en-us/products/sump-effluent-pumps/commercial/180-190-series</v>
          </cell>
        </row>
        <row r="923">
          <cell r="A923" t="str">
            <v>186-0027</v>
          </cell>
          <cell r="B923" t="str">
            <v>E186 35'Cd/230V/1Ph/CSA</v>
          </cell>
          <cell r="C923" t="str">
            <v>https://www.zoellerpumps.com/en-us/products/sump-effluent-pumps/commercial/180-190-series</v>
          </cell>
        </row>
        <row r="924">
          <cell r="A924" t="str">
            <v>186-0028</v>
          </cell>
          <cell r="B924" t="str">
            <v>G186 25'Cd/460V/3Ph/cCSAus</v>
          </cell>
          <cell r="C924" t="str">
            <v>https://www.zoellerpumps.com/en-us/products/sump-effluent-pumps/commercial/180-190-series</v>
          </cell>
        </row>
        <row r="925">
          <cell r="A925" t="str">
            <v>186-0030</v>
          </cell>
          <cell r="B925" t="str">
            <v>GX186 50'Cord/460V/3Ph/Ex Pr/FM/CSA</v>
          </cell>
          <cell r="C925" t="str">
            <v>https://www.zoellerpumps.com/en-us/products/sump-effluent-pumps/commercial/180-190-series</v>
          </cell>
        </row>
        <row r="926">
          <cell r="A926" t="str">
            <v>186-0031</v>
          </cell>
          <cell r="B926" t="str">
            <v>J186 50'Cd/200-208V/3Ph/cCSAus</v>
          </cell>
          <cell r="C926" t="str">
            <v>https://www.zoellerpumps.com/en-us/products/sump-effluent-pumps/commercial/180-190-series</v>
          </cell>
        </row>
        <row r="927">
          <cell r="A927" t="str">
            <v>186-0032</v>
          </cell>
          <cell r="B927" t="str">
            <v>G186 50'Cd/460V/3Ph/cCSAus</v>
          </cell>
          <cell r="C927" t="str">
            <v>https://www.zoellerpumps.com/en-us/products/sump-effluent-pumps/commercial/180-190-series</v>
          </cell>
        </row>
        <row r="928">
          <cell r="A928" t="str">
            <v>186-0033</v>
          </cell>
          <cell r="B928" t="str">
            <v>E186 25'Cd/230V/1Ph/CSA</v>
          </cell>
          <cell r="C928" t="str">
            <v>https://www.zoellerpumps.com/en-us/products/sump-effluent-pumps/commercial/180-190-series</v>
          </cell>
        </row>
        <row r="929">
          <cell r="A929" t="str">
            <v>186-0034</v>
          </cell>
          <cell r="B929" t="str">
            <v>I186 50'Cd/200-208V/1Ph/cCSAus</v>
          </cell>
          <cell r="C929" t="str">
            <v>https://www.zoellerpumps.com/en-us/products/sump-effluent-pumps/commercial/180-190-series</v>
          </cell>
        </row>
        <row r="930">
          <cell r="A930" t="str">
            <v>186-0057</v>
          </cell>
          <cell r="B930" t="str">
            <v>F186 50'Cd/230V/3Ph/cCSAus</v>
          </cell>
          <cell r="C930" t="str">
            <v>https://www.zoellerpumps.com/en-us/products/sump-effluent-pumps/commercial/180-190-series</v>
          </cell>
        </row>
        <row r="931">
          <cell r="A931" t="str">
            <v>188-0003</v>
          </cell>
          <cell r="B931" t="str">
            <v>D188 230V/1Ph/cCSAus/UL</v>
          </cell>
          <cell r="C931" t="str">
            <v>https://www.zoellerpumps.com/en-us/products/sump-effluent-pumps/commercial/180-190-series</v>
          </cell>
        </row>
        <row r="932">
          <cell r="A932" t="str">
            <v>188-0004</v>
          </cell>
          <cell r="B932" t="str">
            <v>E188 230V/1Ph/CSA</v>
          </cell>
          <cell r="C932" t="str">
            <v>https://www.zoellerpumps.com/en-us/products/sump-effluent-pumps/commercial/180-190-series</v>
          </cell>
        </row>
        <row r="933">
          <cell r="A933" t="str">
            <v>188-0005</v>
          </cell>
          <cell r="B933" t="str">
            <v>F188 230V/3Ph/cCSAus/UL</v>
          </cell>
          <cell r="C933" t="str">
            <v>https://www.zoellerpumps.com/en-us/products/sump-effluent-pumps/commercial/180-190-series</v>
          </cell>
        </row>
        <row r="934">
          <cell r="A934" t="str">
            <v>188-0006</v>
          </cell>
          <cell r="B934" t="str">
            <v>G188 460V/3Ph/cCSAus/UL</v>
          </cell>
          <cell r="C934" t="str">
            <v>https://www.zoellerpumps.com/en-us/products/sump-effluent-pumps/commercial/180-190-series</v>
          </cell>
        </row>
        <row r="935">
          <cell r="A935" t="str">
            <v>188-0007</v>
          </cell>
          <cell r="B935" t="str">
            <v>I188 200-208V/1Ph/cCSAus</v>
          </cell>
          <cell r="C935" t="str">
            <v>https://www.zoellerpumps.com/en-us/products/sump-effluent-pumps/commercial/180-190-series</v>
          </cell>
        </row>
        <row r="936">
          <cell r="A936" t="str">
            <v>188-0008</v>
          </cell>
          <cell r="B936" t="str">
            <v>J188 200-208V/3Ph/cCSAus/UL</v>
          </cell>
          <cell r="C936" t="str">
            <v>https://www.zoellerpumps.com/en-us/products/sump-effluent-pumps/commercial/180-190-series</v>
          </cell>
        </row>
        <row r="937">
          <cell r="A937" t="str">
            <v>188-0010</v>
          </cell>
          <cell r="B937" t="str">
            <v>G188 35'Cd/460V/3Ph/cCSAus/UL</v>
          </cell>
          <cell r="C937" t="str">
            <v>https://www.zoellerpumps.com/en-us/products/sump-effluent-pumps/commercial/180-190-series</v>
          </cell>
        </row>
        <row r="938">
          <cell r="A938" t="str">
            <v>188-0011</v>
          </cell>
          <cell r="B938" t="str">
            <v>D188 25'Cd/230V/1Ph/cCSAus/UL</v>
          </cell>
          <cell r="C938" t="str">
            <v>https://www.zoellerpumps.com/en-us/products/sump-effluent-pumps/commercial/180-190-series</v>
          </cell>
        </row>
        <row r="939">
          <cell r="A939" t="str">
            <v>188-0014</v>
          </cell>
          <cell r="B939" t="str">
            <v>D188 50'Cd/230V/1Ph/cCSAus/UL</v>
          </cell>
          <cell r="C939" t="str">
            <v>https://www.zoellerpumps.com/en-us/products/sump-effluent-pumps/commercial/180-190-series</v>
          </cell>
        </row>
        <row r="940">
          <cell r="A940" t="str">
            <v>188-0016</v>
          </cell>
          <cell r="B940" t="str">
            <v>F188 50'Cd/230V/3Ph/cCSAus/UL</v>
          </cell>
          <cell r="C940" t="str">
            <v>https://www.zoellerpumps.com/en-us/products/sump-effluent-pumps/commercial/180-190-series</v>
          </cell>
        </row>
        <row r="941">
          <cell r="A941" t="str">
            <v>188-0017</v>
          </cell>
          <cell r="B941" t="str">
            <v>E188 230V/1Ph/Wo Plug/CSA</v>
          </cell>
          <cell r="C941" t="str">
            <v>https://www.zoellerpumps.com/en-us/products/sump-effluent-pumps/commercial/180-190-series</v>
          </cell>
        </row>
        <row r="942">
          <cell r="A942" t="str">
            <v>188-0018</v>
          </cell>
          <cell r="B942" t="str">
            <v>BE188 230V/1Ph/Pb20'/cCSAus/(188-0004)</v>
          </cell>
          <cell r="C942" t="str">
            <v>https://www.zoellerpumps.com/en-us/products/sump-effluent-pumps/commercial/180-190-series</v>
          </cell>
        </row>
        <row r="943">
          <cell r="A943" t="str">
            <v>188-0019</v>
          </cell>
          <cell r="B943" t="str">
            <v>H188 200-208V/1Ph/cCSAus</v>
          </cell>
          <cell r="C943" t="str">
            <v>https://www.zoellerpumps.com/en-us/products/sump-effluent-pumps/commercial/180-190-series</v>
          </cell>
        </row>
        <row r="944">
          <cell r="A944" t="str">
            <v>188-0020</v>
          </cell>
          <cell r="B944" t="str">
            <v>E188 25'Cd/230V/1Ph/CSA</v>
          </cell>
          <cell r="C944" t="str">
            <v>https://www.zoellerpumps.com/en-us/products/sump-effluent-pumps/commercial/180-190-series</v>
          </cell>
        </row>
        <row r="945">
          <cell r="A945" t="str">
            <v>188-0021</v>
          </cell>
          <cell r="B945" t="str">
            <v>J188 25'Cd/200-208V/3Ph/cCSAus/UL</v>
          </cell>
          <cell r="C945" t="str">
            <v>https://www.zoellerpumps.com/en-us/products/sump-effluent-pumps/commercial/180-190-series</v>
          </cell>
        </row>
        <row r="946">
          <cell r="A946" t="str">
            <v>188-0022</v>
          </cell>
          <cell r="B946" t="str">
            <v>F188 35'Cd/230V/3Ph/cCSAus/UL</v>
          </cell>
          <cell r="C946" t="str">
            <v>https://www.zoellerpumps.com/en-us/products/sump-effluent-pumps/commercial/180-190-series</v>
          </cell>
        </row>
        <row r="947">
          <cell r="A947" t="str">
            <v>188-0025</v>
          </cell>
          <cell r="B947" t="str">
            <v>I188 25'Cd/200-208V/1Ph/cCSAus</v>
          </cell>
          <cell r="C947" t="str">
            <v>https://www.zoellerpumps.com/en-us/products/sump-effluent-pumps/commercial/180-190-series</v>
          </cell>
        </row>
        <row r="948">
          <cell r="A948" t="str">
            <v>188-0026</v>
          </cell>
          <cell r="B948" t="str">
            <v>E188 35'Cd/230V/1Ph/CSA</v>
          </cell>
          <cell r="C948" t="str">
            <v>https://www.zoellerpumps.com/en-us/products/sump-effluent-pumps/commercial/180-190-series</v>
          </cell>
        </row>
        <row r="949">
          <cell r="A949" t="str">
            <v>188-0027</v>
          </cell>
          <cell r="B949" t="str">
            <v>IX188 200-208V/1Ph/Ex Pr/FM/CSA</v>
          </cell>
          <cell r="C949" t="str">
            <v>https://www.zoellerpumps.com/en-us/products/sump-effluent-pumps/commercial/180-190-series</v>
          </cell>
        </row>
        <row r="950">
          <cell r="A950" t="str">
            <v>188-0028</v>
          </cell>
          <cell r="B950" t="str">
            <v>EX188 230V/1Ph/Ex Pr/FM/CSA</v>
          </cell>
          <cell r="C950" t="str">
            <v>https://www.zoellerpumps.com/en-us/products/sump-effluent-pumps/commercial/180-190-series</v>
          </cell>
        </row>
        <row r="951">
          <cell r="A951" t="str">
            <v>188-0029</v>
          </cell>
          <cell r="B951" t="str">
            <v>JX188 200-208V/3Ph/Ex Pr/FM/CSA</v>
          </cell>
          <cell r="C951" t="str">
            <v>https://www.zoellerpumps.com/en-us/products/sump-effluent-pumps/commercial/180-190-series</v>
          </cell>
        </row>
        <row r="952">
          <cell r="A952" t="str">
            <v>188-0030</v>
          </cell>
          <cell r="B952" t="str">
            <v>FX188 230V/3Ph/Ex Pr/FM/CSA</v>
          </cell>
          <cell r="C952" t="str">
            <v>https://www.zoellerpumps.com/en-us/products/sump-effluent-pumps/commercial/180-190-series</v>
          </cell>
        </row>
        <row r="953">
          <cell r="A953" t="str">
            <v>188-0031</v>
          </cell>
          <cell r="B953" t="str">
            <v>GX188 460V/3Ph/Ex Pr/FM</v>
          </cell>
          <cell r="C953" t="str">
            <v>https://www.zoellerpumps.com/en-us/products/sump-effluent-pumps/commercial/180-190-series</v>
          </cell>
        </row>
        <row r="954">
          <cell r="A954" t="str">
            <v>188-0033</v>
          </cell>
          <cell r="B954" t="str">
            <v>I188 50'Cd/200-208V/1Ph/cCSAus</v>
          </cell>
          <cell r="C954" t="str">
            <v>https://www.zoellerpumps.com/en-us/products/sump-effluent-pumps/commercial/180-190-series</v>
          </cell>
        </row>
        <row r="955">
          <cell r="A955" t="str">
            <v>188-0034</v>
          </cell>
          <cell r="B955" t="str">
            <v>H188 35'Cd/200-208V/1Ph/cCSAus</v>
          </cell>
          <cell r="C955" t="str">
            <v>https://www.zoellerpumps.com/en-us/products/sump-effluent-pumps/commercial/180-190-series</v>
          </cell>
        </row>
        <row r="956">
          <cell r="A956" t="str">
            <v>188-0035</v>
          </cell>
          <cell r="B956" t="str">
            <v>E188 50'Cd/230V/1Ph/CSA</v>
          </cell>
          <cell r="C956" t="str">
            <v>https://www.zoellerpumps.com/en-us/products/sump-effluent-pumps/commercial/180-190-series</v>
          </cell>
        </row>
        <row r="957">
          <cell r="A957" t="str">
            <v>188-0036</v>
          </cell>
          <cell r="B957" t="str">
            <v>D188 35'Cd/230V/1Ph/UL/cCSAus</v>
          </cell>
          <cell r="C957" t="str">
            <v>https://www.zoellerpumps.com/en-us/products/sump-effluent-pumps/commercial/180-190-series</v>
          </cell>
        </row>
        <row r="958">
          <cell r="A958" t="str">
            <v>188-0038</v>
          </cell>
          <cell r="B958" t="str">
            <v>G188 50'Cd/460V/3Ph/cCSAus/UL</v>
          </cell>
          <cell r="C958" t="str">
            <v>https://www.zoellerpumps.com/en-us/products/sump-effluent-pumps/commercial/180-190-series</v>
          </cell>
        </row>
        <row r="959">
          <cell r="A959" t="str">
            <v>188-0039</v>
          </cell>
          <cell r="B959" t="str">
            <v>JX188 35'Cd/200V/3Ph/Ex Pr/FM/CSA</v>
          </cell>
          <cell r="C959" t="str">
            <v>https://www.zoellerpumps.com/en-us/products/sump-effluent-pumps/commercial/180-190-series</v>
          </cell>
        </row>
        <row r="960">
          <cell r="A960" t="str">
            <v>188-0040</v>
          </cell>
          <cell r="B960" t="str">
            <v>GX188 35'Cd/460V/3Ph/Ex Pr/FM</v>
          </cell>
          <cell r="C960" t="str">
            <v>https://www.zoellerpumps.com/en-us/products/sump-effluent-pumps/commercial/180-190-series</v>
          </cell>
        </row>
        <row r="961">
          <cell r="A961" t="str">
            <v>188-0042</v>
          </cell>
          <cell r="B961" t="str">
            <v>EX188 25'Cd/230V/1Ph/Ex Pr/FM/CSA</v>
          </cell>
          <cell r="C961" t="str">
            <v>https://www.zoellerpumps.com/en-us/products/sump-effluent-pumps/commercial/180-190-series</v>
          </cell>
        </row>
        <row r="962">
          <cell r="A962" t="str">
            <v>188-0046</v>
          </cell>
          <cell r="B962" t="str">
            <v>I188 35'Cd/200-208V/1Ph/cCSAus</v>
          </cell>
          <cell r="C962" t="str">
            <v>https://www.zoellerpumps.com/en-us/products/sump-effluent-pumps/commercial/180-190-series</v>
          </cell>
        </row>
        <row r="963">
          <cell r="A963" t="str">
            <v>188-0048</v>
          </cell>
          <cell r="B963" t="str">
            <v>JX188 50'Cd/200V/3Ph/Ex Pr/FM/CSA</v>
          </cell>
          <cell r="C963" t="str">
            <v>https://www.zoellerpumps.com/en-us/products/sump-effluent-pumps/commercial/180-190-series</v>
          </cell>
        </row>
        <row r="964">
          <cell r="A964" t="str">
            <v>188-0049</v>
          </cell>
          <cell r="B964" t="str">
            <v>DX188 230V/1Ph/Ex Pr/FM/CSA</v>
          </cell>
          <cell r="C964" t="str">
            <v>https://www.zoellerpumps.com/en-us/products/sump-effluent-pumps/commercial/180-190-series</v>
          </cell>
        </row>
        <row r="965">
          <cell r="A965" t="str">
            <v>188-0050</v>
          </cell>
          <cell r="B965" t="str">
            <v>HX188 200-208V/1Ph/Ex Pr/FM/CSA</v>
          </cell>
          <cell r="C965" t="str">
            <v>https://www.zoellerpumps.com/en-us/products/sump-effluent-pumps/commercial/180-190-series</v>
          </cell>
        </row>
        <row r="966">
          <cell r="A966" t="str">
            <v>188-0051</v>
          </cell>
          <cell r="B966" t="str">
            <v>G188 50'Cd/460V/3Ph/cCSAus/UL</v>
          </cell>
          <cell r="C966" t="str">
            <v>https://www.zoellerpumps.com/en-us/products/sump-effluent-pumps/commercial/180-190-series</v>
          </cell>
        </row>
        <row r="967">
          <cell r="A967" t="str">
            <v>188-0052</v>
          </cell>
          <cell r="B967" t="str">
            <v>GX188 50'Cd/460V/3Ph/Ex Pr/FM/CSA</v>
          </cell>
          <cell r="C967" t="str">
            <v>https://www.zoellerpumps.com/en-us/products/sump-effluent-pumps/commercial/180-190-series</v>
          </cell>
        </row>
        <row r="968">
          <cell r="A968" t="str">
            <v>188-0054</v>
          </cell>
          <cell r="B968" t="str">
            <v>J188 35'Cd/200-208V/3Ph/cCSAus/UL</v>
          </cell>
          <cell r="C968" t="str">
            <v>https://www.zoellerpumps.com/en-us/products/sump-effluent-pumps/commercial/180-190-series</v>
          </cell>
        </row>
        <row r="969">
          <cell r="A969" t="str">
            <v>188-0058</v>
          </cell>
          <cell r="B969" t="str">
            <v>EX188 50'Cd/230V/1Ph/Ex Pr/FM/CSA</v>
          </cell>
          <cell r="C969" t="str">
            <v>https://www.zoellerpumps.com/en-us/products/sump-effluent-pumps/commercial/180-190-series</v>
          </cell>
        </row>
        <row r="970">
          <cell r="A970" t="str">
            <v>188-0060</v>
          </cell>
          <cell r="B970" t="str">
            <v>EX188 35'Cd/230V/1Ph/Ex Pr/FM/CSA</v>
          </cell>
          <cell r="C970" t="str">
            <v>https://www.zoellerpumps.com/en-us/products/sump-effluent-pumps/commercial/180-190-series</v>
          </cell>
        </row>
        <row r="971">
          <cell r="A971" t="str">
            <v>188-0061</v>
          </cell>
          <cell r="B971" t="str">
            <v>IX188 50'Cd/200-208V/1Ph/Ex Pr/FM/CSA</v>
          </cell>
          <cell r="C971" t="str">
            <v>https://www.zoellerpumps.com/en-us/products/sump-effluent-pumps/commercial/180-190-series</v>
          </cell>
        </row>
        <row r="972">
          <cell r="A972" t="str">
            <v>188-0062</v>
          </cell>
          <cell r="B972" t="str">
            <v>F188 25'Cd/230V/3Ph/cCSAus/UL</v>
          </cell>
          <cell r="C972" t="str">
            <v>https://www.zoellerpumps.com/en-us/products/sump-effluent-pumps/commercial/180-190-series</v>
          </cell>
        </row>
        <row r="973">
          <cell r="A973" t="str">
            <v>189-0003</v>
          </cell>
          <cell r="B973" t="str">
            <v>D189 230V/1Ph/CSA</v>
          </cell>
          <cell r="C973" t="str">
            <v>https://www.zoellerpumps.com/en-us/products/sump-effluent-pumps/commercial/180-190-series</v>
          </cell>
        </row>
        <row r="974">
          <cell r="A974" t="str">
            <v>189-0004</v>
          </cell>
          <cell r="B974" t="str">
            <v>E189 230V/1Ph/CSA</v>
          </cell>
          <cell r="C974" t="str">
            <v>https://www.zoellerpumps.com/en-us/products/sump-effluent-pumps/commercial/180-190-series</v>
          </cell>
        </row>
        <row r="975">
          <cell r="A975" t="str">
            <v>189-0006</v>
          </cell>
          <cell r="B975" t="str">
            <v>E189 50'Cd/230V/1Ph/CSA</v>
          </cell>
          <cell r="C975" t="str">
            <v>https://www.zoellerpumps.com/en-us/products/sump-effluent-pumps/commercial/180-190-series</v>
          </cell>
        </row>
        <row r="976">
          <cell r="A976" t="str">
            <v>189-0007</v>
          </cell>
          <cell r="B976" t="str">
            <v>D189 50'Cd/230V/1Ph/CSA</v>
          </cell>
          <cell r="C976" t="str">
            <v>https://www.zoellerpumps.com/en-us/products/sump-effluent-pumps/commercial/180-190-series</v>
          </cell>
        </row>
        <row r="977">
          <cell r="A977" t="str">
            <v>189-0008</v>
          </cell>
          <cell r="B977" t="str">
            <v>F189 230V/3Ph/cCSAus/UL</v>
          </cell>
          <cell r="C977" t="str">
            <v>https://www.zoellerpumps.com/en-us/products/sump-effluent-pumps/commercial/180-190-series</v>
          </cell>
        </row>
        <row r="978">
          <cell r="A978" t="str">
            <v>189-0009</v>
          </cell>
          <cell r="B978" t="str">
            <v>G189 460V/3Ph/cCSAus/UL</v>
          </cell>
          <cell r="C978" t="str">
            <v>https://www.zoellerpumps.com/en-us/products/sump-effluent-pumps/commercial/180-190-series</v>
          </cell>
        </row>
        <row r="979">
          <cell r="A979" t="str">
            <v>189-0010</v>
          </cell>
          <cell r="B979" t="str">
            <v>J189 200-208V/3Ph/cCSAus/UL</v>
          </cell>
          <cell r="C979" t="str">
            <v>https://www.zoellerpumps.com/en-us/products/sump-effluent-pumps/commercial/180-190-series</v>
          </cell>
        </row>
        <row r="980">
          <cell r="A980" t="str">
            <v>189-0011</v>
          </cell>
          <cell r="B980" t="str">
            <v>H189 200-208V/1Ph/cCSAus</v>
          </cell>
          <cell r="C980" t="str">
            <v>https://www.zoellerpumps.com/en-us/products/sump-effluent-pumps/commercial/180-190-series</v>
          </cell>
        </row>
        <row r="981">
          <cell r="A981" t="str">
            <v>189-0012</v>
          </cell>
          <cell r="B981" t="str">
            <v>I189 200-208V/1Ph/cCSAus</v>
          </cell>
          <cell r="C981" t="str">
            <v>https://www.zoellerpumps.com/en-us/products/sump-effluent-pumps/commercial/180-190-series</v>
          </cell>
        </row>
        <row r="982">
          <cell r="A982" t="str">
            <v>189-0015</v>
          </cell>
          <cell r="B982" t="str">
            <v>E189 35'Cd/230V/1Ph/CSA</v>
          </cell>
          <cell r="C982" t="str">
            <v>https://www.zoellerpumps.com/en-us/products/sump-effluent-pumps/commercial/180-190-series</v>
          </cell>
        </row>
        <row r="983">
          <cell r="A983" t="str">
            <v>189-0016</v>
          </cell>
          <cell r="B983" t="str">
            <v>E189 25'Cd/230V/1Ph/CSA</v>
          </cell>
          <cell r="C983" t="str">
            <v>https://www.zoellerpumps.com/en-us/products/sump-effluent-pumps/commercial/180-190-series</v>
          </cell>
        </row>
        <row r="984">
          <cell r="A984" t="str">
            <v>189-0018</v>
          </cell>
          <cell r="B984" t="str">
            <v>E189 230V/1Ph/Wo Plug/CSA</v>
          </cell>
          <cell r="C984" t="str">
            <v>https://www.zoellerpumps.com/en-us/products/sump-effluent-pumps/commercial/180-190-series</v>
          </cell>
        </row>
        <row r="985">
          <cell r="A985" t="str">
            <v>189-0024</v>
          </cell>
          <cell r="B985" t="str">
            <v>G189 50'Cd/460V/3Ph/cCSAus/UL</v>
          </cell>
          <cell r="C985" t="str">
            <v>https://www.zoellerpumps.com/en-us/products/sump-effluent-pumps/commercial/180-190-series</v>
          </cell>
        </row>
        <row r="986">
          <cell r="A986" t="str">
            <v>189-0025</v>
          </cell>
          <cell r="B986" t="str">
            <v>J189 35'Cd/200-208V/3Ph/cCSAus/UL</v>
          </cell>
          <cell r="C986" t="str">
            <v>https://www.zoellerpumps.com/en-us/products/sump-effluent-pumps/commercial/180-190-series</v>
          </cell>
        </row>
        <row r="987">
          <cell r="A987" t="str">
            <v>189-0026</v>
          </cell>
          <cell r="B987" t="str">
            <v>H189 35'Cd/200-208V/1Ph/cCSAus</v>
          </cell>
          <cell r="C987" t="str">
            <v>https://www.zoellerpumps.com/en-us/products/sump-effluent-pumps/commercial/180-190-series</v>
          </cell>
        </row>
        <row r="988">
          <cell r="A988" t="str">
            <v>189-0027</v>
          </cell>
          <cell r="B988" t="str">
            <v>WD189 230V/1Ph</v>
          </cell>
          <cell r="C988" t="str">
            <v>https://www.zoellerpumps.com/en-us/products/sump-effluent-pumps/commercial/180-190-series</v>
          </cell>
        </row>
        <row r="989">
          <cell r="A989" t="str">
            <v>189-0030</v>
          </cell>
          <cell r="B989" t="str">
            <v>IX189 200-208V/1Ph/Ex Pr/FM/CSA</v>
          </cell>
          <cell r="C989" t="str">
            <v>https://www.zoellerpumps.com/en-us/products/sump-effluent-pumps/commercial/180-190-series</v>
          </cell>
        </row>
        <row r="990">
          <cell r="A990" t="str">
            <v>189-0031</v>
          </cell>
          <cell r="B990" t="str">
            <v>EX189 230V/1Ph/Ex Pr/FM/CSA</v>
          </cell>
          <cell r="C990" t="str">
            <v>https://www.zoellerpumps.com/en-us/products/sump-effluent-pumps/commercial/180-190-series</v>
          </cell>
        </row>
        <row r="991">
          <cell r="A991" t="str">
            <v>189-0032</v>
          </cell>
          <cell r="B991" t="str">
            <v>JX189 200-208V/3Ph/Ex Pr/FM/CSA</v>
          </cell>
          <cell r="C991" t="str">
            <v>https://www.zoellerpumps.com/en-us/products/sump-effluent-pumps/commercial/180-190-series</v>
          </cell>
        </row>
        <row r="992">
          <cell r="A992" t="str">
            <v>189-0033</v>
          </cell>
          <cell r="B992" t="str">
            <v>FX189 230V/3Ph/Ex Pr/FM/CSA</v>
          </cell>
          <cell r="C992" t="str">
            <v>https://www.zoellerpumps.com/en-us/products/sump-effluent-pumps/commercial/180-190-series</v>
          </cell>
        </row>
        <row r="993">
          <cell r="A993" t="str">
            <v>189-0034</v>
          </cell>
          <cell r="B993" t="str">
            <v>GX189 460V/3Ph/Ex Pr/FM/CSA</v>
          </cell>
          <cell r="C993" t="str">
            <v>https://www.zoellerpumps.com/en-us/products/sump-effluent-pumps/commercial/180-190-series</v>
          </cell>
        </row>
        <row r="994">
          <cell r="A994" t="str">
            <v>189-0040</v>
          </cell>
          <cell r="B994" t="str">
            <v>D189 25'Cd/230V/1Ph/CSA</v>
          </cell>
          <cell r="C994" t="str">
            <v>https://www.zoellerpumps.com/en-us/products/sump-effluent-pumps/commercial/180-190-series</v>
          </cell>
        </row>
        <row r="995">
          <cell r="A995" t="str">
            <v>189-0041</v>
          </cell>
          <cell r="B995" t="str">
            <v>GX189 50'Cd/460V/3Ph/Ex Pr/FM/CSA</v>
          </cell>
          <cell r="C995" t="str">
            <v>https://www.zoellerpumps.com/en-us/products/sump-effluent-pumps/commercial/180-190-series</v>
          </cell>
        </row>
        <row r="996">
          <cell r="A996" t="str">
            <v>189-0042</v>
          </cell>
          <cell r="B996" t="str">
            <v>WD189 50'Cd/230V/1Ph</v>
          </cell>
          <cell r="C996" t="str">
            <v>https://www.zoellerpumps.com/en-us/products/sump-effluent-pumps/commercial/180-190-series</v>
          </cell>
        </row>
        <row r="997">
          <cell r="A997" t="str">
            <v>189-0044</v>
          </cell>
          <cell r="B997" t="str">
            <v>G189 35'Cd/460V/3Ph/cCSAus/UL</v>
          </cell>
          <cell r="C997" t="str">
            <v>https://www.zoellerpumps.com/en-us/products/sump-effluent-pumps/commercial/180-190-series</v>
          </cell>
        </row>
        <row r="998">
          <cell r="A998" t="str">
            <v>189-0045</v>
          </cell>
          <cell r="B998" t="str">
            <v>I189 50'Cd/200-208V/1Ph/cCSAus</v>
          </cell>
          <cell r="C998" t="str">
            <v>https://www.zoellerpumps.com/en-us/products/sump-effluent-pumps/commercial/180-190-series</v>
          </cell>
        </row>
        <row r="999">
          <cell r="A999" t="str">
            <v>189-0047</v>
          </cell>
          <cell r="B999" t="str">
            <v>DX189 230V/1Ph/Ex Pr/FM/CSA</v>
          </cell>
          <cell r="C999" t="str">
            <v>https://www.zoellerpumps.com/en-us/products/sump-effluent-pumps/commercial/180-190-series</v>
          </cell>
        </row>
        <row r="1000">
          <cell r="A1000" t="str">
            <v>189-0048</v>
          </cell>
          <cell r="B1000" t="str">
            <v>HX189 200-208V/1Ph/Ex Pr/FM/CSA</v>
          </cell>
          <cell r="C1000" t="str">
            <v>https://www.zoellerpumps.com/en-us/products/sump-effluent-pumps/commercial/180-190-series</v>
          </cell>
        </row>
        <row r="1001">
          <cell r="A1001" t="str">
            <v>189-0049</v>
          </cell>
          <cell r="B1001" t="str">
            <v>D189 35'Cd/230V/1Ph/CSA</v>
          </cell>
          <cell r="C1001" t="str">
            <v>https://www.zoellerpumps.com/en-us/products/sump-effluent-pumps/commercial/180-190-series</v>
          </cell>
        </row>
        <row r="1002">
          <cell r="A1002" t="str">
            <v>189-0051</v>
          </cell>
          <cell r="B1002" t="str">
            <v>G189 25'Cd/460V/3Ph/cCSAus/UL</v>
          </cell>
          <cell r="C1002" t="str">
            <v>https://www.zoellerpumps.com/en-us/products/sump-effluent-pumps/commercial/180-190-series</v>
          </cell>
        </row>
        <row r="1003">
          <cell r="A1003" t="str">
            <v>189-0056</v>
          </cell>
          <cell r="B1003" t="str">
            <v>J189 50'Cd/200-208V/3Ph/cCSAus/UL</v>
          </cell>
          <cell r="C1003" t="str">
            <v>https://www.zoellerpumps.com/en-us/products/sump-effluent-pumps/commercial/180-190-series</v>
          </cell>
        </row>
        <row r="1004">
          <cell r="A1004" t="str">
            <v>189-0057</v>
          </cell>
          <cell r="B1004" t="str">
            <v>F189 35'Cd/230V/3Ph/cCSAus/UL</v>
          </cell>
          <cell r="C1004" t="str">
            <v>https://www.zoellerpumps.com/en-us/products/sump-effluent-pumps/commercial/180-190-series</v>
          </cell>
        </row>
        <row r="1005">
          <cell r="A1005" t="str">
            <v>189-0058</v>
          </cell>
          <cell r="B1005" t="str">
            <v>GX189 35'Cd/460V/3Ph/Ex Pr/FM/CSA</v>
          </cell>
          <cell r="C1005" t="str">
            <v>https://www.zoellerpumps.com/en-us/products/sump-effluent-pumps/commercial/180-190-series</v>
          </cell>
        </row>
        <row r="1006">
          <cell r="A1006" t="str">
            <v>189-0059</v>
          </cell>
          <cell r="B1006" t="str">
            <v>DX189 35'Cd/230V/1Ph/Ex Pr/FM/CSA</v>
          </cell>
          <cell r="C1006" t="str">
            <v>https://www.zoellerpumps.com/en-us/products/sump-effluent-pumps/commercial/180-190-series</v>
          </cell>
        </row>
        <row r="1007">
          <cell r="A1007" t="str">
            <v>189-0061</v>
          </cell>
          <cell r="B1007" t="str">
            <v>IX189 50'Cd/200-208V/1Ph/Ex Pr/FM/CSA</v>
          </cell>
          <cell r="C1007" t="str">
            <v>https://www.zoellerpumps.com/en-us/products/sump-effluent-pumps/commercial/180-190-series</v>
          </cell>
        </row>
        <row r="1008">
          <cell r="A1008" t="str">
            <v>189-0063</v>
          </cell>
          <cell r="B1008" t="str">
            <v>F189 50'Cd/230V/3Ph/cCSAus/UL</v>
          </cell>
          <cell r="C1008" t="str">
            <v>https://www.zoellerpumps.com/en-us/products/sump-effluent-pumps/commercial/180-190-series</v>
          </cell>
        </row>
        <row r="1009">
          <cell r="A1009" t="str">
            <v>189-0064</v>
          </cell>
          <cell r="B1009" t="str">
            <v>GX189 25'Cd/460V/3Ph/Ex Pr</v>
          </cell>
          <cell r="C1009" t="str">
            <v>https://www.zoellerpumps.com/en-us/products/sump-effluent-pumps/commercial/180-190-series</v>
          </cell>
        </row>
        <row r="1010">
          <cell r="A1010" t="str">
            <v>191-0004</v>
          </cell>
          <cell r="B1010" t="str">
            <v>E191 230V/1Ph/cCSAus</v>
          </cell>
          <cell r="C1010" t="str">
            <v>https://www.zoellerpumps.com/en-us/products/sump-effluent-pumps/commercial/180-190-series</v>
          </cell>
        </row>
        <row r="1011">
          <cell r="A1011" t="str">
            <v>191-0006</v>
          </cell>
          <cell r="B1011" t="str">
            <v>E191 25'Cd/230V/1Ph/cCSAus</v>
          </cell>
          <cell r="C1011" t="str">
            <v>https://www.zoellerpumps.com/en-us/products/sump-effluent-pumps/commercial/180-190-series</v>
          </cell>
        </row>
        <row r="1012">
          <cell r="A1012" t="str">
            <v>191-0007</v>
          </cell>
          <cell r="B1012" t="str">
            <v>EX191 230V/1Ph/Ex Pr/FM/CSA</v>
          </cell>
          <cell r="C1012" t="str">
            <v>https://www.zoellerpumps.com/en-us/products/sump-effluent-pumps/commercial/180-190-series</v>
          </cell>
        </row>
        <row r="1013">
          <cell r="A1013" t="str">
            <v>191-0008</v>
          </cell>
          <cell r="B1013" t="str">
            <v>E191 50'Cd/230V/1Ph/cCSAus</v>
          </cell>
          <cell r="C1013" t="str">
            <v>https://www.zoellerpumps.com/en-us/products/sump-effluent-pumps/commercial/180-190-series</v>
          </cell>
        </row>
        <row r="1014">
          <cell r="A1014" t="str">
            <v>191-0010</v>
          </cell>
          <cell r="B1014" t="str">
            <v>DX191 230V/1Ph/Ex Pr/FM/CSA</v>
          </cell>
          <cell r="C1014" t="str">
            <v>https://www.zoellerpumps.com/en-us/products/sump-effluent-pumps/commercial/180-190-series</v>
          </cell>
        </row>
        <row r="1015">
          <cell r="A1015" t="str">
            <v>191-0011</v>
          </cell>
          <cell r="B1015" t="str">
            <v>E191 35'Cd/230V/1Ph/cCSAus</v>
          </cell>
          <cell r="C1015" t="str">
            <v>https://www.zoellerpumps.com/en-us/products/sump-effluent-pumps/commercial/180-190-series</v>
          </cell>
        </row>
        <row r="1016">
          <cell r="A1016" t="str">
            <v>191-0012</v>
          </cell>
          <cell r="B1016" t="str">
            <v>DX191 50'Cd/230V/1Ph/Ex Pr/FM/CSA</v>
          </cell>
          <cell r="C1016" t="str">
            <v>https://www.zoellerpumps.com/en-us/products/sump-effluent-pumps/commercial/180-190-series</v>
          </cell>
        </row>
        <row r="1017">
          <cell r="A1017" t="str">
            <v>191-0013</v>
          </cell>
          <cell r="B1017" t="str">
            <v>EX191 50'Cd/230V/1Ph/Ex Pr/FM/CSA</v>
          </cell>
          <cell r="C1017" t="str">
            <v>https://www.zoellerpumps.com/en-us/products/sump-effluent-pumps/commercial/180-190-series</v>
          </cell>
        </row>
        <row r="1018">
          <cell r="A1018" t="str">
            <v>191-0014</v>
          </cell>
          <cell r="B1018" t="str">
            <v>EX191 35'Cd/230V/1Ph/Ex Pr/FM/CSA</v>
          </cell>
          <cell r="C1018" t="str">
            <v>https://www.zoellerpumps.com/en-us/products/sump-effluent-pumps/commercial/180-190-series</v>
          </cell>
        </row>
        <row r="1019">
          <cell r="A1019" t="str">
            <v>202-1000</v>
          </cell>
          <cell r="B1019" t="str">
            <v>Qwik Jon Ultima/Grinder Pump &amp; Tank/cUPC</v>
          </cell>
          <cell r="C1019" t="str">
            <v>https://www.zoellerpumps.com/en-us/products/toilet-grinder/qwik-jon-ultima</v>
          </cell>
        </row>
        <row r="1020">
          <cell r="A1020" t="str">
            <v>202-1001</v>
          </cell>
          <cell r="B1020" t="str">
            <v>Qwik Jon Ultima/Grinder Pump &amp; Tank/WU202 Cd w/o Plug/cUPC</v>
          </cell>
          <cell r="C1020" t="str">
            <v>https://www.zoellerpumps.com/en-us/products/toilet-grinder/qwik-jon-ultima</v>
          </cell>
        </row>
        <row r="1021">
          <cell r="A1021" t="str">
            <v>202-2000</v>
          </cell>
          <cell r="B1021" t="str">
            <v>Bowl,Toilet/Back Outlet/Elongated/"202"/cUPC (1.28/1.6GPF)</v>
          </cell>
          <cell r="C1021" t="str">
            <v>https://www.zoellerpumps.com/en-us/products/toilet-grinder/qwik-jon-ultima</v>
          </cell>
        </row>
        <row r="1022">
          <cell r="A1022" t="str">
            <v>202-3002</v>
          </cell>
          <cell r="B1022" t="str">
            <v>Tank &amp; Cover,Toilet Asm/LH/"202"/cUPC/Premium</v>
          </cell>
          <cell r="C1022" t="str">
            <v>https://www.zoellerpumps.com/en-us/products/toilet-grinder/qwik-jon-ultima</v>
          </cell>
        </row>
        <row r="1023">
          <cell r="A1023" t="str">
            <v>202-3003</v>
          </cell>
          <cell r="B1023" t="str">
            <v>Tank &amp; Cover,Toilet Asm/RH/"202"/cUPC/Premium</v>
          </cell>
          <cell r="C1023" t="str">
            <v>https://www.zoellerpumps.com/en-us/products/toilet-grinder/qwik-jon-ultima</v>
          </cell>
        </row>
        <row r="1024">
          <cell r="A1024" t="str">
            <v>203-0005</v>
          </cell>
          <cell r="B1024" t="str">
            <v>Qwik Jon Ultima Sys W-O Std Rear Flush Toilet</v>
          </cell>
          <cell r="C1024" t="str">
            <v>https://www.zoellerpumps.com/en-us/products/toilet-grinder/qwik-jon-ultima</v>
          </cell>
        </row>
        <row r="1025">
          <cell r="A1025" t="str">
            <v>203-1001</v>
          </cell>
          <cell r="B1025" t="str">
            <v>Qwik Jon Ultima/"203"/Grinder Pump &amp; Tank/WU202/Cd w/o Plug</v>
          </cell>
          <cell r="C1025" t="str">
            <v>https://www.zoellerpumps.com/en-us/products/toilet-grinder/qwik-jon-ultima</v>
          </cell>
        </row>
        <row r="1026">
          <cell r="A1026" t="str">
            <v>204-1000</v>
          </cell>
          <cell r="B1026" t="str">
            <v>Qwik Jon Ultima/"204"/Lavatory &amp; Shower Unit</v>
          </cell>
          <cell r="C1026" t="str">
            <v>https://www.zoellerpumps.com/en-us/products/toilet-grinder/qwik-jon-ultima-204</v>
          </cell>
        </row>
        <row r="1027">
          <cell r="A1027" t="str">
            <v>204-1001</v>
          </cell>
          <cell r="B1027" t="str">
            <v>Qwik Jon Ultima/"204"/Grinder Pump &amp; Tank/WU202/Cd w/o Plug</v>
          </cell>
          <cell r="C1027" t="str">
            <v>https://www.zoellerpumps.com/en-us/products/toilet-grinder/qwik-jon-ultima-204</v>
          </cell>
        </row>
        <row r="1028">
          <cell r="A1028" t="str">
            <v>2057-0005</v>
          </cell>
          <cell r="B1028" t="str">
            <v>BN2057 115V/1Ph/Intermittent HT</v>
          </cell>
          <cell r="C1028" t="str">
            <v>https://www.zoellerpumps.com/en-us/products/high-temperature/intermittent</v>
          </cell>
        </row>
        <row r="1029">
          <cell r="A1029" t="str">
            <v>2057-0006</v>
          </cell>
          <cell r="B1029" t="str">
            <v>BE2057 230V/1Ph/Intermittent HT</v>
          </cell>
          <cell r="C1029" t="str">
            <v>https://www.zoellerpumps.com/en-us/products/high-temperature/intermittent</v>
          </cell>
        </row>
        <row r="1030">
          <cell r="A1030" t="str">
            <v>2098-0005</v>
          </cell>
          <cell r="B1030" t="str">
            <v>BN2098 115V/1Ph/Intermittent/HT</v>
          </cell>
          <cell r="C1030" t="str">
            <v>https://www.zoellerpumps.com/en-us/products/high-temperature/intermittent</v>
          </cell>
        </row>
        <row r="1031">
          <cell r="A1031" t="str">
            <v>2098-0006</v>
          </cell>
          <cell r="B1031" t="str">
            <v>BE2098 230V/1Ph/Intermittent/HT</v>
          </cell>
          <cell r="C1031" t="str">
            <v>https://www.zoellerpumps.com/en-us/products/high-temperature/intermittent</v>
          </cell>
        </row>
        <row r="1032">
          <cell r="A1032" t="str">
            <v>211-0001</v>
          </cell>
          <cell r="B1032" t="str">
            <v>M211 115V/1Ph/cCSAus</v>
          </cell>
          <cell r="C1032" t="str">
            <v>https://www.zoellerpumps.com/en-us/products/sewage-pumps/residential/model-211</v>
          </cell>
        </row>
        <row r="1033">
          <cell r="A1033" t="str">
            <v>211-0002</v>
          </cell>
          <cell r="B1033" t="str">
            <v>N211 115V/1Ph/cCSAus</v>
          </cell>
          <cell r="C1033" t="str">
            <v>https://www.zoellerpumps.com/en-us/products/sewage-pumps/residential/model-211</v>
          </cell>
        </row>
        <row r="1034">
          <cell r="A1034" t="str">
            <v>211-0005</v>
          </cell>
          <cell r="B1034" t="str">
            <v>BN211 15'Cd/115V/1Ph/Pb Float Switch/cCSAus</v>
          </cell>
          <cell r="C1034" t="str">
            <v>https://www.zoellerpumps.com/en-us/products/sewage-pumps/residential/model-211</v>
          </cell>
        </row>
        <row r="1035">
          <cell r="A1035" t="str">
            <v>212-0001</v>
          </cell>
          <cell r="B1035" t="str">
            <v>M212 115V/1Ph/60Hz/.5Hp/cCSAus</v>
          </cell>
          <cell r="C1035" t="str">
            <v>https://www.zoellerpumps.com/en-us/products/sewage-pumps/residential/model-212</v>
          </cell>
        </row>
        <row r="1036">
          <cell r="A1036" t="str">
            <v>2137-0005</v>
          </cell>
          <cell r="B1036" t="str">
            <v>BN2137 115V/1Ph/Intermittent HT</v>
          </cell>
          <cell r="C1036" t="str">
            <v>https://www.zoellerpumps.com/en-us/products/high-temperature/intermittent</v>
          </cell>
        </row>
        <row r="1037">
          <cell r="A1037" t="str">
            <v>2137-0006</v>
          </cell>
          <cell r="B1037" t="str">
            <v>BE2137 230V/1Ph/Intermittent HT</v>
          </cell>
          <cell r="C1037" t="str">
            <v>https://www.zoellerpumps.com/en-us/products/high-temperature/intermittent</v>
          </cell>
        </row>
        <row r="1038">
          <cell r="A1038" t="str">
            <v>2282-0005</v>
          </cell>
          <cell r="B1038" t="str">
            <v>BN2282 2F/115V/1Ph/Intermittent HT</v>
          </cell>
          <cell r="C1038" t="str">
            <v>https://www.zoellerpumps.com/en-us/products/high-temperature/intermittent</v>
          </cell>
        </row>
        <row r="1039">
          <cell r="A1039" t="str">
            <v>2282-0006</v>
          </cell>
          <cell r="B1039" t="str">
            <v>BE2282 2F/230V/1Ph/Intermittent HT</v>
          </cell>
          <cell r="C1039" t="str">
            <v>https://www.zoellerpumps.com/en-us/products/high-temperature/intermittent</v>
          </cell>
        </row>
        <row r="1040">
          <cell r="A1040" t="str">
            <v>2382-0005</v>
          </cell>
          <cell r="B1040" t="str">
            <v>BN2282 3F/115V/1Ph/Intermittent HT</v>
          </cell>
          <cell r="C1040" t="str">
            <v>https://www.zoellerpumps.com/en-us/products/high-temperature/intermittent</v>
          </cell>
        </row>
        <row r="1041">
          <cell r="A1041" t="str">
            <v>2382-0006</v>
          </cell>
          <cell r="B1041" t="str">
            <v>BE2282 3F/230V/1Ph/Intermittent HT</v>
          </cell>
          <cell r="C1041" t="str">
            <v>https://www.zoellerpumps.com/en-us/products/high-temperature/intermittent</v>
          </cell>
        </row>
        <row r="1042">
          <cell r="A1042" t="str">
            <v>261-0001</v>
          </cell>
          <cell r="B1042" t="str">
            <v>M161 2F/115V/1Ph/cCSAus/UL/(161-0001)</v>
          </cell>
          <cell r="C1042" t="str">
            <v>https://www.zoellerpumps.com/en-us/products/sump-effluent-pumps/commercial/160-series</v>
          </cell>
        </row>
        <row r="1043">
          <cell r="A1043" t="str">
            <v>261-0002</v>
          </cell>
          <cell r="B1043" t="str">
            <v>N161 2F/115V/1Ph/CSA/(161-0002)</v>
          </cell>
          <cell r="C1043" t="str">
            <v>https://www.zoellerpumps.com/en-us/products/sump-effluent-pumps/commercial/160-series</v>
          </cell>
        </row>
        <row r="1044">
          <cell r="A1044" t="str">
            <v>261-0003</v>
          </cell>
          <cell r="B1044" t="str">
            <v>D161 2F/230V/1Ph/cCSAus/UL/(161-0003)</v>
          </cell>
          <cell r="C1044" t="str">
            <v>https://www.zoellerpumps.com/en-us/products/sump-effluent-pumps/commercial/160-series</v>
          </cell>
        </row>
        <row r="1045">
          <cell r="A1045" t="str">
            <v>261-0004</v>
          </cell>
          <cell r="B1045" t="str">
            <v>E161 2F/230V/1Ph/cCSAus/UL/(161-0004)</v>
          </cell>
          <cell r="C1045" t="str">
            <v>https://www.zoellerpumps.com/en-us/products/sump-effluent-pumps/commercial/160-series</v>
          </cell>
        </row>
        <row r="1046">
          <cell r="A1046" t="str">
            <v>261-0005</v>
          </cell>
          <cell r="B1046" t="str">
            <v>M161 2F/50'Cd/115V/1Ph/cCSAus/UL/(161-0009)</v>
          </cell>
          <cell r="C1046" t="str">
            <v>https://www.zoellerpumps.com/en-us/products/sump-effluent-pumps/commercial/160-series</v>
          </cell>
        </row>
        <row r="1047">
          <cell r="A1047" t="str">
            <v>261-0006</v>
          </cell>
          <cell r="B1047" t="str">
            <v>H161 2F/200-208V/1Ph/cCSAus/(161-0010)</v>
          </cell>
          <cell r="C1047" t="str">
            <v>https://www.zoellerpumps.com/en-us/products/sump-effluent-pumps/commercial/160-series</v>
          </cell>
        </row>
        <row r="1048">
          <cell r="A1048" t="str">
            <v>261-0007</v>
          </cell>
          <cell r="B1048" t="str">
            <v>N161 2F/35'Cd/115V/1Ph/CSA/(161-0016)</v>
          </cell>
          <cell r="C1048" t="str">
            <v>https://www.zoellerpumps.com/en-us/products/sump-effluent-pumps/commercial/160-series</v>
          </cell>
        </row>
        <row r="1049">
          <cell r="A1049" t="str">
            <v>261-0008</v>
          </cell>
          <cell r="B1049" t="str">
            <v>M161 2F/35'Cd/115V/1Ph/cCSAus/UL/(161-0017)</v>
          </cell>
          <cell r="C1049" t="str">
            <v>https://www.zoellerpumps.com/en-us/products/sump-effluent-pumps/commercial/160-series</v>
          </cell>
        </row>
        <row r="1050">
          <cell r="A1050" t="str">
            <v>261-0009</v>
          </cell>
          <cell r="B1050" t="str">
            <v>J161 2F/200-208V/3Ph/cCSAus/UL/(161-0012)</v>
          </cell>
          <cell r="C1050" t="str">
            <v>https://www.zoellerpumps.com/en-us/products/sump-effluent-pumps/commercial/160-series</v>
          </cell>
        </row>
        <row r="1051">
          <cell r="A1051" t="str">
            <v>261-0010</v>
          </cell>
          <cell r="B1051" t="str">
            <v>E161 2F/230V/1Ph/cCSAus/(161-0021)</v>
          </cell>
          <cell r="C1051" t="str">
            <v>https://www.zoellerpumps.com/en-us/products/sump-effluent-pumps/commercial/160-series</v>
          </cell>
        </row>
        <row r="1052">
          <cell r="A1052" t="str">
            <v>261-0011</v>
          </cell>
          <cell r="B1052" t="str">
            <v>F161 2F/230V/3Ph/cCSAus/UL/(161-0011)</v>
          </cell>
          <cell r="C1052" t="str">
            <v>https://www.zoellerpumps.com/en-us/products/sump-effluent-pumps/commercial/160-series</v>
          </cell>
        </row>
        <row r="1053">
          <cell r="A1053" t="str">
            <v>261-0012</v>
          </cell>
          <cell r="B1053" t="str">
            <v>G161 2F/460V/3Ph/cCSAus/UL/(161-0007)</v>
          </cell>
          <cell r="C1053" t="str">
            <v>https://www.zoellerpumps.com/en-us/products/sump-effluent-pumps/commercial/160-series</v>
          </cell>
        </row>
        <row r="1054">
          <cell r="A1054" t="str">
            <v>261-0013</v>
          </cell>
          <cell r="B1054" t="str">
            <v>I161 2F/200-208V/1Ph/cCSAus/(161-0005)</v>
          </cell>
          <cell r="C1054" t="str">
            <v>https://www.zoellerpumps.com/en-us/products/sump-effluent-pumps/commercial/160-series</v>
          </cell>
        </row>
        <row r="1055">
          <cell r="A1055" t="str">
            <v>261-0015</v>
          </cell>
          <cell r="B1055" t="str">
            <v>N161 2F/50'Cd/115V/1Ph/CSA/(161-0024)</v>
          </cell>
          <cell r="C1055" t="str">
            <v>https://www.zoellerpumps.com/en-us/products/sump-effluent-pumps/commercial/160-series</v>
          </cell>
        </row>
        <row r="1056">
          <cell r="A1056" t="str">
            <v>261-0016</v>
          </cell>
          <cell r="B1056" t="str">
            <v>BN161 2F/115V/1Ph/Pb20'/CSA/(161-0002)</v>
          </cell>
          <cell r="C1056" t="str">
            <v>https://www.zoellerpumps.com/en-us/products/sump-effluent-pumps/commercial/160-series</v>
          </cell>
        </row>
        <row r="1057">
          <cell r="A1057" t="str">
            <v>261-0017</v>
          </cell>
          <cell r="B1057" t="str">
            <v>N161 2F/25'Cd/115V/1Ph/CSA/(161-0028)</v>
          </cell>
          <cell r="C1057" t="str">
            <v>https://www.zoellerpumps.com/en-us/products/sump-effluent-pumps/commercial/160-series</v>
          </cell>
        </row>
        <row r="1058">
          <cell r="A1058" t="str">
            <v>261-0018</v>
          </cell>
          <cell r="B1058" t="str">
            <v>E161 2F/35'Cd/230V/1P/cCSAus/UL/(161-0031)</v>
          </cell>
          <cell r="C1058" t="str">
            <v>https://www.zoellerpumps.com/en-us/products/sump-effluent-pumps/commercial/160-series</v>
          </cell>
        </row>
        <row r="1059">
          <cell r="A1059" t="str">
            <v>261-0019</v>
          </cell>
          <cell r="B1059" t="str">
            <v>G161 2F/460V/3Ph/ED/(161-0032)</v>
          </cell>
          <cell r="C1059" t="str">
            <v>https://www.zoellerpumps.com/en-us/products/sump-effluent-pumps/commercial/160-series</v>
          </cell>
        </row>
        <row r="1060">
          <cell r="A1060" t="str">
            <v>261-0020</v>
          </cell>
          <cell r="B1060" t="str">
            <v>M161 2F/25'Cd/115V/1Ph/cCSAus/UL/(161-00006)</v>
          </cell>
          <cell r="C1060" t="str">
            <v>https://www.zoellerpumps.com/en-us/products/sump-effluent-pumps/commercial/160-series</v>
          </cell>
        </row>
        <row r="1061">
          <cell r="A1061" t="str">
            <v>261-0021</v>
          </cell>
          <cell r="B1061" t="str">
            <v>G161 2F/35'Cd/460V/3Ph/cCSAus/UL/(161-0020)</v>
          </cell>
          <cell r="C1061" t="str">
            <v>https://www.zoellerpumps.com/en-us/products/sump-effluent-pumps/commercial/160-series</v>
          </cell>
        </row>
        <row r="1062">
          <cell r="A1062" t="str">
            <v>261-0022</v>
          </cell>
          <cell r="B1062" t="str">
            <v>I161 2F/25'Cd/200-208V/1Ph/cCSAus/(161-0035)</v>
          </cell>
          <cell r="C1062" t="str">
            <v>https://www.zoellerpumps.com/en-us/products/sump-effluent-pumps/commercial/160-series</v>
          </cell>
        </row>
        <row r="1063">
          <cell r="A1063" t="str">
            <v>261-0023</v>
          </cell>
          <cell r="B1063" t="str">
            <v>I161 2F/35'Cd/200-208V/1Ph/cCSAus/(161-0036)</v>
          </cell>
          <cell r="C1063" t="str">
            <v>https://www.zoellerpumps.com/en-us/products/sump-effluent-pumps/commercial/160-series</v>
          </cell>
        </row>
        <row r="1064">
          <cell r="A1064" t="str">
            <v>261-0024</v>
          </cell>
          <cell r="B1064" t="str">
            <v>BE161 2F/230V/1Ph/Pb20'/cCSAus/UL/(161-0004)</v>
          </cell>
          <cell r="C1064" t="str">
            <v>https://www.zoellerpumps.com/en-us/products/sump-effluent-pumps/commercial/160-series</v>
          </cell>
        </row>
        <row r="1065">
          <cell r="A1065" t="str">
            <v>261-0025</v>
          </cell>
          <cell r="B1065" t="str">
            <v>D161 2F/25'Cd/230V/1Ph/cCSAus/UL/(161-0030)</v>
          </cell>
          <cell r="C1065" t="str">
            <v>https://www.zoellerpumps.com/en-us/products/sump-effluent-pumps/commercial/160-series</v>
          </cell>
        </row>
        <row r="1066">
          <cell r="A1066" t="str">
            <v>261-0026</v>
          </cell>
          <cell r="B1066" t="str">
            <v>F161 2F/35'Cd/230V/3Ph/cCSAus/UL/(161-0037)</v>
          </cell>
          <cell r="C1066" t="str">
            <v>https://www.zoellerpumps.com/en-us/products/sump-effluent-pumps/commercial/160-series</v>
          </cell>
        </row>
        <row r="1067">
          <cell r="A1067" t="str">
            <v>261-0031</v>
          </cell>
          <cell r="B1067" t="str">
            <v>NX161 2F/115V/1Ph/Ex Pr/FM/CSA/(161-0042)</v>
          </cell>
          <cell r="C1067" t="str">
            <v>https://www.zoellerpumps.com/en-us/products/sump-effluent-pumps/commercial/160-series</v>
          </cell>
        </row>
        <row r="1068">
          <cell r="A1068" t="str">
            <v>261-0032</v>
          </cell>
          <cell r="B1068" t="str">
            <v>E161 2F/25'Cd/230V/1P/cCSAus/UL/(161-0049)</v>
          </cell>
          <cell r="C1068" t="str">
            <v>https://www.zoellerpumps.com/en-us/products/sump-effluent-pumps/commercial/160-series</v>
          </cell>
        </row>
        <row r="1069">
          <cell r="A1069" t="str">
            <v>261-0034</v>
          </cell>
          <cell r="B1069" t="str">
            <v>EX161 2F/230V/1Ph/Ex Pr/FM/CSA/(161-0044)</v>
          </cell>
          <cell r="C1069" t="str">
            <v>https://www.zoellerpumps.com/en-us/products/sump-effluent-pumps/commercial/160-series</v>
          </cell>
        </row>
        <row r="1070">
          <cell r="A1070" t="str">
            <v>261-0035</v>
          </cell>
          <cell r="B1070" t="str">
            <v>JX161 2F/200-208V/3Ph/Ex Pr/FM/CSA/(161-0045)</v>
          </cell>
          <cell r="C1070" t="str">
            <v>https://www.zoellerpumps.com/en-us/products/sump-effluent-pumps/commercial/160-series</v>
          </cell>
        </row>
        <row r="1071">
          <cell r="A1071" t="str">
            <v>261-0036</v>
          </cell>
          <cell r="B1071" t="str">
            <v>E161 2F/50'Cd/230V/1Ph/cCSAus/UL/(161-0038)</v>
          </cell>
          <cell r="C1071" t="str">
            <v>https://www.zoellerpumps.com/en-us/products/sump-effluent-pumps/commercial/160-series</v>
          </cell>
        </row>
        <row r="1072">
          <cell r="A1072" t="str">
            <v>261-0037</v>
          </cell>
          <cell r="B1072" t="str">
            <v>GX161 2F/460V/3Ph/Ex Pr/FM/CSA/(161-0047)</v>
          </cell>
          <cell r="C1072" t="str">
            <v>https://www.zoellerpumps.com/en-us/products/sump-effluent-pumps/commercial/160-series</v>
          </cell>
        </row>
        <row r="1073">
          <cell r="A1073" t="str">
            <v>261-0038</v>
          </cell>
          <cell r="B1073" t="str">
            <v>EX161 2F/50'Cd/230V/1Ph/Ex Pr/FM/CSA/(161-0055)</v>
          </cell>
          <cell r="C1073" t="str">
            <v>https://www.zoellerpumps.com/en-us/products/sump-effluent-pumps/commercial/160-series</v>
          </cell>
        </row>
        <row r="1074">
          <cell r="A1074" t="str">
            <v>261-0041</v>
          </cell>
          <cell r="B1074" t="str">
            <v>NX161 2F/25'Cd/115V/1Ph/Ex Pr/FM/CSA/(161-0064)</v>
          </cell>
          <cell r="C1074" t="str">
            <v>https://www.zoellerpumps.com/en-us/products/sump-effluent-pumps/commercial/160-series</v>
          </cell>
        </row>
        <row r="1075">
          <cell r="A1075" t="str">
            <v>261-0042</v>
          </cell>
          <cell r="B1075" t="str">
            <v>F161 2F/25'Cd/230V/3Ph/cCSAus/UL/(161-0066)</v>
          </cell>
          <cell r="C1075" t="str">
            <v>https://www.zoellerpumps.com/en-us/products/sump-effluent-pumps/commercial/160-series</v>
          </cell>
        </row>
        <row r="1076">
          <cell r="A1076" t="str">
            <v>261-0043</v>
          </cell>
          <cell r="B1076" t="str">
            <v>I161 2F/50'Cd/200-208V/1Ph/cCSAus/(161-0022)</v>
          </cell>
          <cell r="C1076" t="str">
            <v>https://www.zoellerpumps.com/en-us/products/sump-effluent-pumps/commercial/160-series</v>
          </cell>
        </row>
        <row r="1077">
          <cell r="A1077" t="str">
            <v>261-0044</v>
          </cell>
          <cell r="B1077" t="str">
            <v>GX161 2F/50'Cd/460V/3Ph/Ex Pr/FM/CSA/(161-0069)</v>
          </cell>
          <cell r="C1077" t="str">
            <v>https://www.zoellerpumps.com/en-us/products/sump-effluent-pumps/commercial/160-series</v>
          </cell>
        </row>
        <row r="1078">
          <cell r="A1078" t="str">
            <v>261-0045</v>
          </cell>
          <cell r="B1078" t="str">
            <v>IX161 2F/200-208V/1Ph/Ex Pr/FM/CSA/(161-0043)</v>
          </cell>
          <cell r="C1078" t="str">
            <v>https://www.zoellerpumps.com/en-us/products/sump-effluent-pumps/commercial/160-series</v>
          </cell>
        </row>
        <row r="1079">
          <cell r="A1079" t="str">
            <v>261-0046</v>
          </cell>
          <cell r="B1079" t="str">
            <v>EX161 2F/25'Cd/230V/1Ph/Ex Pr/FM/CSA/(161-0061)</v>
          </cell>
          <cell r="C1079" t="str">
            <v>https://www.zoellerpumps.com/en-us/products/sump-effluent-pumps/commercial/160-series</v>
          </cell>
        </row>
        <row r="1080">
          <cell r="A1080" t="str">
            <v>261-0047</v>
          </cell>
          <cell r="B1080" t="str">
            <v>NX161 2F/50'Cd/115V/1Ph/Ex Pr/FM/CSA/(161-0051)</v>
          </cell>
          <cell r="C1080" t="str">
            <v>https://www.zoellerpumps.com/en-us/products/sump-effluent-pumps/commercial/160-series</v>
          </cell>
        </row>
        <row r="1081">
          <cell r="A1081" t="str">
            <v>261-0048</v>
          </cell>
          <cell r="B1081" t="str">
            <v>J161 2F/35'CD/200-208V/3Ph/cCSAus/UL/(161-0076)</v>
          </cell>
          <cell r="C1081" t="str">
            <v>https://www.zoellerpumps.com/en-us/products/sump-effluent-pumps/commercial/160-series</v>
          </cell>
        </row>
        <row r="1082">
          <cell r="A1082" t="str">
            <v>261-0049</v>
          </cell>
          <cell r="B1082" t="str">
            <v>MX161 2F/50'Cd/115V/1Ph/Ex Pr/FM/CSA/(161-0083)</v>
          </cell>
          <cell r="C1082" t="str">
            <v>https://www.zoellerpumps.com/en-us/products/sump-effluent-pumps/commercial/160-series</v>
          </cell>
        </row>
        <row r="1083">
          <cell r="A1083" t="str">
            <v>261-0050</v>
          </cell>
          <cell r="B1083" t="str">
            <v>MX161 2F/115V/1Ph/Ex Pr/FM/CSA/(161-0071)</v>
          </cell>
          <cell r="C1083" t="str">
            <v>https://www.zoellerpumps.com/en-us/products/sump-effluent-pumps/commercial/160-series</v>
          </cell>
        </row>
        <row r="1084">
          <cell r="A1084" t="str">
            <v>261-0051</v>
          </cell>
          <cell r="B1084" t="str">
            <v>N161 2F/115V/1Ph/ED/(161-0085)</v>
          </cell>
          <cell r="C1084" t="str">
            <v>https://www.zoellerpumps.com/en-us/products/sump-effluent-pumps/commercial/160-series</v>
          </cell>
        </row>
        <row r="1085">
          <cell r="A1085" t="str">
            <v>261-0052</v>
          </cell>
          <cell r="B1085" t="str">
            <v>IX161 2F/35'Cd/200-208V/1Ph/Ex Pr/FM/CSA/(161-0048)</v>
          </cell>
          <cell r="C1085" t="str">
            <v>https://www.zoellerpumps.com/en-us/products/sump-effluent-pumps/commercial/160-series</v>
          </cell>
        </row>
        <row r="1086">
          <cell r="A1086" t="str">
            <v>261-0054</v>
          </cell>
          <cell r="B1086" t="str">
            <v>G161 2F/50'Cd/460V/3Ph/cCSAus/UL/(161-0054)</v>
          </cell>
          <cell r="C1086" t="str">
            <v>https://www.zoellerpumps.com/en-us/products/sump-effluent-pumps/commercial/160-series</v>
          </cell>
        </row>
        <row r="1087">
          <cell r="A1087" t="str">
            <v>261-0055</v>
          </cell>
          <cell r="B1087" t="str">
            <v>J161 2F/50'Cd/200-208V/3Ph/cCSAus/UL/(161-0057)</v>
          </cell>
          <cell r="C1087" t="str">
            <v>https://www.zoellerpumps.com/en-us/products/sump-effluent-pumps/commercial/160-series</v>
          </cell>
        </row>
        <row r="1088">
          <cell r="A1088" t="str">
            <v>261-0056</v>
          </cell>
          <cell r="B1088" t="str">
            <v>D161 2F/35'Cd/230V/1Ph/cCSAus/UL/(161-0008)</v>
          </cell>
          <cell r="C1088" t="str">
            <v>https://www.zoellerpumps.com/en-us/products/sump-effluent-pumps/commercial/160-series</v>
          </cell>
        </row>
        <row r="1089">
          <cell r="A1089" t="str">
            <v>261-0057</v>
          </cell>
          <cell r="B1089" t="str">
            <v>D161 2F/50'Cd/230V/1Ph/cCSAus/UL/(161-0052)</v>
          </cell>
          <cell r="C1089" t="str">
            <v>https://www.zoellerpumps.com/en-us/products/sump-effluent-pumps/commercial/160-series</v>
          </cell>
        </row>
        <row r="1090">
          <cell r="A1090" t="str">
            <v>261-0059</v>
          </cell>
          <cell r="B1090" t="str">
            <v>J161 2F/25'Cd/200-208V/3Ph/cCSAus/UL/(161-0023)</v>
          </cell>
          <cell r="C1090" t="str">
            <v>https://www.zoellerpumps.com/en-us/products/sump-effluent-pumps/commercial/160-series</v>
          </cell>
        </row>
        <row r="1091">
          <cell r="A1091" t="str">
            <v>261-0061</v>
          </cell>
          <cell r="B1091" t="str">
            <v>G161 2F/25'Cd/460V/3Ph/cCSAus/UL/(161-0092)</v>
          </cell>
          <cell r="C1091" t="str">
            <v>https://www.zoellerpumps.com/en-us/products/sump-effluent-pumps/commercial/160-series</v>
          </cell>
        </row>
        <row r="1092">
          <cell r="A1092" t="str">
            <v>261-0062</v>
          </cell>
          <cell r="B1092" t="str">
            <v>BN161 2F/50'Cd/115V/1Ph/Pb50'/CSA/(161-0075)</v>
          </cell>
          <cell r="C1092" t="str">
            <v>https://www.zoellerpumps.com/en-us/products/sump-effluent-pumps/commercial/160-series</v>
          </cell>
        </row>
        <row r="1093">
          <cell r="A1093" t="str">
            <v>261-0063</v>
          </cell>
          <cell r="B1093" t="str">
            <v>DX161 2F/230V/1Ph/EX Pr/FM/CSA/(161-0072)</v>
          </cell>
          <cell r="C1093" t="str">
            <v>https://www.zoellerpumps.com/en-us/products/sump-effluent-pumps/commercial/160-series</v>
          </cell>
        </row>
        <row r="1094">
          <cell r="A1094" t="str">
            <v>261-0064</v>
          </cell>
          <cell r="B1094" t="str">
            <v>F161 2F/50'Cd/230V/3Ph/cCSAus/UL/(161-0101)</v>
          </cell>
          <cell r="C1094" t="str">
            <v>https://www.zoellerpumps.com/en-us/products/sump-effluent-pumps/commercial/160-series</v>
          </cell>
        </row>
        <row r="1095">
          <cell r="A1095" t="str">
            <v>261-0065</v>
          </cell>
          <cell r="B1095" t="str">
            <v>GX161 2F/35'Cd/460V/3Ph/Ex Pr/FM/CSA/(161-0063)</v>
          </cell>
          <cell r="C1095" t="str">
            <v>https://www.zoellerpumps.com/en-us/products/sump-effluent-pumps/commercial/160-series</v>
          </cell>
        </row>
        <row r="1096">
          <cell r="A1096" t="str">
            <v>261-0066</v>
          </cell>
          <cell r="B1096" t="str">
            <v>IX161 2F/25'Cd/200-208V/1Ph/Ex Pr/FM/CSA/(161-0088)</v>
          </cell>
          <cell r="C1096" t="str">
            <v>https://www.zoellerpumps.com/en-us/products/sump-effluent-pumps/commercial/160-series</v>
          </cell>
        </row>
        <row r="1097">
          <cell r="A1097" t="str">
            <v>261-0067</v>
          </cell>
          <cell r="B1097" t="str">
            <v>BN161 2F/35'Cd/115V/1Ph/Pb35'/CSA</v>
          </cell>
          <cell r="C1097" t="str">
            <v>https://www.zoellerpumps.com/en-us/products/sump-effluent-pumps/commercial/160-series</v>
          </cell>
        </row>
        <row r="1098">
          <cell r="A1098" t="str">
            <v>261-0074</v>
          </cell>
          <cell r="B1098" t="str">
            <v>JX161 2F/50'Cd/200-208V/3Ph/Ex Pr/FM/CSA/(161-0074)</v>
          </cell>
          <cell r="C1098" t="str">
            <v>https://www.zoellerpumps.com/en-us/products/sump-effluent-pumps/commercial/160-series</v>
          </cell>
        </row>
        <row r="1099">
          <cell r="A1099" t="str">
            <v>261-0101</v>
          </cell>
          <cell r="B1099" t="str">
            <v>IX161 2F/50'Cd/200-208V/1Ph/Ex Pr/FM/CSA/(161-0077)</v>
          </cell>
          <cell r="C1099" t="str">
            <v>https://www.zoellerpumps.com/en-us/products/sump-effluent-pumps/commercial/160-series</v>
          </cell>
        </row>
        <row r="1100">
          <cell r="A1100" t="str">
            <v>263-0001</v>
          </cell>
          <cell r="B1100" t="str">
            <v>M163 2F/115V/1Ph/cCSAus/UL/(163-0001)</v>
          </cell>
          <cell r="C1100" t="str">
            <v>https://www.zoellerpumps.com/en-us/products/sump-effluent-pumps/commercial/160-series</v>
          </cell>
        </row>
        <row r="1101">
          <cell r="A1101" t="str">
            <v>263-0002</v>
          </cell>
          <cell r="B1101" t="str">
            <v>N163 2F/115V/1Ph/CSA/(163-0002)</v>
          </cell>
          <cell r="C1101" t="str">
            <v>https://www.zoellerpumps.com/en-us/products/sump-effluent-pumps/commercial/160-series</v>
          </cell>
        </row>
        <row r="1102">
          <cell r="A1102" t="str">
            <v>263-0003</v>
          </cell>
          <cell r="B1102" t="str">
            <v>D163 2F/230V/1Ph/cCSAus/UL/(163-0003)</v>
          </cell>
          <cell r="C1102" t="str">
            <v>https://www.zoellerpumps.com/en-us/products/sump-effluent-pumps/commercial/160-series</v>
          </cell>
        </row>
        <row r="1103">
          <cell r="A1103" t="str">
            <v>263-0004</v>
          </cell>
          <cell r="B1103" t="str">
            <v>E163 2F/230V/1Ph/cCSAus/UL/(163-0004)</v>
          </cell>
          <cell r="C1103" t="str">
            <v>https://www.zoellerpumps.com/en-us/products/sump-effluent-pumps/commercial/160-series</v>
          </cell>
        </row>
        <row r="1104">
          <cell r="A1104" t="str">
            <v>263-0005</v>
          </cell>
          <cell r="B1104" t="str">
            <v>N163 2F/25'Cd/115V/1Ph/CSA/(163-0021)</v>
          </cell>
          <cell r="C1104" t="str">
            <v>https://www.zoellerpumps.com/en-us/products/sump-effluent-pumps/commercial/160-series</v>
          </cell>
        </row>
        <row r="1105">
          <cell r="A1105" t="str">
            <v>263-0007</v>
          </cell>
          <cell r="B1105" t="str">
            <v>M163 2F/50'Cd/115V/1Ph/cCSAus/UL/(163-0029)</v>
          </cell>
          <cell r="C1105" t="str">
            <v>https://www.zoellerpumps.com/en-us/products/sump-effluent-pumps/commercial/160-series</v>
          </cell>
        </row>
        <row r="1106">
          <cell r="A1106" t="str">
            <v>263-0008</v>
          </cell>
          <cell r="B1106" t="str">
            <v>N163 2F/50'Cd/115V/1Ph/CSA/(163-0015)</v>
          </cell>
          <cell r="C1106" t="str">
            <v>https://www.zoellerpumps.com/en-us/products/sump-effluent-pumps/commercial/160-series</v>
          </cell>
        </row>
        <row r="1107">
          <cell r="A1107" t="str">
            <v>263-0009</v>
          </cell>
          <cell r="B1107" t="str">
            <v>M163 2F/25'Cd/115V/1Ph/cCSAus/UL/(163-0030)</v>
          </cell>
          <cell r="C1107" t="str">
            <v>https://www.zoellerpumps.com/en-us/products/sump-effluent-pumps/commercial/160-series</v>
          </cell>
        </row>
        <row r="1108">
          <cell r="A1108" t="str">
            <v>263-0010</v>
          </cell>
          <cell r="B1108" t="str">
            <v>D163 2F/25'Cd/230V/1Ph/cCSAus/(163-0025)</v>
          </cell>
          <cell r="C1108" t="str">
            <v>https://www.zoellerpumps.com/en-us/products/sump-effluent-pumps/commercial/160-series</v>
          </cell>
        </row>
        <row r="1109">
          <cell r="A1109" t="str">
            <v>263-0011</v>
          </cell>
          <cell r="B1109" t="str">
            <v>G163 2F/460V/3Ph/cCSAus/UL/(163-0031)</v>
          </cell>
          <cell r="C1109" t="str">
            <v>https://www.zoellerpumps.com/en-us/products/sump-effluent-pumps/commercial/160-series</v>
          </cell>
        </row>
        <row r="1110">
          <cell r="A1110" t="str">
            <v>263-0012</v>
          </cell>
          <cell r="B1110" t="str">
            <v>H163 2F/200-208V/1Ph/cCSAus/(163-0007)</v>
          </cell>
          <cell r="C1110" t="str">
            <v>https://www.zoellerpumps.com/en-us/products/sump-effluent-pumps/commercial/160-series</v>
          </cell>
        </row>
        <row r="1111">
          <cell r="A1111" t="str">
            <v>263-0013</v>
          </cell>
          <cell r="B1111" t="str">
            <v>I163 2F/200-208V/1Ph/cCSAus/(163-0010)</v>
          </cell>
          <cell r="C1111" t="str">
            <v>https://www.zoellerpumps.com/en-us/products/sump-effluent-pumps/commercial/160-series</v>
          </cell>
        </row>
        <row r="1112">
          <cell r="A1112" t="str">
            <v>263-0014</v>
          </cell>
          <cell r="B1112" t="str">
            <v>BN163 2F/115V/1Ph/Pb20'/CSA/(163-0002)</v>
          </cell>
          <cell r="C1112" t="str">
            <v>https://www.zoellerpumps.com/en-us/products/sump-effluent-pumps/commercial/160-series</v>
          </cell>
        </row>
        <row r="1113">
          <cell r="A1113" t="str">
            <v>263-0015</v>
          </cell>
          <cell r="B1113" t="str">
            <v>J163 2F/200-208V/3Ph/cCSAus/UL/(163-0008)</v>
          </cell>
          <cell r="C1113" t="str">
            <v>https://www.zoellerpumps.com/en-us/products/sump-effluent-pumps/commercial/160-series</v>
          </cell>
        </row>
        <row r="1114">
          <cell r="A1114" t="str">
            <v>263-0016</v>
          </cell>
          <cell r="B1114" t="str">
            <v>BE163 2F/230V/1Ph/Pb20'/cCSAus/UL/(163-0004)</v>
          </cell>
          <cell r="C1114" t="str">
            <v>https://www.zoellerpumps.com/en-us/products/sump-effluent-pumps/commercial/160-series</v>
          </cell>
        </row>
        <row r="1115">
          <cell r="A1115" t="str">
            <v>263-0017</v>
          </cell>
          <cell r="B1115" t="str">
            <v>M163 2F/35'Cd/115V/1Ph/cCSAus/UL/(163-0016)</v>
          </cell>
          <cell r="C1115" t="str">
            <v>https://www.zoellerpumps.com/en-us/products/sump-effluent-pumps/commercial/160-series</v>
          </cell>
        </row>
        <row r="1116">
          <cell r="A1116" t="str">
            <v>263-0018</v>
          </cell>
          <cell r="B1116" t="str">
            <v>F163 2F/230V/3Ph/cCSAus/UL/(163-0009)</v>
          </cell>
          <cell r="C1116" t="str">
            <v>https://www.zoellerpumps.com/en-us/products/sump-effluent-pumps/commercial/160-series</v>
          </cell>
        </row>
        <row r="1117">
          <cell r="A1117" t="str">
            <v>263-0020</v>
          </cell>
          <cell r="B1117" t="str">
            <v>G163 2F/50'Cd/460V/3Ph/cCSAus/UL/(163-0032)</v>
          </cell>
          <cell r="C1117" t="str">
            <v>https://www.zoellerpumps.com/en-us/products/sump-effluent-pumps/commercial/160-series</v>
          </cell>
        </row>
        <row r="1118">
          <cell r="A1118" t="str">
            <v>263-0022</v>
          </cell>
          <cell r="B1118" t="str">
            <v>GX163 2F/25'Cd/460V/3Ph/Ex Pr/FM/CSA/(163-0057)</v>
          </cell>
          <cell r="C1118" t="str">
            <v>https://www.zoellerpumps.com/en-us/products/sump-effluent-pumps/commercial/160-series</v>
          </cell>
        </row>
        <row r="1119">
          <cell r="A1119" t="str">
            <v>263-0023</v>
          </cell>
          <cell r="B1119" t="str">
            <v>NX163 2F/115V/1Ph/Ex Pr/FM/CSA/(163-0049)</v>
          </cell>
          <cell r="C1119" t="str">
            <v>https://www.zoellerpumps.com/en-us/products/sump-effluent-pumps/commercial/160-series</v>
          </cell>
        </row>
        <row r="1120">
          <cell r="A1120" t="str">
            <v>263-0024</v>
          </cell>
          <cell r="B1120" t="str">
            <v>E163 2F/35'Cd/230V/1Ph/cCSAus/UL/(163-0043)</v>
          </cell>
          <cell r="C1120" t="str">
            <v>https://www.zoellerpumps.com/en-us/products/sump-effluent-pumps/commercial/160-series</v>
          </cell>
        </row>
        <row r="1121">
          <cell r="A1121" t="str">
            <v>263-0025</v>
          </cell>
          <cell r="B1121" t="str">
            <v>JX163 2F/200-208V/3Ph/Ex Pr/FM/CSA/(163-0051)</v>
          </cell>
          <cell r="C1121" t="str">
            <v>https://www.zoellerpumps.com/en-us/products/sump-effluent-pumps/commercial/160-series</v>
          </cell>
        </row>
        <row r="1122">
          <cell r="A1122" t="str">
            <v>263-0026</v>
          </cell>
          <cell r="B1122" t="str">
            <v>D163 2F/35'Cd/230V/1Ph/cCSAus/UL/(163-0037)</v>
          </cell>
          <cell r="C1122" t="str">
            <v>https://www.zoellerpumps.com/en-us/products/sump-effluent-pumps/commercial/160-series</v>
          </cell>
        </row>
        <row r="1123">
          <cell r="A1123" t="str">
            <v>263-0027</v>
          </cell>
          <cell r="B1123" t="str">
            <v>J163 2F/25'Cd/200-208V/3Ph/cCSAus/UL/(163-0064)</v>
          </cell>
          <cell r="C1123" t="str">
            <v>https://www.zoellerpumps.com/en-us/products/sump-effluent-pumps/commercial/160-series</v>
          </cell>
        </row>
        <row r="1124">
          <cell r="A1124" t="str">
            <v>263-0028</v>
          </cell>
          <cell r="B1124" t="str">
            <v>JX163 2F/25'Cd/200-208V/Ex Pr/FM/CSA/(163-0065)</v>
          </cell>
          <cell r="C1124" t="str">
            <v>https://www.zoellerpumps.com/en-us/products/sump-effluent-pumps/commercial/160-series</v>
          </cell>
        </row>
        <row r="1125">
          <cell r="A1125" t="str">
            <v>263-0029</v>
          </cell>
          <cell r="B1125" t="str">
            <v>H163 2F/25'Cd/200-208V/1Ph/cCSAus/(163-0067)</v>
          </cell>
          <cell r="C1125" t="str">
            <v>https://www.zoellerpumps.com/en-us/products/sump-effluent-pumps/commercial/160-series</v>
          </cell>
        </row>
        <row r="1126">
          <cell r="A1126" t="str">
            <v>263-0030</v>
          </cell>
          <cell r="B1126" t="str">
            <v>GX163 2F/460V/3Ph/Ex Pr/FM/CSA/(163-0053)</v>
          </cell>
          <cell r="C1126" t="str">
            <v>https://www.zoellerpumps.com/en-us/products/sump-effluent-pumps/commercial/160-series</v>
          </cell>
        </row>
        <row r="1127">
          <cell r="A1127" t="str">
            <v>263-0031</v>
          </cell>
          <cell r="B1127" t="str">
            <v>IX163 2F/200-208V/1Ph/Ex Pr/FM/CSA/(163-0054)</v>
          </cell>
          <cell r="C1127" t="str">
            <v>https://www.zoellerpumps.com/en-us/products/sump-effluent-pumps/commercial/160-series</v>
          </cell>
        </row>
        <row r="1128">
          <cell r="A1128" t="str">
            <v>263-0032</v>
          </cell>
          <cell r="B1128" t="str">
            <v>FX163 2F/230V/3Ph/Ex Pr/FM/CSA/(163-0052)</v>
          </cell>
          <cell r="C1128" t="str">
            <v>https://www.zoellerpumps.com/en-us/products/sump-effluent-pumps/commercial/160-series</v>
          </cell>
        </row>
        <row r="1129">
          <cell r="A1129" t="str">
            <v>263-0033</v>
          </cell>
          <cell r="B1129" t="str">
            <v>I163 2F/25'Cd/200-208V/1Ph/cCSAus/(163-0072)</v>
          </cell>
          <cell r="C1129" t="str">
            <v>https://www.zoellerpumps.com/en-us/products/sump-effluent-pumps/commercial/160-series</v>
          </cell>
        </row>
        <row r="1130">
          <cell r="A1130" t="str">
            <v>263-0034</v>
          </cell>
          <cell r="B1130" t="str">
            <v>I163 2F/35'Cd/200-208V/1Ph/cCSAus/(163-0039)</v>
          </cell>
          <cell r="C1130" t="str">
            <v>https://www.zoellerpumps.com/en-us/products/sump-effluent-pumps/commercial/160-series</v>
          </cell>
        </row>
        <row r="1131">
          <cell r="A1131" t="str">
            <v>263-0035</v>
          </cell>
          <cell r="B1131" t="str">
            <v>G163 2F/35'Cd/460V/3Ph/cCSAus/UL/(163-0074)</v>
          </cell>
          <cell r="C1131" t="str">
            <v>https://www.zoellerpumps.com/en-us/products/sump-effluent-pumps/commercial/160-series</v>
          </cell>
        </row>
        <row r="1132">
          <cell r="A1132" t="str">
            <v>263-0036</v>
          </cell>
          <cell r="B1132" t="str">
            <v>J163 2F/50'Cord/200-208V/3Ph/cCSAus/UL/(163-0069)</v>
          </cell>
          <cell r="C1132" t="str">
            <v>https://www.zoellerpumps.com/en-us/products/sump-effluent-pumps/commercial/160-series</v>
          </cell>
        </row>
        <row r="1133">
          <cell r="A1133" t="str">
            <v>263-0038</v>
          </cell>
          <cell r="B1133" t="str">
            <v>MX163 2F/50'Cd/115V/1Ph/Ex Pr/FM/CSA/(163-0085)</v>
          </cell>
          <cell r="C1133" t="str">
            <v>https://www.zoellerpumps.com/en-us/products/sump-effluent-pumps/commercial/160-series</v>
          </cell>
        </row>
        <row r="1134">
          <cell r="A1134" t="str">
            <v>263-0039</v>
          </cell>
          <cell r="B1134" t="str">
            <v>EX163 2F/230V/1Ph/Ex Pr/FM/CSA/(163-0050)</v>
          </cell>
          <cell r="C1134" t="str">
            <v>https://www.zoellerpumps.com/en-us/products/sump-effluent-pumps/commercial/160-series</v>
          </cell>
        </row>
        <row r="1135">
          <cell r="A1135" t="str">
            <v>263-0040</v>
          </cell>
          <cell r="B1135" t="str">
            <v>JX163 2F/50'Cd/200-208V/Ex Pr/FM/CSA/(163-0066)</v>
          </cell>
          <cell r="C1135" t="str">
            <v>https://www.zoellerpumps.com/en-us/products/sump-effluent-pumps/commercial/160-series</v>
          </cell>
        </row>
        <row r="1136">
          <cell r="A1136" t="str">
            <v>263-0041</v>
          </cell>
          <cell r="B1136" t="str">
            <v>J163 2F/35'Cd/200-208V/3Ph/cCSAus/UL/(163-0078)</v>
          </cell>
          <cell r="C1136" t="str">
            <v>https://www.zoellerpumps.com/en-us/products/sump-effluent-pumps/commercial/160-series</v>
          </cell>
        </row>
        <row r="1137">
          <cell r="A1137" t="str">
            <v>263-0042</v>
          </cell>
          <cell r="B1137" t="str">
            <v>GX163 2F/50'Cd/460V/3Ph/Ex Pr/FM/CSA/(163-0096)</v>
          </cell>
          <cell r="C1137" t="str">
            <v>https://www.zoellerpumps.com/en-us/products/sump-effluent-pumps/commercial/160-series</v>
          </cell>
        </row>
        <row r="1138">
          <cell r="A1138" t="str">
            <v>263-0043</v>
          </cell>
          <cell r="B1138" t="str">
            <v>E163 50'Cd/2F/230V/1Ph/cCSAus/UL/(163-0035)</v>
          </cell>
          <cell r="C1138" t="str">
            <v>https://www.zoellerpumps.com/en-us/products/sump-effluent-pumps/commercial/160-series</v>
          </cell>
        </row>
        <row r="1139">
          <cell r="A1139" t="str">
            <v>263-0044</v>
          </cell>
          <cell r="B1139" t="str">
            <v>NX163 2F/50'Cd/115V/1Ph/Ex Pr/FM/CSA/(163-0062)</v>
          </cell>
          <cell r="C1139" t="str">
            <v>https://www.zoellerpumps.com/en-us/products/sump-effluent-pumps/commercial/160-series</v>
          </cell>
        </row>
        <row r="1140">
          <cell r="A1140" t="str">
            <v>263-0045</v>
          </cell>
          <cell r="B1140" t="str">
            <v>IX163 2F/50'Cd/200-208V/1Ph/Ex Pr/FM/CSA/(163-0073)</v>
          </cell>
          <cell r="C1140" t="str">
            <v>https://www.zoellerpumps.com/en-us/products/sump-effluent-pumps/commercial/160-series</v>
          </cell>
        </row>
        <row r="1141">
          <cell r="A1141" t="str">
            <v>263-0046</v>
          </cell>
          <cell r="B1141" t="str">
            <v>I163 2F/50'Cd/200-208V/1Ph/cCSAus/(163-0048)</v>
          </cell>
          <cell r="C1141" t="str">
            <v>https://www.zoellerpumps.com/en-us/products/sump-effluent-pumps/commercial/160-series</v>
          </cell>
        </row>
        <row r="1142">
          <cell r="A1142" t="str">
            <v>263-0047</v>
          </cell>
          <cell r="B1142" t="str">
            <v>MX163 2F/115V/1Ph/Ex Pr/FM/CSA/(163-0075)</v>
          </cell>
          <cell r="C1142" t="str">
            <v>https://www.zoellerpumps.com/en-us/products/sump-effluent-pumps/commercial/160-series</v>
          </cell>
        </row>
        <row r="1143">
          <cell r="A1143" t="str">
            <v>263-0048</v>
          </cell>
          <cell r="B1143" t="str">
            <v>IX163 2F/35'Cd/200-208V/1Ph/Ex Pr/FM/CSA/(163-0098)</v>
          </cell>
          <cell r="C1143" t="str">
            <v>https://www.zoellerpumps.com/en-us/products/sump-effluent-pumps/commercial/160-series</v>
          </cell>
        </row>
        <row r="1144">
          <cell r="A1144" t="str">
            <v>263-0049</v>
          </cell>
          <cell r="B1144" t="str">
            <v>HX163 2F/200-208V/1Ph/Ex Pr/FM/CSA/(163-0077)</v>
          </cell>
          <cell r="C1144" t="str">
            <v>https://www.zoellerpumps.com/en-us/products/sump-effluent-pumps/commercial/160-series</v>
          </cell>
        </row>
        <row r="1145">
          <cell r="A1145" t="str">
            <v>263-0050</v>
          </cell>
          <cell r="B1145" t="str">
            <v>MX163 2F/35'Cd/115V/1Ph/Ex Pr/FM/CSA/(163-0097)</v>
          </cell>
          <cell r="C1145" t="str">
            <v>https://www.zoellerpumps.com/en-us/products/sump-effluent-pumps/commercial/160-series</v>
          </cell>
        </row>
        <row r="1146">
          <cell r="A1146" t="str">
            <v>264-0001</v>
          </cell>
          <cell r="B1146" t="str">
            <v>M264 115V/1Ph/cCSAus/UL</v>
          </cell>
          <cell r="C1146" t="str">
            <v>https://www.zoellerpumps.com/en-us/products/sewage-pumps/residential/model-264</v>
          </cell>
        </row>
        <row r="1147">
          <cell r="A1147" t="str">
            <v>264-0002</v>
          </cell>
          <cell r="B1147" t="str">
            <v>N264 115V/1Ph/cCSAus/UL</v>
          </cell>
          <cell r="C1147" t="str">
            <v>https://www.zoellerpumps.com/en-us/products/sewage-pumps/residential/model-265</v>
          </cell>
        </row>
        <row r="1148">
          <cell r="A1148" t="str">
            <v>264-0003</v>
          </cell>
          <cell r="B1148" t="str">
            <v>D264 230V/1Ph/cCSAus/UL</v>
          </cell>
          <cell r="C1148" t="str">
            <v>https://www.zoellerpumps.com/en-us/products/sewage-pumps/residential/model-266</v>
          </cell>
        </row>
        <row r="1149">
          <cell r="A1149" t="str">
            <v>264-0004</v>
          </cell>
          <cell r="B1149" t="str">
            <v>E264 230V/1Ph/cCSAus/UL</v>
          </cell>
          <cell r="C1149" t="str">
            <v>https://www.zoellerpumps.com/en-us/products/sewage-pumps/residential/model-267</v>
          </cell>
        </row>
        <row r="1150">
          <cell r="A1150" t="str">
            <v>264-0005</v>
          </cell>
          <cell r="B1150" t="str">
            <v>BN264 115V/1Ph/15'Pb/cCSAus/UL</v>
          </cell>
          <cell r="C1150" t="str">
            <v>https://www.zoellerpumps.com/en-us/products/sewage-pumps/residential/model-268</v>
          </cell>
        </row>
        <row r="1151">
          <cell r="A1151" t="str">
            <v>264-0006</v>
          </cell>
          <cell r="B1151" t="str">
            <v>BE264 230V/1Ph/15'Pb/cCSAus/UL</v>
          </cell>
          <cell r="C1151" t="str">
            <v>https://www.zoellerpumps.com/en-us/products/sewage-pumps/residential/model-269</v>
          </cell>
        </row>
        <row r="1152">
          <cell r="A1152" t="str">
            <v>264-0007</v>
          </cell>
          <cell r="B1152" t="str">
            <v>M264 25'Cd/115V/1Ph/cCSAus/UL</v>
          </cell>
          <cell r="C1152" t="str">
            <v>https://www.zoellerpumps.com/en-us/products/sewage-pumps/residential/model-270</v>
          </cell>
        </row>
        <row r="1153">
          <cell r="A1153" t="str">
            <v>264-0010</v>
          </cell>
          <cell r="B1153" t="str">
            <v>N264 25'Cd/115V/1Ph/cCSAus/UL</v>
          </cell>
          <cell r="C1153" t="str">
            <v>https://www.zoellerpumps.com/en-us/products/sewage-pumps/residential/model-271</v>
          </cell>
        </row>
        <row r="1154">
          <cell r="A1154" t="str">
            <v>264-0017</v>
          </cell>
          <cell r="B1154" t="str">
            <v>N264 35'Cd/115V/1Ph/cCSAus/UL</v>
          </cell>
          <cell r="C1154" t="str">
            <v>https://www.zoellerpumps.com/en-us/products/sewage-pumps/residential/model-272</v>
          </cell>
        </row>
        <row r="1155">
          <cell r="A1155" t="str">
            <v>264-0021</v>
          </cell>
          <cell r="B1155" t="str">
            <v>E264 25'Cd/230V/1Ph/cCSAus/UL</v>
          </cell>
          <cell r="C1155" t="str">
            <v>https://www.zoellerpumps.com/en-us/products/sewage-pumps/residential/model-273</v>
          </cell>
        </row>
        <row r="1156">
          <cell r="A1156" t="str">
            <v>264-0024</v>
          </cell>
          <cell r="B1156" t="str">
            <v>D264 25'Cd/230V/1Ph/cCSAus/UL</v>
          </cell>
          <cell r="C1156" t="str">
            <v>https://www.zoellerpumps.com/en-us/products/sewage-pumps/residential/model-274</v>
          </cell>
        </row>
        <row r="1157">
          <cell r="A1157" t="str">
            <v>264-0025</v>
          </cell>
          <cell r="B1157" t="str">
            <v>M264 35'Cd/115V/1Ph/cCSAus/UL</v>
          </cell>
          <cell r="C1157" t="str">
            <v>https://www.zoellerpumps.com/en-us/products/sewage-pumps/residential/model-275</v>
          </cell>
        </row>
        <row r="1158">
          <cell r="A1158" t="str">
            <v>264-0026</v>
          </cell>
          <cell r="B1158" t="str">
            <v>M264 50'Cd/115V/1Ph/cCSAus/UL</v>
          </cell>
          <cell r="C1158" t="str">
            <v>https://www.zoellerpumps.com/en-us/products/sewage-pumps/residential/model-276</v>
          </cell>
        </row>
        <row r="1159">
          <cell r="A1159" t="str">
            <v>264-0028</v>
          </cell>
          <cell r="B1159" t="str">
            <v>E264 50'Cd/230V/1Ph/cCSAus/UL</v>
          </cell>
          <cell r="C1159" t="str">
            <v>https://www.zoellerpumps.com/en-us/products/sewage-pumps/residential/model-277</v>
          </cell>
        </row>
        <row r="1160">
          <cell r="A1160" t="str">
            <v>264-0030</v>
          </cell>
          <cell r="B1160" t="str">
            <v>E264 35'Cd/230V/1Ph/cCSAus/UL</v>
          </cell>
          <cell r="C1160" t="str">
            <v>https://www.zoellerpumps.com/en-us/products/sewage-pumps/residential/model-278</v>
          </cell>
        </row>
        <row r="1161">
          <cell r="A1161" t="str">
            <v>264-0037</v>
          </cell>
          <cell r="B1161" t="str">
            <v>D264 50'Cd/230V/1Ph/cCSAus/UL</v>
          </cell>
          <cell r="C1161" t="str">
            <v>https://www.zoellerpumps.com/en-us/products/sewage-pumps/residential/model-279</v>
          </cell>
        </row>
        <row r="1162">
          <cell r="A1162" t="str">
            <v>265-0003</v>
          </cell>
          <cell r="B1162" t="str">
            <v>D165 2F/230V/1Ph/cCSAus/UL/(165-0003)</v>
          </cell>
          <cell r="C1162" t="str">
            <v>https://www.zoellerpumps.com/en-us/products/sump-effluent-pumps/commercial/160-series</v>
          </cell>
        </row>
        <row r="1163">
          <cell r="A1163" t="str">
            <v>265-0004</v>
          </cell>
          <cell r="B1163" t="str">
            <v>E165 2F/230V/1Ph/cCSAus/UL/(165-0004)</v>
          </cell>
          <cell r="C1163" t="str">
            <v>https://www.zoellerpumps.com/en-us/products/sump-effluent-pumps/commercial/160-series</v>
          </cell>
        </row>
        <row r="1164">
          <cell r="A1164" t="str">
            <v>265-0005</v>
          </cell>
          <cell r="B1164" t="str">
            <v>J165 2F/200-208V/3Ph/cCSAus/UL/(165-0009)</v>
          </cell>
          <cell r="C1164" t="str">
            <v>https://www.zoellerpumps.com/en-us/products/sump-effluent-pumps/commercial/160-series</v>
          </cell>
        </row>
        <row r="1165">
          <cell r="A1165" t="str">
            <v>265-0006</v>
          </cell>
          <cell r="B1165" t="str">
            <v>I165 2F/200-208V/1Ph/cCSAus/(165-0020)</v>
          </cell>
          <cell r="C1165" t="str">
            <v>https://www.zoellerpumps.com/en-us/products/sump-effluent-pumps/commercial/160-series</v>
          </cell>
        </row>
        <row r="1166">
          <cell r="A1166" t="str">
            <v>265-0007</v>
          </cell>
          <cell r="B1166" t="str">
            <v>G165 2F/460V/3Ph/cCSAus/UL/(165-0008)</v>
          </cell>
          <cell r="C1166" t="str">
            <v>https://www.zoellerpumps.com/en-us/products/sump-effluent-pumps/commercial/160-series</v>
          </cell>
        </row>
        <row r="1167">
          <cell r="A1167" t="str">
            <v>265-0009</v>
          </cell>
          <cell r="B1167" t="str">
            <v>F165 2F/230V/3Ph/cCSAus/UL/(165-0015)</v>
          </cell>
          <cell r="C1167" t="str">
            <v>https://www.zoellerpumps.com/en-us/products/sump-effluent-pumps/commercial/160-series</v>
          </cell>
        </row>
        <row r="1168">
          <cell r="A1168" t="str">
            <v>265-0010</v>
          </cell>
          <cell r="B1168" t="str">
            <v>D165 2F/230V/1Ph/ED/(165-0025)</v>
          </cell>
          <cell r="C1168" t="str">
            <v>https://www.zoellerpumps.com/en-us/products/sump-effluent-pumps/commercial/160-series</v>
          </cell>
        </row>
        <row r="1169">
          <cell r="A1169" t="str">
            <v>265-0011</v>
          </cell>
          <cell r="B1169" t="str">
            <v>E165 2F/25'Cd/230V/1Ph/cCSAus/UL/(165-0026)</v>
          </cell>
          <cell r="C1169" t="str">
            <v>https://www.zoellerpumps.com/en-us/products/sump-effluent-pumps/commercial/160-series</v>
          </cell>
        </row>
        <row r="1170">
          <cell r="A1170" t="str">
            <v>265-0013</v>
          </cell>
          <cell r="B1170" t="str">
            <v>G165 2F/35'Cd/460V/3Ph/cCSAus/UL/(165-0023)</v>
          </cell>
          <cell r="C1170" t="str">
            <v>https://www.zoellerpumps.com/en-us/products/sump-effluent-pumps/commercial/160-series</v>
          </cell>
        </row>
        <row r="1171">
          <cell r="A1171" t="str">
            <v>265-0014</v>
          </cell>
          <cell r="B1171" t="str">
            <v>H165 2F/200-208V/1Ph/cCSAus/(165-0012)</v>
          </cell>
          <cell r="C1171" t="str">
            <v>https://www.zoellerpumps.com/en-us/products/sump-effluent-pumps/commercial/160-series</v>
          </cell>
        </row>
        <row r="1172">
          <cell r="A1172" t="str">
            <v>265-0015</v>
          </cell>
          <cell r="B1172" t="str">
            <v>D165 2F/35'Cd/230V/1Ph/cCSAus/UL/(165-0029)</v>
          </cell>
          <cell r="C1172" t="str">
            <v>https://www.zoellerpumps.com/en-us/products/sump-effluent-pumps/commercial/160-series</v>
          </cell>
        </row>
        <row r="1173">
          <cell r="A1173" t="str">
            <v>265-0016</v>
          </cell>
          <cell r="B1173" t="str">
            <v>BE165 2F/230V/1Ph/Pb/cCSAus/UL/(165-0004)</v>
          </cell>
          <cell r="C1173" t="str">
            <v>https://www.zoellerpumps.com/en-us/products/sump-effluent-pumps/commercial/160-series</v>
          </cell>
        </row>
        <row r="1174">
          <cell r="A1174" t="str">
            <v>265-0017</v>
          </cell>
          <cell r="B1174" t="str">
            <v>G165 2F/50'Cd/460V/3Ph/cCSAus/UL/(165-0031)</v>
          </cell>
          <cell r="C1174" t="str">
            <v>https://www.zoellerpumps.com/en-us/products/sump-effluent-pumps/commercial/160-series</v>
          </cell>
        </row>
        <row r="1175">
          <cell r="A1175" t="str">
            <v>265-0018</v>
          </cell>
          <cell r="B1175" t="str">
            <v>F165 2F/35'/230V/3Ph/cCSAus/UL/(165-0033)</v>
          </cell>
          <cell r="C1175" t="str">
            <v>https://www.zoellerpumps.com/en-us/products/sump-effluent-pumps/commercial/160-series</v>
          </cell>
        </row>
        <row r="1176">
          <cell r="A1176" t="str">
            <v>265-0019</v>
          </cell>
          <cell r="B1176" t="str">
            <v>E165 2F/50'Cd/230V/1Ph/UL/cCSAus/(165-0014)</v>
          </cell>
          <cell r="C1176" t="str">
            <v>https://www.zoellerpumps.com/en-us/products/sump-effluent-pumps/commercial/160-series</v>
          </cell>
        </row>
        <row r="1177">
          <cell r="A1177" t="str">
            <v>265-0022</v>
          </cell>
          <cell r="B1177" t="str">
            <v>E165 2F/35'Cd/230V/1Ph/cCSAus/UL/(165-0013)</v>
          </cell>
          <cell r="C1177" t="str">
            <v>https://www.zoellerpumps.com/en-us/products/sump-effluent-pumps/commercial/160-series</v>
          </cell>
        </row>
        <row r="1178">
          <cell r="A1178" t="str">
            <v>265-0024</v>
          </cell>
          <cell r="B1178" t="str">
            <v>H165 2F/50'Cd/200-208V/1Ph/cCSAus/(165-0045)</v>
          </cell>
          <cell r="C1178" t="str">
            <v>https://www.zoellerpumps.com/en-us/products/sump-effluent-pumps/commercial/160-series</v>
          </cell>
        </row>
        <row r="1179">
          <cell r="A1179" t="str">
            <v>265-0026</v>
          </cell>
          <cell r="B1179" t="str">
            <v>EX165 2F/230V/1Ph/Ex Pr/FM/CSA/(165-0039)</v>
          </cell>
          <cell r="C1179" t="str">
            <v>https://www.zoellerpumps.com/en-us/products/sump-effluent-pumps/commercial/160-series</v>
          </cell>
        </row>
        <row r="1180">
          <cell r="A1180" t="str">
            <v>265-0027</v>
          </cell>
          <cell r="B1180" t="str">
            <v>J165 2F/35'Cd/200-208V/3Ph/cCSAus/UL/(165-0028)</v>
          </cell>
          <cell r="C1180" t="str">
            <v>https://www.zoellerpumps.com/en-us/products/sump-effluent-pumps/commercial/160-series</v>
          </cell>
        </row>
        <row r="1181">
          <cell r="A1181" t="str">
            <v>265-0030</v>
          </cell>
          <cell r="B1181" t="str">
            <v>GX165 2F/460V/3Ph/Ex Pr/FM/CSA/(165-0042)</v>
          </cell>
          <cell r="C1181" t="str">
            <v>https://www.zoellerpumps.com/en-us/products/sump-effluent-pumps/commercial/160-series</v>
          </cell>
        </row>
        <row r="1182">
          <cell r="A1182" t="str">
            <v>265-0031</v>
          </cell>
          <cell r="B1182" t="str">
            <v>J165 2F/25'Cd/200-208V/3Ph/cCSAus/UL/(165-0055)</v>
          </cell>
          <cell r="C1182" t="str">
            <v>https://www.zoellerpumps.com/en-us/products/sump-effluent-pumps/commercial/160-series</v>
          </cell>
        </row>
        <row r="1183">
          <cell r="A1183" t="str">
            <v>265-0032</v>
          </cell>
          <cell r="B1183" t="str">
            <v>I165 2F/25' Cord/200-208V/1Ph/cCSAus/(165-0059)</v>
          </cell>
          <cell r="C1183" t="str">
            <v>https://www.zoellerpumps.com/en-us/products/sump-effluent-pumps/commercial/160-series</v>
          </cell>
        </row>
        <row r="1184">
          <cell r="A1184" t="str">
            <v>265-0033</v>
          </cell>
          <cell r="B1184" t="str">
            <v>GX165 2F/25'Cd/460V/3Ph/Ex Pr/FM/CSA/(165-0060)</v>
          </cell>
          <cell r="C1184" t="str">
            <v>https://www.zoellerpumps.com/en-us/products/sump-effluent-pumps/commercial/160-series</v>
          </cell>
        </row>
        <row r="1185">
          <cell r="A1185" t="str">
            <v>265-0034</v>
          </cell>
          <cell r="B1185" t="str">
            <v>J165 2F/50'Cd/200-208V/3Ph/cCSAus/UL/(165-0061)</v>
          </cell>
          <cell r="C1185" t="str">
            <v>https://www.zoellerpumps.com/en-us/products/sump-effluent-pumps/commercial/160-series</v>
          </cell>
        </row>
        <row r="1186">
          <cell r="A1186" t="str">
            <v>265-0035</v>
          </cell>
          <cell r="B1186" t="str">
            <v>G165 2F/25'Cd/460V/3Ph/cCSAus/UL/(165-0046)</v>
          </cell>
          <cell r="C1186" t="str">
            <v>https://www.zoellerpumps.com/en-us/products/sump-effluent-pumps/commercial/160-series</v>
          </cell>
        </row>
        <row r="1187">
          <cell r="A1187" t="str">
            <v>265-0036</v>
          </cell>
          <cell r="B1187" t="str">
            <v>I165 2F/50' Cord/200-208V/1Ph/cCSAus/(165-0064)</v>
          </cell>
          <cell r="C1187" t="str">
            <v>https://www.zoellerpumps.com/en-us/products/sump-effluent-pumps/commercial/160-series</v>
          </cell>
        </row>
        <row r="1188">
          <cell r="A1188" t="str">
            <v>265-0039</v>
          </cell>
          <cell r="B1188" t="str">
            <v>FX165 2F/35'Cd/230V/3Ph/Ex Pr/FM/CSA/(165-0072)</v>
          </cell>
          <cell r="C1188" t="str">
            <v>https://www.zoellerpumps.com/en-us/products/sump-effluent-pumps/commercial/160-series</v>
          </cell>
        </row>
        <row r="1189">
          <cell r="A1189" t="str">
            <v>265-0040</v>
          </cell>
          <cell r="B1189" t="str">
            <v>IX165 2F/200V/1Ph/Ex Pr/FM/CSA/(165-0044)</v>
          </cell>
          <cell r="C1189" t="str">
            <v>https://www.zoellerpumps.com/en-us/products/sump-effluent-pumps/commercial/160-series</v>
          </cell>
        </row>
        <row r="1190">
          <cell r="A1190" t="str">
            <v>265-0041</v>
          </cell>
          <cell r="B1190" t="str">
            <v>D165 2F/50'Cd/230V/1Ph/cCSAus/UL/(165-00056)</v>
          </cell>
          <cell r="C1190" t="str">
            <v>https://www.zoellerpumps.com/en-us/products/sump-effluent-pumps/commercial/160-series</v>
          </cell>
        </row>
        <row r="1191">
          <cell r="A1191" t="str">
            <v>265-0043</v>
          </cell>
          <cell r="B1191" t="str">
            <v>D165 2F/25'Cd/230V/1Ph/cCSAus/UL/(165-0075)</v>
          </cell>
          <cell r="C1191" t="str">
            <v>https://www.zoellerpumps.com/en-us/products/sump-effluent-pumps/commercial/160-series</v>
          </cell>
        </row>
        <row r="1192">
          <cell r="A1192" t="str">
            <v>265-0044</v>
          </cell>
          <cell r="B1192" t="str">
            <v>HX165 2F/200V/1Ph/Ex Pr/FM/CSA/(165-0058)</v>
          </cell>
          <cell r="C1192" t="str">
            <v>https://www.zoellerpumps.com/en-us/products/sump-effluent-pumps/commercial/160-series</v>
          </cell>
        </row>
        <row r="1193">
          <cell r="A1193" t="str">
            <v>266-0001</v>
          </cell>
          <cell r="B1193" t="str">
            <v>M266 115V/1Ph/cCSAus/UL</v>
          </cell>
          <cell r="C1193" t="str">
            <v>https://www.zoellerpumps.com/en-us/products/sewage-pumps/residential/260-series</v>
          </cell>
        </row>
        <row r="1194">
          <cell r="A1194" t="str">
            <v>266-0002</v>
          </cell>
          <cell r="B1194" t="str">
            <v>N266 115V/1Ph/cCSAus/UL</v>
          </cell>
          <cell r="C1194" t="str">
            <v>https://www.zoellerpumps.com/en-us/products/sewage-pumps/residential/260-series</v>
          </cell>
        </row>
        <row r="1195">
          <cell r="A1195" t="str">
            <v>266-0003</v>
          </cell>
          <cell r="B1195" t="str">
            <v>D266 230V/1Ph/cCSAus/UL</v>
          </cell>
          <cell r="C1195" t="str">
            <v>https://www.zoellerpumps.com/en-us/products/sewage-pumps/residential/260-series</v>
          </cell>
        </row>
        <row r="1196">
          <cell r="A1196" t="str">
            <v>266-0004</v>
          </cell>
          <cell r="B1196" t="str">
            <v>E266 230V/1Ph/UL/cCSAus</v>
          </cell>
          <cell r="C1196" t="str">
            <v>https://www.zoellerpumps.com/en-us/products/sewage-pumps/residential/260-series</v>
          </cell>
        </row>
        <row r="1197">
          <cell r="A1197" t="str">
            <v>266-0005</v>
          </cell>
          <cell r="B1197" t="str">
            <v>BN266 115V/1Ph/Pb15'/cCSAus/UL</v>
          </cell>
          <cell r="C1197" t="str">
            <v>https://www.zoellerpumps.com/en-us/products/sewage-pumps/residential/260-series</v>
          </cell>
        </row>
        <row r="1198">
          <cell r="A1198" t="str">
            <v>266-0006</v>
          </cell>
          <cell r="B1198" t="str">
            <v>F266 230V/3Ph/UL/cCSAus</v>
          </cell>
          <cell r="C1198" t="str">
            <v>https://www.zoellerpumps.com/en-us/products/sewage-pumps/residential/260-series</v>
          </cell>
        </row>
        <row r="1199">
          <cell r="A1199" t="str">
            <v>266-0007</v>
          </cell>
          <cell r="B1199" t="str">
            <v>G266 460V/3Ph/cCSAus</v>
          </cell>
          <cell r="C1199" t="str">
            <v>https://www.zoellerpumps.com/en-us/products/sewage-pumps/residential/260-series</v>
          </cell>
        </row>
        <row r="1200">
          <cell r="A1200" t="str">
            <v>266-0008</v>
          </cell>
          <cell r="B1200" t="str">
            <v>J266 200-208V/3Ph/UL/cCSAus</v>
          </cell>
          <cell r="C1200" t="str">
            <v>https://www.zoellerpumps.com/en-us/products/sewage-pumps/residential/260-series</v>
          </cell>
        </row>
        <row r="1201">
          <cell r="A1201" t="str">
            <v>266-0009</v>
          </cell>
          <cell r="B1201" t="str">
            <v>H266 200-208V/1Ph/cCSAus</v>
          </cell>
          <cell r="C1201" t="str">
            <v>https://www.zoellerpumps.com/en-us/products/sewage-pumps/residential/260-series</v>
          </cell>
        </row>
        <row r="1202">
          <cell r="A1202" t="str">
            <v>266-0010</v>
          </cell>
          <cell r="B1202" t="str">
            <v>I266 200-208V/1Ph/cCSAus</v>
          </cell>
          <cell r="C1202" t="str">
            <v>https://www.zoellerpumps.com/en-us/products/sewage-pumps/residential/260-series</v>
          </cell>
        </row>
        <row r="1203">
          <cell r="A1203" t="str">
            <v>266-0017</v>
          </cell>
          <cell r="B1203" t="str">
            <v>M266 50'Cd/115V/1Ph/cCSAus/UL</v>
          </cell>
          <cell r="C1203" t="str">
            <v>https://www.zoellerpumps.com/en-us/products/sewage-pumps/residential/260-series</v>
          </cell>
        </row>
        <row r="1204">
          <cell r="A1204" t="str">
            <v>266-0018</v>
          </cell>
          <cell r="B1204" t="str">
            <v>M266 25'Cd/115V/1Ph/cCSAus/UL</v>
          </cell>
          <cell r="C1204" t="str">
            <v>https://www.zoellerpumps.com/en-us/products/sewage-pumps/residential/260-series</v>
          </cell>
        </row>
        <row r="1205">
          <cell r="A1205" t="str">
            <v>266-0020</v>
          </cell>
          <cell r="B1205" t="str">
            <v>BE266 230V/1Ph/Pb15'/MFS/cCSAus/UL</v>
          </cell>
          <cell r="C1205" t="str">
            <v>https://www.zoellerpumps.com/en-us/products/sewage-pumps/residential/260-series</v>
          </cell>
        </row>
        <row r="1206">
          <cell r="A1206" t="str">
            <v>266-0022</v>
          </cell>
          <cell r="B1206" t="str">
            <v>N266 25'Cd/115V/1Ph/cCSAus/UL</v>
          </cell>
          <cell r="C1206" t="str">
            <v>https://www.zoellerpumps.com/en-us/products/sewage-pumps/residential/260-series</v>
          </cell>
        </row>
        <row r="1207">
          <cell r="A1207" t="str">
            <v>266-0023</v>
          </cell>
          <cell r="B1207" t="str">
            <v>N266 115V/1Ph/Ci Imp/cCSAus/UL</v>
          </cell>
          <cell r="C1207" t="str">
            <v>https://www.zoellerpumps.com/en-us/products/sewage-pumps/residential/260-series</v>
          </cell>
        </row>
        <row r="1208">
          <cell r="A1208" t="str">
            <v>266-0024</v>
          </cell>
          <cell r="B1208" t="str">
            <v>D266 230V/1Ph/CI Imp/cCSAus/UL</v>
          </cell>
          <cell r="C1208" t="str">
            <v>https://www.zoellerpumps.com/en-us/products/sewage-pumps/residential/260-series</v>
          </cell>
        </row>
        <row r="1209">
          <cell r="A1209" t="str">
            <v>266-0025</v>
          </cell>
          <cell r="B1209" t="str">
            <v>M266 35'Cd/115V/1Ph/cCSAus/UL</v>
          </cell>
          <cell r="C1209" t="str">
            <v>https://www.zoellerpumps.com/en-us/products/sewage-pumps/residential/260-series</v>
          </cell>
        </row>
        <row r="1210">
          <cell r="A1210" t="str">
            <v>266-0028</v>
          </cell>
          <cell r="B1210" t="str">
            <v>D266 35'Cd/230V/1Ph/cCSAus/UL</v>
          </cell>
          <cell r="C1210" t="str">
            <v>https://www.zoellerpumps.com/en-us/products/sewage-pumps/residential/260-series</v>
          </cell>
        </row>
        <row r="1211">
          <cell r="A1211" t="str">
            <v>266-0029</v>
          </cell>
          <cell r="B1211" t="str">
            <v>E266 50'Cd/230V/1Ph/UL/cCSAus</v>
          </cell>
          <cell r="C1211" t="str">
            <v>https://www.zoellerpumps.com/en-us/products/sewage-pumps/residential/260-series</v>
          </cell>
        </row>
        <row r="1212">
          <cell r="A1212" t="str">
            <v>266-0031</v>
          </cell>
          <cell r="B1212" t="str">
            <v>G266 35'Cd/460V/3Ph/cCSAus</v>
          </cell>
          <cell r="C1212" t="str">
            <v>https://www.zoellerpumps.com/en-us/products/sewage-pumps/residential/260-series</v>
          </cell>
        </row>
        <row r="1213">
          <cell r="A1213" t="str">
            <v>266-0032</v>
          </cell>
          <cell r="B1213" t="str">
            <v>J266 25'Cd/200-208V/3Ph/UL/cCSAus</v>
          </cell>
          <cell r="C1213" t="str">
            <v>https://www.zoellerpumps.com/en-us/products/sewage-pumps/residential/260-series</v>
          </cell>
        </row>
        <row r="1214">
          <cell r="A1214" t="str">
            <v>266-0033</v>
          </cell>
          <cell r="B1214" t="str">
            <v>M266 15'Cd/115V/1Ph/cCSAus/UL</v>
          </cell>
          <cell r="C1214" t="str">
            <v>https://www.zoellerpumps.com/en-us/products/sewage-pumps/residential/260-series</v>
          </cell>
        </row>
        <row r="1215">
          <cell r="A1215" t="str">
            <v>266-0034</v>
          </cell>
          <cell r="B1215" t="str">
            <v>N266 50'Cd/115V/1Ph/cCSAus/UL</v>
          </cell>
          <cell r="C1215" t="str">
            <v>https://www.zoellerpumps.com/en-us/products/sewage-pumps/residential/260-series</v>
          </cell>
        </row>
        <row r="1216">
          <cell r="A1216" t="str">
            <v>266-0035</v>
          </cell>
          <cell r="B1216" t="str">
            <v>N266 35'Cd/115V/1Ph/cCSAus/UL</v>
          </cell>
          <cell r="C1216" t="str">
            <v>https://www.zoellerpumps.com/en-us/products/sewage-pumps/residential/260-series</v>
          </cell>
        </row>
        <row r="1217">
          <cell r="A1217" t="str">
            <v>266-0037</v>
          </cell>
          <cell r="B1217" t="str">
            <v>F266 25'Cd/230V/3Ph/UL/cCSAus</v>
          </cell>
          <cell r="C1217" t="str">
            <v>https://www.zoellerpumps.com/en-us/products/sewage-pumps/residential/260-series</v>
          </cell>
        </row>
        <row r="1218">
          <cell r="A1218" t="str">
            <v>266-0038</v>
          </cell>
          <cell r="B1218" t="str">
            <v>D266 25'Cd/230V/1Ph/cCSAus/UL</v>
          </cell>
          <cell r="C1218" t="str">
            <v>https://www.zoellerpumps.com/en-us/products/sewage-pumps/residential/260-series</v>
          </cell>
        </row>
        <row r="1219">
          <cell r="A1219" t="str">
            <v>266-0039</v>
          </cell>
          <cell r="B1219" t="str">
            <v>F266 35'Cd/230V/3Ph/UL/cCSAus</v>
          </cell>
          <cell r="C1219" t="str">
            <v>https://www.zoellerpumps.com/en-us/products/sewage-pumps/residential/260-series</v>
          </cell>
        </row>
        <row r="1220">
          <cell r="A1220" t="str">
            <v>266-0040</v>
          </cell>
          <cell r="B1220" t="str">
            <v>J266 50'Cd/200-208V/3Ph/UL/cCSAus</v>
          </cell>
          <cell r="C1220" t="str">
            <v>https://www.zoellerpumps.com/en-us/products/sewage-pumps/residential/260-series</v>
          </cell>
        </row>
        <row r="1221">
          <cell r="A1221" t="str">
            <v>266-0041</v>
          </cell>
          <cell r="B1221" t="str">
            <v>J266 35'Cd/200-208V/3Ph/UL/cCSAus</v>
          </cell>
          <cell r="C1221" t="str">
            <v>https://www.zoellerpumps.com/en-us/products/sewage-pumps/residential/260-series</v>
          </cell>
        </row>
        <row r="1222">
          <cell r="A1222" t="str">
            <v>266-0042</v>
          </cell>
          <cell r="B1222" t="str">
            <v>E266 25'Cd/230V/1Ph/UL/cCSAus</v>
          </cell>
          <cell r="C1222" t="str">
            <v>https://www.zoellerpumps.com/en-us/products/sewage-pumps/residential/260-series</v>
          </cell>
        </row>
        <row r="1223">
          <cell r="A1223" t="str">
            <v>266-0043</v>
          </cell>
          <cell r="B1223" t="str">
            <v>I266 25'Cd/200-208V/1Ph/cCSAus</v>
          </cell>
          <cell r="C1223" t="str">
            <v>https://www.zoellerpumps.com/en-us/products/sewage-pumps/residential/260-series</v>
          </cell>
        </row>
        <row r="1224">
          <cell r="A1224" t="str">
            <v>266-0046</v>
          </cell>
          <cell r="B1224" t="str">
            <v>G266 25'Cd/460V/3Ph/cCSAus</v>
          </cell>
          <cell r="C1224" t="str">
            <v>https://www.zoellerpumps.com/en-us/products/sewage-pumps/residential/260-series</v>
          </cell>
        </row>
        <row r="1225">
          <cell r="A1225" t="str">
            <v>266-0053</v>
          </cell>
          <cell r="B1225" t="str">
            <v>H266 25'Cd/200-208V/1Ph/cCSAus</v>
          </cell>
          <cell r="C1225" t="str">
            <v>https://www.zoellerpumps.com/en-us/products/sewage-pumps/residential/260-series</v>
          </cell>
        </row>
        <row r="1226">
          <cell r="A1226" t="str">
            <v>266-0056</v>
          </cell>
          <cell r="B1226" t="str">
            <v>H266 15'Cd/200-208V/1Ph/cCSAus</v>
          </cell>
          <cell r="C1226" t="str">
            <v>https://www.zoellerpumps.com/en-us/products/sewage-pumps/residential/260-series</v>
          </cell>
        </row>
        <row r="1227">
          <cell r="A1227" t="str">
            <v>266-0060</v>
          </cell>
          <cell r="B1227" t="str">
            <v>I266 35'Cd/200-208V/1Ph/cCSAus</v>
          </cell>
          <cell r="C1227" t="str">
            <v>https://www.zoellerpumps.com/en-us/products/sewage-pumps/residential/260-series</v>
          </cell>
        </row>
        <row r="1228">
          <cell r="A1228" t="str">
            <v>266-0061</v>
          </cell>
          <cell r="B1228" t="str">
            <v>M266 25'Cd/115V/1Ph/cCSAus/CI Impeller</v>
          </cell>
          <cell r="C1228" t="str">
            <v>https://www.zoellerpumps.com/en-us/products/sewage-pumps/residential/260-series</v>
          </cell>
        </row>
        <row r="1229">
          <cell r="A1229" t="str">
            <v>267-0001</v>
          </cell>
          <cell r="B1229" t="str">
            <v>M267 115V/1Ph/cCSAus/UL</v>
          </cell>
          <cell r="C1229" t="str">
            <v>https://www.zoellerpumps.com/en-us/products/sewage-pumps/residential/260-series</v>
          </cell>
        </row>
        <row r="1230">
          <cell r="A1230" t="str">
            <v>267-0002</v>
          </cell>
          <cell r="B1230" t="str">
            <v>N267 115V/1Ph/cCSAus/UL</v>
          </cell>
          <cell r="C1230" t="str">
            <v>https://www.zoellerpumps.com/en-us/products/sewage-pumps/residential/260-series</v>
          </cell>
        </row>
        <row r="1231">
          <cell r="A1231" t="str">
            <v>267-0003</v>
          </cell>
          <cell r="B1231" t="str">
            <v>D267 230V/1Ph/cCSAus/UL</v>
          </cell>
          <cell r="C1231" t="str">
            <v>https://www.zoellerpumps.com/en-us/products/sewage-pumps/residential/260-series</v>
          </cell>
        </row>
        <row r="1232">
          <cell r="A1232" t="str">
            <v>267-0004</v>
          </cell>
          <cell r="B1232" t="str">
            <v>E267 230V/1Ph/UL/cCSAus</v>
          </cell>
          <cell r="C1232" t="str">
            <v>https://www.zoellerpumps.com/en-us/products/sewage-pumps/residential/260-series</v>
          </cell>
        </row>
        <row r="1233">
          <cell r="A1233" t="str">
            <v>267-0006</v>
          </cell>
          <cell r="B1233" t="str">
            <v>M267 25'Cd/115V/1Ph/cCSAus/UL</v>
          </cell>
          <cell r="C1233" t="str">
            <v>https://www.zoellerpumps.com/en-us/products/sewage-pumps/residential/260-series</v>
          </cell>
        </row>
        <row r="1234">
          <cell r="A1234" t="str">
            <v>267-0008</v>
          </cell>
          <cell r="B1234" t="str">
            <v>M267 15'Cd/115V/1Ph/cCSAus/UL</v>
          </cell>
          <cell r="C1234" t="str">
            <v>https://www.zoellerpumps.com/en-us/products/sewage-pumps/residential/260-series</v>
          </cell>
        </row>
        <row r="1235">
          <cell r="A1235" t="str">
            <v>267-0010</v>
          </cell>
          <cell r="B1235" t="str">
            <v>F267 230V/3Ph/UL/cCSAus</v>
          </cell>
          <cell r="C1235" t="str">
            <v>https://www.zoellerpumps.com/en-us/products/sewage-pumps/residential/260-series</v>
          </cell>
        </row>
        <row r="1236">
          <cell r="A1236" t="str">
            <v>267-0011</v>
          </cell>
          <cell r="B1236" t="str">
            <v>J267 200-208V/3Ph/UL/cCSAus</v>
          </cell>
          <cell r="C1236" t="str">
            <v>https://www.zoellerpumps.com/en-us/products/sewage-pumps/residential/260-series</v>
          </cell>
        </row>
        <row r="1237">
          <cell r="A1237" t="str">
            <v>267-0012</v>
          </cell>
          <cell r="B1237" t="str">
            <v>D267 15'Cd/230V/1Ph/cCSAus/UL</v>
          </cell>
          <cell r="C1237" t="str">
            <v>https://www.zoellerpumps.com/en-us/products/sewage-pumps/residential/260-series</v>
          </cell>
        </row>
        <row r="1238">
          <cell r="A1238" t="str">
            <v>267-0013</v>
          </cell>
          <cell r="B1238" t="str">
            <v>N267 25'Cd/115V/1Ph/cCSAus/UL</v>
          </cell>
          <cell r="C1238" t="str">
            <v>https://www.zoellerpumps.com/en-us/products/sewage-pumps/residential/260-series</v>
          </cell>
        </row>
        <row r="1239">
          <cell r="A1239" t="str">
            <v>267-0020</v>
          </cell>
          <cell r="B1239" t="str">
            <v>M267 50'Cd/115V/1Ph/cCSAus/UL</v>
          </cell>
          <cell r="C1239" t="str">
            <v>https://www.zoellerpumps.com/en-us/products/sewage-pumps/residential/260-series</v>
          </cell>
        </row>
        <row r="1240">
          <cell r="A1240" t="str">
            <v>267-0024</v>
          </cell>
          <cell r="B1240" t="str">
            <v>E267 230V/1Ph/cCSAus/UL/No Plug</v>
          </cell>
          <cell r="C1240" t="str">
            <v>https://www.zoellerpumps.com/en-us/products/sewage-pumps/residential/260-series</v>
          </cell>
        </row>
        <row r="1241">
          <cell r="A1241" t="str">
            <v>267-0027</v>
          </cell>
          <cell r="B1241" t="str">
            <v>N267 35'Cd/115V/1Ph/cCSAus/UL</v>
          </cell>
          <cell r="C1241" t="str">
            <v>https://www.zoellerpumps.com/en-us/products/sewage-pumps/residential/260-series</v>
          </cell>
        </row>
        <row r="1242">
          <cell r="A1242" t="str">
            <v>267-0029</v>
          </cell>
          <cell r="B1242" t="str">
            <v>M267 35'Cd/115V/1Ph/cCSAus/UL</v>
          </cell>
          <cell r="C1242" t="str">
            <v>https://www.zoellerpumps.com/en-us/products/sewage-pumps/residential/260-series</v>
          </cell>
        </row>
        <row r="1243">
          <cell r="A1243" t="str">
            <v>267-0030</v>
          </cell>
          <cell r="B1243" t="str">
            <v>M267 115V/1Ph/Extra Duty</v>
          </cell>
          <cell r="C1243" t="str">
            <v>https://www.zoellerpumps.com/en-us/products/sewage-pumps/residential/260-series</v>
          </cell>
        </row>
        <row r="1244">
          <cell r="A1244" t="str">
            <v>267-0031</v>
          </cell>
          <cell r="B1244" t="str">
            <v>E267 50'Cd/230V/1Ph/UL/cCSAus</v>
          </cell>
          <cell r="C1244" t="str">
            <v>https://www.zoellerpumps.com/en-us/products/sewage-pumps/residential/260-series</v>
          </cell>
        </row>
        <row r="1245">
          <cell r="A1245" t="str">
            <v>267-0032</v>
          </cell>
          <cell r="B1245" t="str">
            <v>BN267 115V/1Ph/Pb15'/UL/cCSAus Pump</v>
          </cell>
          <cell r="C1245" t="str">
            <v>https://www.zoellerpumps.com/en-us/products/sewage-pumps/residential/260-series</v>
          </cell>
        </row>
        <row r="1246">
          <cell r="A1246" t="str">
            <v>267-0033</v>
          </cell>
          <cell r="B1246" t="str">
            <v>D267 25'Cd/230V/1Ph/cCSAus/UL</v>
          </cell>
          <cell r="C1246" t="str">
            <v>https://www.zoellerpumps.com/en-us/products/sewage-pumps/residential/260-series</v>
          </cell>
        </row>
        <row r="1247">
          <cell r="A1247" t="str">
            <v>267-0034</v>
          </cell>
          <cell r="B1247" t="str">
            <v>M267 15'Cd/115V/1Ph/ED</v>
          </cell>
          <cell r="C1247" t="str">
            <v>https://www.zoellerpumps.com/en-us/products/sewage-pumps/residential/260-series</v>
          </cell>
        </row>
        <row r="1248">
          <cell r="A1248" t="str">
            <v>267-0038</v>
          </cell>
          <cell r="B1248" t="str">
            <v>N267 50'Cd/115V/1Ph/cCSAus/UL</v>
          </cell>
          <cell r="C1248" t="str">
            <v>https://www.zoellerpumps.com/en-us/products/sewage-pumps/residential/260-series</v>
          </cell>
        </row>
        <row r="1249">
          <cell r="A1249" t="str">
            <v>267-0039</v>
          </cell>
          <cell r="B1249" t="str">
            <v>E267 25'Cd/230V/1Ph/UL/cCSAus</v>
          </cell>
          <cell r="C1249" t="str">
            <v>https://www.zoellerpumps.com/en-us/products/sewage-pumps/residential/260-series</v>
          </cell>
        </row>
        <row r="1250">
          <cell r="A1250" t="str">
            <v>267-0041</v>
          </cell>
          <cell r="B1250" t="str">
            <v>G267 460V/3Ph/cCSAus</v>
          </cell>
          <cell r="C1250" t="str">
            <v>https://www.zoellerpumps.com/en-us/products/sewage-pumps/residential/260-series</v>
          </cell>
        </row>
        <row r="1251">
          <cell r="A1251" t="str">
            <v>267-0042</v>
          </cell>
          <cell r="B1251" t="str">
            <v>H267 200-208V/1Ph/cCSAus</v>
          </cell>
          <cell r="C1251" t="str">
            <v>https://www.zoellerpumps.com/en-us/products/sewage-pumps/residential/260-series</v>
          </cell>
        </row>
        <row r="1252">
          <cell r="A1252" t="str">
            <v>267-0043</v>
          </cell>
          <cell r="B1252" t="str">
            <v>I267 200-208V/1Ph/cCSAus</v>
          </cell>
          <cell r="C1252" t="str">
            <v>https://www.zoellerpumps.com/en-us/products/sewage-pumps/residential/260-series</v>
          </cell>
        </row>
        <row r="1253">
          <cell r="A1253" t="str">
            <v>267-0046</v>
          </cell>
          <cell r="B1253" t="str">
            <v>D267 50'Cd/230V/1Ph/cCSAus/UL</v>
          </cell>
          <cell r="C1253" t="str">
            <v>https://www.zoellerpumps.com/en-us/products/sewage-pumps/residential/260-series</v>
          </cell>
        </row>
        <row r="1254">
          <cell r="A1254" t="str">
            <v>267-0049</v>
          </cell>
          <cell r="B1254" t="str">
            <v>E267 230V/1Ph/Extra Duty</v>
          </cell>
          <cell r="C1254" t="str">
            <v>https://www.zoellerpumps.com/en-us/products/sewage-pumps/residential/260-series</v>
          </cell>
        </row>
        <row r="1255">
          <cell r="A1255" t="str">
            <v>267-0050</v>
          </cell>
          <cell r="B1255" t="str">
            <v>M267 115V/1Ph/Ci Imp/cCSAus/UL</v>
          </cell>
          <cell r="C1255" t="str">
            <v>https://www.zoellerpumps.com/en-us/products/sewage-pumps/residential/260-series</v>
          </cell>
        </row>
        <row r="1256">
          <cell r="A1256" t="str">
            <v>267-0051</v>
          </cell>
          <cell r="B1256" t="str">
            <v>N267 115V/1Ph/Ci Imp/cCSAus/UL</v>
          </cell>
          <cell r="C1256" t="str">
            <v>https://www.zoellerpumps.com/en-us/products/sewage-pumps/residential/260-series</v>
          </cell>
        </row>
        <row r="1257">
          <cell r="A1257" t="str">
            <v>267-0053</v>
          </cell>
          <cell r="B1257" t="str">
            <v>H267 25'Cd/200-208V/1Ph//cCSAus/CI Imp</v>
          </cell>
          <cell r="C1257" t="str">
            <v>https://www.zoellerpumps.com/en-us/products/sewage-pumps/residential/260-series</v>
          </cell>
        </row>
        <row r="1258">
          <cell r="A1258" t="str">
            <v>267-0054</v>
          </cell>
          <cell r="B1258" t="str">
            <v>BE267 230V/1Ph/15'Pb/UL/cCSAus Pump</v>
          </cell>
          <cell r="C1258" t="str">
            <v>https://www.zoellerpumps.com/en-us/products/sewage-pumps/residential/260-series</v>
          </cell>
        </row>
        <row r="1259">
          <cell r="A1259" t="str">
            <v>267-0055</v>
          </cell>
          <cell r="B1259" t="str">
            <v>G267 50'Cd/460V/3Ph/cCSAus</v>
          </cell>
          <cell r="C1259" t="str">
            <v>https://www.zoellerpumps.com/en-us/products/sewage-pumps/residential/260-series</v>
          </cell>
        </row>
        <row r="1260">
          <cell r="A1260" t="str">
            <v>267-0057</v>
          </cell>
          <cell r="B1260" t="str">
            <v>BN267 115V/1Ph/Pb15'/CI Impeller/UL/cCSAus Pump</v>
          </cell>
          <cell r="C1260" t="str">
            <v>https://www.zoellerpumps.com/en-us/products/sewage-pumps/residential/260-series</v>
          </cell>
        </row>
        <row r="1261">
          <cell r="A1261" t="str">
            <v>267-0059</v>
          </cell>
          <cell r="B1261" t="str">
            <v>E267 230V/1Ph/C.I. Imp/UL</v>
          </cell>
          <cell r="C1261" t="str">
            <v>https://www.zoellerpumps.com/en-us/products/sewage-pumps/residential/260-series</v>
          </cell>
        </row>
        <row r="1262">
          <cell r="A1262" t="str">
            <v>267-0060</v>
          </cell>
          <cell r="B1262" t="str">
            <v>G267 25'Cd/460V/3Ph/cCSAus</v>
          </cell>
          <cell r="C1262" t="str">
            <v>https://www.zoellerpumps.com/en-us/products/sewage-pumps/residential/260-series</v>
          </cell>
        </row>
        <row r="1263">
          <cell r="A1263" t="str">
            <v>267-0061</v>
          </cell>
          <cell r="B1263" t="str">
            <v>J267 35'Cd/200-208V/3Ph/UL/cCSAus</v>
          </cell>
          <cell r="C1263" t="str">
            <v>https://www.zoellerpumps.com/en-us/products/sewage-pumps/residential/260-series</v>
          </cell>
        </row>
        <row r="1264">
          <cell r="A1264" t="str">
            <v>267-0064</v>
          </cell>
          <cell r="B1264" t="str">
            <v>N267 35'Cd/115V/1Ph/Cast Iron Impeller/cCSAus/UL</v>
          </cell>
          <cell r="C1264" t="str">
            <v>https://www.zoellerpumps.com/en-us/products/sewage-pumps/residential/260-series</v>
          </cell>
        </row>
        <row r="1265">
          <cell r="A1265" t="str">
            <v>267-0066</v>
          </cell>
          <cell r="B1265" t="str">
            <v>I267 25'Cd/200V/1Ph/cCSAus</v>
          </cell>
          <cell r="C1265" t="str">
            <v>https://www.zoellerpumps.com/en-us/products/sewage-pumps/residential/260-series</v>
          </cell>
        </row>
        <row r="1266">
          <cell r="A1266" t="str">
            <v>267-0067</v>
          </cell>
          <cell r="B1266" t="str">
            <v>D267 230V/1Ph/CI Imp/cCSAus/UL</v>
          </cell>
          <cell r="C1266" t="str">
            <v>https://www.zoellerpumps.com/en-us/products/sewage-pumps/residential/260-series</v>
          </cell>
        </row>
        <row r="1267">
          <cell r="A1267" t="str">
            <v>267-0068</v>
          </cell>
          <cell r="B1267" t="str">
            <v>E267 35'Cd/230V/1Ph/UL/cCSAus</v>
          </cell>
          <cell r="C1267" t="str">
            <v>https://www.zoellerpumps.com/en-us/products/sewage-pumps/residential/260-series</v>
          </cell>
        </row>
        <row r="1268">
          <cell r="A1268" t="str">
            <v>267-0069</v>
          </cell>
          <cell r="B1268" t="str">
            <v>I267 200-208V/1Ph/cCSAus/CI Imp</v>
          </cell>
          <cell r="C1268" t="str">
            <v>https://www.zoellerpumps.com/en-us/products/sewage-pumps/residential/260-series</v>
          </cell>
        </row>
        <row r="1269">
          <cell r="A1269" t="str">
            <v>267-0070</v>
          </cell>
          <cell r="B1269" t="str">
            <v>M267 15'Cd/115V/1Ph/Ci Imp/cCSAus/UL</v>
          </cell>
          <cell r="C1269" t="str">
            <v>https://www.zoellerpumps.com/en-us/products/sewage-pumps/residential/260-series</v>
          </cell>
        </row>
        <row r="1270">
          <cell r="A1270" t="str">
            <v>267-0072</v>
          </cell>
          <cell r="B1270" t="str">
            <v>H267 200-208V/1Ph/cCSAus/CI Imp</v>
          </cell>
          <cell r="C1270" t="str">
            <v>https://www.zoellerpumps.com/en-us/products/sewage-pumps/residential/260-series</v>
          </cell>
        </row>
        <row r="1271">
          <cell r="A1271" t="str">
            <v>267-0077</v>
          </cell>
          <cell r="B1271" t="str">
            <v>M267 25'Cd/115V/1Ph/Ci Imp/cCSAus/UL</v>
          </cell>
          <cell r="C1271" t="str">
            <v>https://www.zoellerpumps.com/en-us/products/sewage-pumps/residential/260-series</v>
          </cell>
        </row>
        <row r="1272">
          <cell r="A1272" t="str">
            <v>267-0078</v>
          </cell>
          <cell r="B1272" t="str">
            <v>D267 35'Cd/230V/1Ph/cCSAus/UL</v>
          </cell>
          <cell r="C1272" t="str">
            <v>https://www.zoellerpumps.com/en-us/products/sewage-pumps/residential/260-series</v>
          </cell>
        </row>
        <row r="1273">
          <cell r="A1273" t="str">
            <v>267-0080</v>
          </cell>
          <cell r="B1273" t="str">
            <v>N267 115V/1Ph/Extra Duty</v>
          </cell>
          <cell r="C1273" t="str">
            <v>https://www.zoellerpumps.com/en-us/products/sewage-pumps/residential/260-series</v>
          </cell>
        </row>
        <row r="1274">
          <cell r="A1274" t="str">
            <v>267-0081</v>
          </cell>
          <cell r="B1274" t="str">
            <v>J267 25'Cd/200-208V/3Ph/UL/cCSAus</v>
          </cell>
          <cell r="C1274" t="str">
            <v>https://www.zoellerpumps.com/en-us/products/sewage-pumps/residential/260-series</v>
          </cell>
        </row>
        <row r="1275">
          <cell r="A1275" t="str">
            <v>267-0084</v>
          </cell>
          <cell r="B1275" t="str">
            <v>N267 50'Cd/115V/1Ph/Ci Imp/cCSAus/UL</v>
          </cell>
          <cell r="C1275" t="str">
            <v>https://www.zoellerpumps.com/en-us/products/sewage-pumps/residential/260-series</v>
          </cell>
        </row>
        <row r="1276">
          <cell r="A1276" t="str">
            <v>267-0085</v>
          </cell>
          <cell r="B1276" t="str">
            <v>F267 25'Cd/230V/3Ph/UL/cCSAus</v>
          </cell>
          <cell r="C1276" t="str">
            <v>https://www.zoellerpumps.com/en-us/products/sewage-pumps/residential/260-series</v>
          </cell>
        </row>
        <row r="1277">
          <cell r="A1277" t="str">
            <v>267-0087</v>
          </cell>
          <cell r="B1277" t="str">
            <v>M267 50'Cd/115V/1Ph/Ci Imp/cCSAus/UL</v>
          </cell>
          <cell r="C1277" t="str">
            <v>https://www.zoellerpumps.com/en-us/products/sewage-pumps/residential/260-series</v>
          </cell>
        </row>
        <row r="1278">
          <cell r="A1278" t="str">
            <v>267-0088</v>
          </cell>
          <cell r="B1278" t="str">
            <v>BE267 35'Cd/230V/1Ph/35'Pb/UL/cCSAus</v>
          </cell>
          <cell r="C1278" t="str">
            <v>https://www.zoellerpumps.com/en-us/products/sewage-pumps/residential/260-series</v>
          </cell>
        </row>
        <row r="1279">
          <cell r="A1279" t="str">
            <v>267-0089</v>
          </cell>
          <cell r="B1279" t="str">
            <v>J267 200-208V/3Ph/ED</v>
          </cell>
          <cell r="C1279" t="str">
            <v>https://www.zoellerpumps.com/en-us/products/sewage-pumps/residential/260-series</v>
          </cell>
        </row>
        <row r="1280">
          <cell r="A1280" t="str">
            <v>267-0090</v>
          </cell>
          <cell r="B1280" t="str">
            <v>H267 50'Cd/200-208V/1Ph/cCSAus</v>
          </cell>
          <cell r="C1280" t="str">
            <v>https://www.zoellerpumps.com/en-us/products/sewage-pumps/residential/260-series</v>
          </cell>
        </row>
        <row r="1281">
          <cell r="A1281" t="str">
            <v>267-0095</v>
          </cell>
          <cell r="B1281" t="str">
            <v>I267 50'Cd/200-208V/1Ph/cCSAus</v>
          </cell>
          <cell r="C1281" t="str">
            <v>https://www.zoellerpumps.com/en-us/products/sewage-pumps/residential/260-series</v>
          </cell>
        </row>
        <row r="1282">
          <cell r="A1282" t="str">
            <v>267-0096</v>
          </cell>
          <cell r="B1282" t="str">
            <v>E267 25'Cd/230V/1Ph/C.I. Imp/UL/cCSAus</v>
          </cell>
          <cell r="C1282" t="str">
            <v>https://www.zoellerpumps.com/en-us/products/sewage-pumps/residential/260-series</v>
          </cell>
        </row>
        <row r="1283">
          <cell r="A1283" t="str">
            <v>267-0097</v>
          </cell>
          <cell r="B1283" t="str">
            <v>G267 35'Cd/460V/3Ph/cCSAus</v>
          </cell>
          <cell r="C1283" t="str">
            <v>https://www.zoellerpumps.com/en-us/products/sewage-pumps/residential/260-series</v>
          </cell>
        </row>
        <row r="1284">
          <cell r="A1284" t="str">
            <v>267-0098</v>
          </cell>
          <cell r="B1284" t="str">
            <v>I267 35'Cd/200-208V/1Ph/cCSAus</v>
          </cell>
          <cell r="C1284" t="str">
            <v>https://www.zoellerpumps.com/en-us/products/sewage-pumps/residential/260-series</v>
          </cell>
        </row>
        <row r="1285">
          <cell r="A1285" t="str">
            <v>267-0099</v>
          </cell>
          <cell r="B1285" t="str">
            <v>M267 35'Cd/115V/1Ph/Ci Imp/cCSAus/UL</v>
          </cell>
          <cell r="C1285" t="str">
            <v>https://www.zoellerpumps.com/en-us/products/sewage-pumps/residential/260-series</v>
          </cell>
        </row>
        <row r="1286">
          <cell r="A1286" t="str">
            <v>267-0101</v>
          </cell>
          <cell r="B1286" t="str">
            <v>N267 25'Cd/115V/1Ph/Ci Imp/cCSAus/UL</v>
          </cell>
          <cell r="C1286" t="str">
            <v>https://www.zoellerpumps.com/en-us/products/sewage-pumps/residential/260-series</v>
          </cell>
        </row>
        <row r="1287">
          <cell r="A1287" t="str">
            <v>267-0102</v>
          </cell>
          <cell r="B1287" t="str">
            <v>E267 25' Cord/230V/1Ph/Extra Duty</v>
          </cell>
          <cell r="C1287" t="str">
            <v>https://www.zoellerpumps.com/en-us/products/sewage-pumps/residential/260-series</v>
          </cell>
        </row>
        <row r="1288">
          <cell r="A1288" t="str">
            <v>267-0103</v>
          </cell>
          <cell r="B1288" t="str">
            <v>J267 50'Cd/200-208V/3Ph/UL/cCSAus</v>
          </cell>
          <cell r="C1288" t="str">
            <v>https://www.zoellerpumps.com/en-us/products/sewage-pumps/residential/260-series</v>
          </cell>
        </row>
        <row r="1289">
          <cell r="A1289" t="str">
            <v>267-0104</v>
          </cell>
          <cell r="B1289" t="str">
            <v>E267 35'Cd/230V/1Ph/C.I. Imp/UL/cCSAus</v>
          </cell>
          <cell r="C1289" t="str">
            <v>https://www.zoellerpumps.com/en-us/products/sewage-pumps/residential/260-series</v>
          </cell>
        </row>
        <row r="1290">
          <cell r="A1290" t="str">
            <v>267-0107</v>
          </cell>
          <cell r="B1290" t="str">
            <v>F267 35'Cd/230V/3Ph/UL/cCSAus</v>
          </cell>
          <cell r="C1290" t="str">
            <v>https://www.zoellerpumps.com/en-us/products/sewage-pumps/residential/260-series</v>
          </cell>
        </row>
        <row r="1291">
          <cell r="A1291" t="str">
            <v>267-0108</v>
          </cell>
          <cell r="B1291" t="str">
            <v>F267 230V/3Ph/Extra Duty</v>
          </cell>
          <cell r="C1291" t="str">
            <v>https://www.zoellerpumps.com/en-us/products/sewage-pumps/residential/260-series</v>
          </cell>
        </row>
        <row r="1292">
          <cell r="A1292" t="str">
            <v>267-0109</v>
          </cell>
          <cell r="B1292" t="str">
            <v>N267 115V/1Ph/CI-Imp/Extra Duty</v>
          </cell>
          <cell r="C1292" t="str">
            <v>https://www.zoellerpumps.com/en-us/products/sewage-pumps/residential/260-series</v>
          </cell>
        </row>
        <row r="1293">
          <cell r="A1293" t="str">
            <v>267-0110</v>
          </cell>
          <cell r="B1293" t="str">
            <v>G267 25'Cd/460V/3Ph/ED</v>
          </cell>
          <cell r="C1293" t="str">
            <v>https://www.zoellerpumps.com/en-us/products/sewage-pumps/residential/260-series</v>
          </cell>
        </row>
        <row r="1294">
          <cell r="A1294" t="str">
            <v>267-0111</v>
          </cell>
          <cell r="B1294" t="str">
            <v>D267 25'Cd/230V/1Ph/cCSAus/UL/CI Impeller</v>
          </cell>
          <cell r="C1294" t="str">
            <v>https://www.zoellerpumps.com/en-us/products/sewage-pumps/residential/260-series</v>
          </cell>
        </row>
        <row r="1295">
          <cell r="A1295" t="str">
            <v>267-0117</v>
          </cell>
          <cell r="B1295" t="str">
            <v>F267 50'Cd/230V/3Ph/UL/cCSAus</v>
          </cell>
          <cell r="C1295" t="str">
            <v>https://www.zoellerpumps.com/en-us/products/sewage-pumps/residential/260-series</v>
          </cell>
        </row>
        <row r="1296">
          <cell r="A1296" t="str">
            <v>267-0120</v>
          </cell>
          <cell r="B1296" t="str">
            <v>H267 35'Cd/200-208V/1Ph/cCSAus</v>
          </cell>
          <cell r="C1296" t="str">
            <v>https://www.zoellerpumps.com/en-us/products/sewage-pumps/residential/260-series</v>
          </cell>
        </row>
        <row r="1297">
          <cell r="A1297" t="str">
            <v>270-0002</v>
          </cell>
          <cell r="B1297" t="str">
            <v>N270 115V/1Ph/cCSAus</v>
          </cell>
          <cell r="C1297" t="str">
            <v>https://www.zoellerpumps.com/en-us/products/sewage-pumps/commercial/270-series</v>
          </cell>
        </row>
        <row r="1298">
          <cell r="A1298" t="str">
            <v>270-0004</v>
          </cell>
          <cell r="B1298" t="str">
            <v>E270 230V/1Ph/cCSAus</v>
          </cell>
          <cell r="C1298" t="str">
            <v>https://www.zoellerpumps.com/en-us/products/sewage-pumps/commercial/270-series</v>
          </cell>
        </row>
        <row r="1299">
          <cell r="A1299" t="str">
            <v>270-0005</v>
          </cell>
          <cell r="B1299" t="str">
            <v>BN270 115V/1Ph/Pb20'/cCSAus</v>
          </cell>
          <cell r="C1299" t="str">
            <v>https://www.zoellerpumps.com/en-us/products/sewage-pumps/commercial/270-series</v>
          </cell>
        </row>
        <row r="1300">
          <cell r="A1300" t="str">
            <v>270-0006</v>
          </cell>
          <cell r="B1300" t="str">
            <v>BE270 230V/1Ph/Pb20'/cCSAus</v>
          </cell>
          <cell r="C1300" t="str">
            <v>https://www.zoellerpumps.com/en-us/products/sewage-pumps/commercial/270-series</v>
          </cell>
        </row>
        <row r="1301">
          <cell r="A1301" t="str">
            <v>270-0009</v>
          </cell>
          <cell r="B1301" t="str">
            <v>E270 25'Cd/230V/1Ph/cCSAus</v>
          </cell>
          <cell r="C1301" t="str">
            <v>https://www.zoellerpumps.com/en-us/products/sewage-pumps/commercial/270-series</v>
          </cell>
        </row>
        <row r="1302">
          <cell r="A1302" t="str">
            <v>270-0016</v>
          </cell>
          <cell r="B1302" t="str">
            <v>E270 50'Cd/230V/1Ph/cCSAus</v>
          </cell>
          <cell r="C1302" t="str">
            <v>https://www.zoellerpumps.com/en-us/products/sewage-pumps/commercial/270-series</v>
          </cell>
        </row>
        <row r="1303">
          <cell r="A1303" t="str">
            <v>270-0019</v>
          </cell>
          <cell r="B1303" t="str">
            <v>N270 25'Cd/115V/1Ph/cCSAus</v>
          </cell>
          <cell r="C1303" t="str">
            <v>https://www.zoellerpumps.com/en-us/products/sewage-pumps/commercial/270-series</v>
          </cell>
        </row>
        <row r="1304">
          <cell r="A1304" t="str">
            <v>270-0020</v>
          </cell>
          <cell r="B1304" t="str">
            <v>BN270 35'Cd/115V/1Ph/Pb20'/cCSAus</v>
          </cell>
          <cell r="C1304" t="str">
            <v>https://www.zoellerpumps.com/en-us/products/sewage-pumps/commercial/270-series</v>
          </cell>
        </row>
        <row r="1305">
          <cell r="A1305" t="str">
            <v>270-0021</v>
          </cell>
          <cell r="B1305" t="str">
            <v>N270 35'Cd/115V/1Ph/cCSAus</v>
          </cell>
          <cell r="C1305" t="str">
            <v>https://www.zoellerpumps.com/en-us/products/sewage-pumps/commercial/270-series</v>
          </cell>
        </row>
        <row r="1306">
          <cell r="A1306" t="str">
            <v>270-0022</v>
          </cell>
          <cell r="B1306" t="str">
            <v>E270 35'Cd/230V/1Ph/cCSAus</v>
          </cell>
          <cell r="C1306" t="str">
            <v>https://www.zoellerpumps.com/en-us/products/sewage-pumps/commercial/270-series</v>
          </cell>
        </row>
        <row r="1307">
          <cell r="A1307" t="str">
            <v>270-0032</v>
          </cell>
          <cell r="B1307" t="str">
            <v>E270 230V/1Ph/cCSAus/Bronze Impeller</v>
          </cell>
          <cell r="C1307" t="str">
            <v>https://www.zoellerpumps.com/en-us/products/sewage-pumps/commercial/270-series</v>
          </cell>
        </row>
        <row r="1308">
          <cell r="A1308" t="str">
            <v>282-0001</v>
          </cell>
          <cell r="B1308" t="str">
            <v>M282 2F/115V/1Ph/cCSAus/UL</v>
          </cell>
          <cell r="C1308" t="str">
            <v>https://www.zoellerpumps.com/en-us/products/sewage-pumps/commercial/280-series</v>
          </cell>
        </row>
        <row r="1309">
          <cell r="A1309" t="str">
            <v>282-0002</v>
          </cell>
          <cell r="B1309" t="str">
            <v>N282 2F/115V/1Ph/cCSAus/UL</v>
          </cell>
          <cell r="C1309" t="str">
            <v>https://www.zoellerpumps.com/en-us/products/sewage-pumps/commercial/280-series</v>
          </cell>
        </row>
        <row r="1310">
          <cell r="A1310" t="str">
            <v>282-0003</v>
          </cell>
          <cell r="B1310" t="str">
            <v>D282 2F/230V/1Ph/cCSAus/UL</v>
          </cell>
          <cell r="C1310" t="str">
            <v>https://www.zoellerpumps.com/en-us/products/sewage-pumps/commercial/280-series</v>
          </cell>
        </row>
        <row r="1311">
          <cell r="A1311" t="str">
            <v>282-0004</v>
          </cell>
          <cell r="B1311" t="str">
            <v>E282 2F/230V/1Ph/cCSAus/UL</v>
          </cell>
          <cell r="C1311" t="str">
            <v>https://www.zoellerpumps.com/en-us/products/sewage-pumps/commercial/280-series</v>
          </cell>
        </row>
        <row r="1312">
          <cell r="A1312" t="str">
            <v>282-0006</v>
          </cell>
          <cell r="B1312" t="str">
            <v>J282 2F/200-208V/3Ph/cCSAus/UL</v>
          </cell>
          <cell r="C1312" t="str">
            <v>https://www.zoellerpumps.com/en-us/products/sewage-pumps/commercial/280-series</v>
          </cell>
        </row>
        <row r="1313">
          <cell r="A1313" t="str">
            <v>282-0011</v>
          </cell>
          <cell r="B1313" t="str">
            <v>N282 2F/25'Cd/115V/1Ph/cCSAus/UL</v>
          </cell>
          <cell r="C1313" t="str">
            <v>https://www.zoellerpumps.com/en-us/products/sewage-pumps/commercial/280-series</v>
          </cell>
        </row>
        <row r="1314">
          <cell r="A1314" t="str">
            <v>282-0012</v>
          </cell>
          <cell r="B1314" t="str">
            <v>M282 2F/15'Cd/115V/1Ph/cCSAus/UL</v>
          </cell>
          <cell r="C1314" t="str">
            <v>https://www.zoellerpumps.com/en-us/products/sewage-pumps/commercial/280-series</v>
          </cell>
        </row>
        <row r="1315">
          <cell r="A1315" t="str">
            <v>282-0013</v>
          </cell>
          <cell r="B1315" t="str">
            <v>F282 2F/230V/3Ph/cCSAus/UL</v>
          </cell>
          <cell r="C1315" t="str">
            <v>https://www.zoellerpumps.com/en-us/products/sewage-pumps/commercial/280-series</v>
          </cell>
        </row>
        <row r="1316">
          <cell r="A1316" t="str">
            <v>282-0014</v>
          </cell>
          <cell r="B1316" t="str">
            <v>D282 2F/35'Cd/230V/1Ph/cCSAus/UL</v>
          </cell>
          <cell r="C1316" t="str">
            <v>https://www.zoellerpumps.com/en-us/products/sewage-pumps/commercial/280-series</v>
          </cell>
        </row>
        <row r="1317">
          <cell r="A1317" t="str">
            <v>282-0015</v>
          </cell>
          <cell r="B1317" t="str">
            <v>M282 2F/25'Cd/115V/1Ph/cCSAus/UL</v>
          </cell>
          <cell r="C1317" t="str">
            <v>https://www.zoellerpumps.com/en-us/products/sewage-pumps/commercial/280-series</v>
          </cell>
        </row>
        <row r="1318">
          <cell r="A1318" t="str">
            <v>282-0016</v>
          </cell>
          <cell r="B1318" t="str">
            <v>M282 2F/35'Cd/115V/1Ph/cCSAus/UL</v>
          </cell>
          <cell r="C1318" t="str">
            <v>https://www.zoellerpumps.com/en-us/products/sewage-pumps/commercial/280-series</v>
          </cell>
        </row>
        <row r="1319">
          <cell r="A1319" t="str">
            <v>282-0018</v>
          </cell>
          <cell r="B1319" t="str">
            <v>E282 2F/25'Cd/230V/1Ph/cCSAus/UL</v>
          </cell>
          <cell r="C1319" t="str">
            <v>https://www.zoellerpumps.com/en-us/products/sewage-pumps/commercial/280-series</v>
          </cell>
        </row>
        <row r="1320">
          <cell r="A1320" t="str">
            <v>282-0021</v>
          </cell>
          <cell r="B1320" t="str">
            <v>M282 2F/50'Cd/115V/1Ph/cCSAus/UL</v>
          </cell>
          <cell r="C1320" t="str">
            <v>https://www.zoellerpumps.com/en-us/products/sewage-pumps/commercial/280-series</v>
          </cell>
        </row>
        <row r="1321">
          <cell r="A1321" t="str">
            <v>282-0024</v>
          </cell>
          <cell r="B1321" t="str">
            <v>G282 2F/460V/3Ph/cCSAus/UL</v>
          </cell>
          <cell r="C1321" t="str">
            <v>https://www.zoellerpumps.com/en-us/products/sewage-pumps/commercial/280-series</v>
          </cell>
        </row>
        <row r="1322">
          <cell r="A1322" t="str">
            <v>282-0025</v>
          </cell>
          <cell r="B1322" t="str">
            <v>I282 2F/200-208V/1Ph/cCSAus</v>
          </cell>
          <cell r="C1322" t="str">
            <v>https://www.zoellerpumps.com/en-us/products/sewage-pumps/commercial/280-series</v>
          </cell>
        </row>
        <row r="1323">
          <cell r="A1323" t="str">
            <v>282-0026</v>
          </cell>
          <cell r="B1323" t="str">
            <v>E282 2F/50'Cd/230V/1Ph/cCSAus/UL</v>
          </cell>
          <cell r="C1323" t="str">
            <v>https://www.zoellerpumps.com/en-us/products/sewage-pumps/commercial/280-series</v>
          </cell>
        </row>
        <row r="1324">
          <cell r="A1324" t="str">
            <v>282-0027</v>
          </cell>
          <cell r="B1324" t="str">
            <v>I282 2F/25'Cd/200-208V/1Ph/cCSAus</v>
          </cell>
          <cell r="C1324" t="str">
            <v>https://www.zoellerpumps.com/en-us/products/sewage-pumps/commercial/280-series</v>
          </cell>
        </row>
        <row r="1325">
          <cell r="A1325" t="str">
            <v>282-0028</v>
          </cell>
          <cell r="B1325" t="str">
            <v>J282 2F/25'Cd/200-208V/3Ph/cCSAus/UL</v>
          </cell>
          <cell r="C1325" t="str">
            <v>https://www.zoellerpumps.com/en-us/products/sewage-pumps/commercial/280-series</v>
          </cell>
        </row>
        <row r="1326">
          <cell r="A1326" t="str">
            <v>282-0029</v>
          </cell>
          <cell r="B1326" t="str">
            <v>D282 2F/25'Cd/230V/1Ph/cCSAus/UL</v>
          </cell>
          <cell r="C1326" t="str">
            <v>https://www.zoellerpumps.com/en-us/products/sewage-pumps/commercial/280-series</v>
          </cell>
        </row>
        <row r="1327">
          <cell r="A1327" t="str">
            <v>282-0031</v>
          </cell>
          <cell r="B1327" t="str">
            <v>G282 2F/50'Cd/460V/3Ph/cCSAus/UL</v>
          </cell>
          <cell r="C1327" t="str">
            <v>https://www.zoellerpumps.com/en-us/products/sewage-pumps/commercial/280-series</v>
          </cell>
        </row>
        <row r="1328">
          <cell r="A1328" t="str">
            <v>282-0032</v>
          </cell>
          <cell r="B1328" t="str">
            <v>H282 2F/200-208V/1Ph/cCSAus</v>
          </cell>
          <cell r="C1328" t="str">
            <v>https://www.zoellerpumps.com/en-us/products/sewage-pumps/commercial/280-series</v>
          </cell>
        </row>
        <row r="1329">
          <cell r="A1329" t="str">
            <v>282-0033</v>
          </cell>
          <cell r="B1329" t="str">
            <v>E282 2F/230V/1Ph/cCSAus/Wo Plug</v>
          </cell>
          <cell r="C1329" t="str">
            <v>https://www.zoellerpumps.com/en-us/products/sewage-pumps/commercial/280-series</v>
          </cell>
        </row>
        <row r="1330">
          <cell r="A1330" t="str">
            <v>282-0034</v>
          </cell>
          <cell r="B1330" t="str">
            <v>BN282 2F/115V/1Ph/Pb15'/UL/cCSAus/Pump</v>
          </cell>
          <cell r="C1330" t="str">
            <v>https://www.zoellerpumps.com/en-us/products/sewage-pumps/commercial/280-series</v>
          </cell>
        </row>
        <row r="1331">
          <cell r="A1331" t="str">
            <v>282-0036</v>
          </cell>
          <cell r="B1331" t="str">
            <v>N282 2F/35'Cd/115V/1Ph/cCSAus/UL</v>
          </cell>
          <cell r="C1331" t="str">
            <v>https://www.zoellerpumps.com/en-us/products/sewage-pumps/commercial/280-series</v>
          </cell>
        </row>
        <row r="1332">
          <cell r="A1332" t="str">
            <v>282-0037</v>
          </cell>
          <cell r="B1332" t="str">
            <v>I282 2F/35'Cd/200-208V/1Ph/cCSAus</v>
          </cell>
          <cell r="C1332" t="str">
            <v>https://www.zoellerpumps.com/en-us/products/sewage-pumps/commercial/280-series</v>
          </cell>
        </row>
        <row r="1333">
          <cell r="A1333" t="str">
            <v>282-0038</v>
          </cell>
          <cell r="B1333" t="str">
            <v>G282 2F/25'Cd/460V/3Ph/cCSAus/UL</v>
          </cell>
          <cell r="C1333" t="str">
            <v>https://www.zoellerpumps.com/en-us/products/sewage-pumps/commercial/280-series</v>
          </cell>
        </row>
        <row r="1334">
          <cell r="A1334" t="str">
            <v>282-0040</v>
          </cell>
          <cell r="B1334" t="str">
            <v>G282 2F/35'Cd/460V/3Ph/cCSAus/UL</v>
          </cell>
          <cell r="C1334" t="str">
            <v>https://www.zoellerpumps.com/en-us/products/sewage-pumps/commercial/280-series</v>
          </cell>
        </row>
        <row r="1335">
          <cell r="A1335" t="str">
            <v>282-0041</v>
          </cell>
          <cell r="B1335" t="str">
            <v>BL282 2F/220V/1Ph/60Hz/Korean E-F Plug/Nonauto</v>
          </cell>
          <cell r="C1335" t="str">
            <v>https://www.zoellerpumps.com/en-us/products/sewage-pumps/commercial/280-series</v>
          </cell>
        </row>
        <row r="1336">
          <cell r="A1336" t="str">
            <v>282-0043</v>
          </cell>
          <cell r="B1336" t="str">
            <v>E282 2F/35'Cd/230V/1Ph/cCSAus/UL</v>
          </cell>
          <cell r="C1336" t="str">
            <v>https://www.zoellerpumps.com/en-us/products/sewage-pumps/commercial/280-series</v>
          </cell>
        </row>
        <row r="1337">
          <cell r="A1337" t="str">
            <v>282-0044</v>
          </cell>
          <cell r="B1337" t="str">
            <v>J282 2F/35'Cd/200-208V/3Ph/cCSAus/UL</v>
          </cell>
          <cell r="C1337" t="str">
            <v>https://www.zoellerpumps.com/en-us/products/sewage-pumps/commercial/280-series</v>
          </cell>
        </row>
        <row r="1338">
          <cell r="A1338" t="str">
            <v>282-0045</v>
          </cell>
          <cell r="B1338" t="str">
            <v>I282 2F/50'Cd/200-208V/1Ph/cCSAus</v>
          </cell>
          <cell r="C1338" t="str">
            <v>https://www.zoellerpumps.com/en-us/products/sewage-pumps/commercial/280-series</v>
          </cell>
        </row>
        <row r="1339">
          <cell r="A1339" t="str">
            <v>282-0049</v>
          </cell>
          <cell r="B1339" t="str">
            <v>NX282 2F/115V/1Ph/Ex Pr/FM/CSA</v>
          </cell>
          <cell r="C1339" t="str">
            <v>https://www.zoellerpumps.com/en-us/products/sewage-pumps/commercial/280-series</v>
          </cell>
        </row>
        <row r="1340">
          <cell r="A1340" t="str">
            <v>282-0050</v>
          </cell>
          <cell r="B1340" t="str">
            <v>IX282 2F/200-208V/1Ph/Ex Pr/FM/CSA</v>
          </cell>
          <cell r="C1340" t="str">
            <v>https://www.zoellerpumps.com/en-us/products/sewage-pumps/commercial/280-series</v>
          </cell>
        </row>
        <row r="1341">
          <cell r="A1341" t="str">
            <v>282-0051</v>
          </cell>
          <cell r="B1341" t="str">
            <v>EX282 2F/230V/1Ph/Ex Pr/FM/CSA</v>
          </cell>
          <cell r="C1341" t="str">
            <v>https://www.zoellerpumps.com/en-us/products/sewage-pumps/commercial/280-series</v>
          </cell>
        </row>
        <row r="1342">
          <cell r="A1342" t="str">
            <v>282-0052</v>
          </cell>
          <cell r="B1342" t="str">
            <v>JX282 2F/200-208V/3Ph/Ex Pr/FM/CSA</v>
          </cell>
          <cell r="C1342" t="str">
            <v>https://www.zoellerpumps.com/en-us/products/sewage-pumps/commercial/280-series</v>
          </cell>
        </row>
        <row r="1343">
          <cell r="A1343" t="str">
            <v>282-0053</v>
          </cell>
          <cell r="B1343" t="str">
            <v>FX282 2F/230V/3Ph/Ex Pr/FM/CSA</v>
          </cell>
          <cell r="C1343" t="str">
            <v>https://www.zoellerpumps.com/en-us/products/sewage-pumps/commercial/280-series</v>
          </cell>
        </row>
        <row r="1344">
          <cell r="A1344" t="str">
            <v>282-0055</v>
          </cell>
          <cell r="B1344" t="str">
            <v>F282 2F/25'Cd/230V/3Ph/cCSAus/UL</v>
          </cell>
          <cell r="C1344" t="str">
            <v>https://www.zoellerpumps.com/en-us/products/sewage-pumps/commercial/280-series</v>
          </cell>
        </row>
        <row r="1345">
          <cell r="A1345" t="str">
            <v>282-0056</v>
          </cell>
          <cell r="B1345" t="str">
            <v>CF282 2F/230V/3Ph/UL/Auto</v>
          </cell>
          <cell r="C1345" t="str">
            <v>https://www.zoellerpumps.com/en-us/products/sewage-pumps/commercial/280-series</v>
          </cell>
        </row>
        <row r="1346">
          <cell r="A1346" t="str">
            <v>282-0057</v>
          </cell>
          <cell r="B1346" t="str">
            <v>NX282 2F/35'Cd/115V/1Ph/Ex Pr/FM/CSA</v>
          </cell>
          <cell r="C1346" t="str">
            <v>https://www.zoellerpumps.com/en-us/products/sewage-pumps/commercial/280-series</v>
          </cell>
        </row>
        <row r="1347">
          <cell r="A1347" t="str">
            <v>282-0058</v>
          </cell>
          <cell r="B1347" t="str">
            <v>NX282 2F/50'Cd/115V/1Ph/Ex Pr/FM/CSA</v>
          </cell>
          <cell r="C1347" t="str">
            <v>https://www.zoellerpumps.com/en-us/products/sewage-pumps/commercial/280-series</v>
          </cell>
        </row>
        <row r="1348">
          <cell r="A1348" t="str">
            <v>282-0059</v>
          </cell>
          <cell r="B1348" t="str">
            <v>H282 2F/25'Cd/200-208V/1Ph/cCSAus</v>
          </cell>
          <cell r="C1348" t="str">
            <v>https://www.zoellerpumps.com/en-us/products/sewage-pumps/commercial/280-series</v>
          </cell>
        </row>
        <row r="1349">
          <cell r="A1349" t="str">
            <v>282-0061</v>
          </cell>
          <cell r="B1349" t="str">
            <v>GX282 2F/35'Cd/460V/3Ph/Ex Pr/FM/CSA</v>
          </cell>
          <cell r="C1349" t="str">
            <v>https://www.zoellerpumps.com/en-us/products/sewage-pumps/commercial/280-series</v>
          </cell>
        </row>
        <row r="1350">
          <cell r="A1350" t="str">
            <v>282-0062</v>
          </cell>
          <cell r="B1350" t="str">
            <v>N282 2F/50'Cd/115V/1Ph/cCSAus/UL</v>
          </cell>
          <cell r="C1350" t="str">
            <v>https://www.zoellerpumps.com/en-us/products/sewage-pumps/commercial/280-series</v>
          </cell>
        </row>
        <row r="1351">
          <cell r="A1351" t="str">
            <v>282-0063</v>
          </cell>
          <cell r="B1351" t="str">
            <v>NX282 2F/25'Cd/115V/1Ph/Ex Pr/FM/CSA</v>
          </cell>
          <cell r="C1351" t="str">
            <v>https://www.zoellerpumps.com/en-us/products/sewage-pumps/commercial/280-series</v>
          </cell>
        </row>
        <row r="1352">
          <cell r="A1352" t="str">
            <v>282-0066</v>
          </cell>
          <cell r="B1352" t="str">
            <v>JX282 2F/50'Cd/200-208V/Ex Pr/FM/CSA</v>
          </cell>
          <cell r="C1352" t="str">
            <v>https://www.zoellerpumps.com/en-us/products/sewage-pumps/commercial/280-series</v>
          </cell>
        </row>
        <row r="1353">
          <cell r="A1353" t="str">
            <v>282-0067</v>
          </cell>
          <cell r="B1353" t="str">
            <v>J282 2F/50'Cd/200-208V/3Ph/cCSAus/UL</v>
          </cell>
          <cell r="C1353" t="str">
            <v>https://www.zoellerpumps.com/en-us/products/sewage-pumps/commercial/280-series</v>
          </cell>
        </row>
        <row r="1354">
          <cell r="A1354" t="str">
            <v>282-0068</v>
          </cell>
          <cell r="B1354" t="str">
            <v>JX282 2F/35'Cd/200-208V/Ex Pr/FM/CSA</v>
          </cell>
          <cell r="C1354" t="str">
            <v>https://www.zoellerpumps.com/en-us/products/sewage-pumps/commercial/280-series</v>
          </cell>
        </row>
        <row r="1355">
          <cell r="A1355" t="str">
            <v>282-0069</v>
          </cell>
          <cell r="B1355" t="str">
            <v>IX282 2F/50'Cd/200-208V/1Ph/Ex Pr/FM/CSA</v>
          </cell>
          <cell r="C1355" t="str">
            <v>https://www.zoellerpumps.com/en-us/products/sewage-pumps/commercial/280-series</v>
          </cell>
        </row>
        <row r="1356">
          <cell r="A1356" t="str">
            <v>282-0070</v>
          </cell>
          <cell r="B1356" t="str">
            <v>MX282 2F/115V/1Ph/Ex Pr/FM/CSA</v>
          </cell>
          <cell r="C1356" t="str">
            <v>https://www.zoellerpumps.com/en-us/products/sewage-pumps/commercial/280-series</v>
          </cell>
        </row>
        <row r="1357">
          <cell r="A1357" t="str">
            <v>282-0071</v>
          </cell>
          <cell r="B1357" t="str">
            <v>DX282 2F/230V/1Ph/Ex Pr/FM/CSA</v>
          </cell>
          <cell r="C1357" t="str">
            <v>https://www.zoellerpumps.com/en-us/products/sewage-pumps/commercial/280-series</v>
          </cell>
        </row>
        <row r="1358">
          <cell r="A1358" t="str">
            <v>282-0072</v>
          </cell>
          <cell r="B1358" t="str">
            <v>HX282 2F/200-208V/1Ph/Ex Pr/FM/CSA</v>
          </cell>
          <cell r="C1358" t="str">
            <v>https://www.zoellerpumps.com/en-us/products/sewage-pumps/commercial/280-series</v>
          </cell>
        </row>
        <row r="1359">
          <cell r="A1359" t="str">
            <v>282-0075</v>
          </cell>
          <cell r="B1359" t="str">
            <v>EX282 2F/50'Cd/230V/1Ph/Ex Pr/FM/CSA</v>
          </cell>
          <cell r="C1359" t="str">
            <v>https://www.zoellerpumps.com/en-us/products/sewage-pumps/commercial/280-series</v>
          </cell>
        </row>
        <row r="1360">
          <cell r="A1360" t="str">
            <v>282-0076</v>
          </cell>
          <cell r="B1360" t="str">
            <v>JX282 2F/25'Cd/200-208V/Ex Pr/FM/CSA</v>
          </cell>
          <cell r="C1360" t="str">
            <v>https://www.zoellerpumps.com/en-us/products/sewage-pumps/commercial/280-series</v>
          </cell>
        </row>
        <row r="1361">
          <cell r="A1361" t="str">
            <v>282-0078</v>
          </cell>
          <cell r="B1361" t="str">
            <v>GX282 2F/50'Cd/460V/3Ph/Ex Pr/FM/CSA</v>
          </cell>
          <cell r="C1361" t="str">
            <v>https://www.zoellerpumps.com/en-us/products/sewage-pumps/commercial/280-series</v>
          </cell>
        </row>
        <row r="1362">
          <cell r="A1362" t="str">
            <v>282-0080</v>
          </cell>
          <cell r="B1362" t="str">
            <v>MX282 2F/35'Cd/115V/1Ph/Ex Pr/FM/CSA</v>
          </cell>
          <cell r="C1362" t="str">
            <v>https://www.zoellerpumps.com/en-us/products/sewage-pumps/commercial/280-series</v>
          </cell>
        </row>
        <row r="1363">
          <cell r="A1363" t="str">
            <v>282-0081</v>
          </cell>
          <cell r="B1363" t="str">
            <v>D282 2F/15'Cd/230V/1Ph/cCSAus/UL</v>
          </cell>
          <cell r="C1363" t="str">
            <v>https://www.zoellerpumps.com/en-us/products/sewage-pumps/commercial/280-series</v>
          </cell>
        </row>
        <row r="1364">
          <cell r="A1364" t="str">
            <v>282-0082</v>
          </cell>
          <cell r="B1364" t="str">
            <v>FX282 2F/50'Cd/230V/3Ph/Ex Pr/FM/CSA</v>
          </cell>
          <cell r="C1364" t="str">
            <v>https://www.zoellerpumps.com/en-us/products/sewage-pumps/commercial/280-series</v>
          </cell>
        </row>
        <row r="1365">
          <cell r="A1365" t="str">
            <v>282-0089</v>
          </cell>
          <cell r="B1365" t="str">
            <v>MX282 2F/50'Cd/115V/1Ph/Ex Pr/FM/CSA</v>
          </cell>
          <cell r="C1365" t="str">
            <v>https://www.zoellerpumps.com/en-us/products/sewage-pumps/commercial/280-series</v>
          </cell>
        </row>
        <row r="1366">
          <cell r="A1366" t="str">
            <v>282-0091</v>
          </cell>
          <cell r="B1366" t="str">
            <v>MX282 2F/25'Cd/115V/1Ph/Ex Pr/FM/CSA</v>
          </cell>
          <cell r="C1366" t="str">
            <v>https://www.zoellerpumps.com/en-us/products/sewage-pumps/commercial/280-series</v>
          </cell>
        </row>
        <row r="1367">
          <cell r="A1367" t="str">
            <v>282-0093</v>
          </cell>
          <cell r="B1367" t="str">
            <v>EX282 2F/25'Cd/230V/1Ph/Ex Pr/FM/CSA</v>
          </cell>
          <cell r="C1367" t="str">
            <v>https://www.zoellerpumps.com/en-us/products/sewage-pumps/commercial/280-series</v>
          </cell>
        </row>
        <row r="1368">
          <cell r="A1368" t="str">
            <v>282-0094</v>
          </cell>
          <cell r="B1368" t="str">
            <v>HX282 2F/50'Cd/200-208V/1Ph/Ex Pr/FM/CSA</v>
          </cell>
          <cell r="C1368" t="str">
            <v>https://www.zoellerpumps.com/en-us/products/sewage-pumps/commercial/280-series</v>
          </cell>
        </row>
        <row r="1369">
          <cell r="A1369" t="str">
            <v>282-0096</v>
          </cell>
          <cell r="B1369" t="str">
            <v>DX282 2F/50'Cd/230V/1Ph/Ex Pr/FM/CSA</v>
          </cell>
          <cell r="C1369" t="str">
            <v>https://www.zoellerpumps.com/en-us/products/sewage-pumps/commercial/280-series</v>
          </cell>
        </row>
        <row r="1370">
          <cell r="A1370" t="str">
            <v>282-0101</v>
          </cell>
          <cell r="B1370" t="str">
            <v>EX282 2F/35'Cd/230V/1Ph/Ex Pr/FM/CSA</v>
          </cell>
          <cell r="C1370" t="str">
            <v>https://www.zoellerpumps.com/en-us/products/sewage-pumps/commercial/280-series</v>
          </cell>
        </row>
        <row r="1371">
          <cell r="A1371" t="str">
            <v>282-0102</v>
          </cell>
          <cell r="B1371" t="str">
            <v>BE282 2F/15'Cd/230V/1Ph/Pb15'/cCSAus/UL</v>
          </cell>
          <cell r="C1371" t="str">
            <v>https://www.zoellerpumps.com/en-us/products/sewage-pumps/commercial/280-series</v>
          </cell>
        </row>
        <row r="1372">
          <cell r="A1372" t="str">
            <v>282-0104</v>
          </cell>
          <cell r="B1372" t="str">
            <v>F282 2F/50'Cd/230V/3Ph/cCSAus/UL</v>
          </cell>
          <cell r="C1372" t="str">
            <v>https://www.zoellerpumps.com/en-us/products/sewage-pumps/commercial/280-series</v>
          </cell>
        </row>
        <row r="1373">
          <cell r="A1373" t="str">
            <v>282-0106</v>
          </cell>
          <cell r="B1373" t="str">
            <v>FX282 2F/35'Cd/230V/3Ph/Ex Pr/FM/CSA</v>
          </cell>
          <cell r="C1373" t="str">
            <v>https://www.zoellerpumps.com/en-us/products/sewage-pumps/commercial/280-series</v>
          </cell>
        </row>
        <row r="1374">
          <cell r="A1374" t="str">
            <v>284-0003</v>
          </cell>
          <cell r="B1374" t="str">
            <v>D284 2F/230V/1Ph/cCSAus/UL</v>
          </cell>
          <cell r="C1374" t="str">
            <v>https://www.zoellerpumps.com/en-us/products/sewage-pumps/commercial/280-series</v>
          </cell>
        </row>
        <row r="1375">
          <cell r="A1375" t="str">
            <v>284-0004</v>
          </cell>
          <cell r="B1375" t="str">
            <v>E284 2F/230V/1Ph/cCSAus/UL</v>
          </cell>
          <cell r="C1375" t="str">
            <v>https://www.zoellerpumps.com/en-us/products/sewage-pumps/commercial/280-series</v>
          </cell>
        </row>
        <row r="1376">
          <cell r="A1376" t="str">
            <v>284-0006</v>
          </cell>
          <cell r="B1376" t="str">
            <v>G284 2F/460V/3Ph/cCSAus/UL</v>
          </cell>
          <cell r="C1376" t="str">
            <v>https://www.zoellerpumps.com/en-us/products/sewage-pumps/commercial/280-series</v>
          </cell>
        </row>
        <row r="1377">
          <cell r="A1377" t="str">
            <v>284-0009</v>
          </cell>
          <cell r="B1377" t="str">
            <v>H284 2F/200-208V/1Ph/cCSAus</v>
          </cell>
          <cell r="C1377" t="str">
            <v>https://www.zoellerpumps.com/en-us/products/sewage-pumps/commercial/280-series</v>
          </cell>
        </row>
        <row r="1378">
          <cell r="A1378" t="str">
            <v>284-0010</v>
          </cell>
          <cell r="B1378" t="str">
            <v>I284 2F/200-208V/1Ph/cCSAus</v>
          </cell>
          <cell r="C1378" t="str">
            <v>https://www.zoellerpumps.com/en-us/products/sewage-pumps/commercial/280-series</v>
          </cell>
        </row>
        <row r="1379">
          <cell r="A1379" t="str">
            <v>284-0011</v>
          </cell>
          <cell r="B1379" t="str">
            <v>F284 2F/230V/3Ph/cCSAus/UL</v>
          </cell>
          <cell r="C1379" t="str">
            <v>https://www.zoellerpumps.com/en-us/products/sewage-pumps/commercial/280-series</v>
          </cell>
        </row>
        <row r="1380">
          <cell r="A1380" t="str">
            <v>284-0015</v>
          </cell>
          <cell r="B1380" t="str">
            <v>J284 2F/200-208V/3Ph/cCSAus/UL</v>
          </cell>
          <cell r="C1380" t="str">
            <v>https://www.zoellerpumps.com/en-us/products/sewage-pumps/commercial/280-series</v>
          </cell>
        </row>
        <row r="1381">
          <cell r="A1381" t="str">
            <v>284-0017</v>
          </cell>
          <cell r="B1381" t="str">
            <v>E284 2F/230V/1Ph/cCSAus/W-O Plug</v>
          </cell>
          <cell r="C1381" t="str">
            <v>https://www.zoellerpumps.com/en-us/products/sewage-pumps/commercial/280-series</v>
          </cell>
        </row>
        <row r="1382">
          <cell r="A1382" t="str">
            <v>284-0018</v>
          </cell>
          <cell r="B1382" t="str">
            <v>D284 2F/15'Cd/230V/1Ph/cCSAus/UL</v>
          </cell>
          <cell r="C1382" t="str">
            <v>https://www.zoellerpumps.com/en-us/products/sewage-pumps/commercial/280-series</v>
          </cell>
        </row>
        <row r="1383">
          <cell r="A1383" t="str">
            <v>284-0020</v>
          </cell>
          <cell r="B1383" t="str">
            <v>G284 2F/25'Cd/460V/3Ph/cCSAus/UL</v>
          </cell>
          <cell r="C1383" t="str">
            <v>https://www.zoellerpumps.com/en-us/products/sewage-pumps/commercial/280-series</v>
          </cell>
        </row>
        <row r="1384">
          <cell r="A1384" t="str">
            <v>284-0021</v>
          </cell>
          <cell r="B1384" t="str">
            <v>D284 2F/25'Cd/230V/1Ph/cCSAus/UL</v>
          </cell>
          <cell r="C1384" t="str">
            <v>https://www.zoellerpumps.com/en-us/products/sewage-pumps/commercial/280-series</v>
          </cell>
        </row>
        <row r="1385">
          <cell r="A1385" t="str">
            <v>284-0022</v>
          </cell>
          <cell r="B1385" t="str">
            <v>D284 2F/35'Cd/230V/1Ph/cCSAus/UL</v>
          </cell>
          <cell r="C1385" t="str">
            <v>https://www.zoellerpumps.com/en-us/products/sewage-pumps/commercial/280-series</v>
          </cell>
        </row>
        <row r="1386">
          <cell r="A1386" t="str">
            <v>284-0024</v>
          </cell>
          <cell r="B1386" t="str">
            <v>G284 2F/50'Cd/460V/3Ph/cCSAus/UL</v>
          </cell>
          <cell r="C1386" t="str">
            <v>https://www.zoellerpumps.com/en-us/products/sewage-pumps/commercial/280-series</v>
          </cell>
        </row>
        <row r="1387">
          <cell r="A1387" t="str">
            <v>284-0025</v>
          </cell>
          <cell r="B1387" t="str">
            <v>J284 2F/25'Cd/200-208V/3Ph/cCSAus/UL</v>
          </cell>
          <cell r="C1387" t="str">
            <v>https://www.zoellerpumps.com/en-us/products/sewage-pumps/commercial/280-series</v>
          </cell>
        </row>
        <row r="1388">
          <cell r="A1388" t="str">
            <v>284-0026</v>
          </cell>
          <cell r="B1388" t="str">
            <v>D284 2F/50'Cd/230V/1Ph/cCSAus/UL</v>
          </cell>
          <cell r="C1388" t="str">
            <v>https://www.zoellerpumps.com/en-us/products/sewage-pumps/commercial/280-series</v>
          </cell>
        </row>
        <row r="1389">
          <cell r="A1389" t="str">
            <v>284-0027</v>
          </cell>
          <cell r="B1389" t="str">
            <v>F284 2F/50'Cd/230V/3Ph/cCSAus/UL</v>
          </cell>
          <cell r="C1389" t="str">
            <v>https://www.zoellerpumps.com/en-us/products/sewage-pumps/commercial/280-series</v>
          </cell>
        </row>
        <row r="1390">
          <cell r="A1390" t="str">
            <v>284-0028</v>
          </cell>
          <cell r="B1390" t="str">
            <v>E284 2F/25'Cd/230V/1Ph/cCSAus/UL</v>
          </cell>
          <cell r="C1390" t="str">
            <v>https://www.zoellerpumps.com/en-us/products/sewage-pumps/commercial/280-series</v>
          </cell>
        </row>
        <row r="1391">
          <cell r="A1391" t="str">
            <v>284-0029</v>
          </cell>
          <cell r="B1391" t="str">
            <v>F284 2F/25'Cd/230V/3Ph/cCSAus/UL</v>
          </cell>
          <cell r="C1391" t="str">
            <v>https://www.zoellerpumps.com/en-us/products/sewage-pumps/commercial/280-series</v>
          </cell>
        </row>
        <row r="1392">
          <cell r="A1392" t="str">
            <v>284-0031</v>
          </cell>
          <cell r="B1392" t="str">
            <v>G284 2F/35'Cd/460V/3Ph/cCSAus/UL</v>
          </cell>
          <cell r="C1392" t="str">
            <v>https://www.zoellerpumps.com/en-us/products/sewage-pumps/commercial/280-series</v>
          </cell>
        </row>
        <row r="1393">
          <cell r="A1393" t="str">
            <v>284-0032</v>
          </cell>
          <cell r="B1393" t="str">
            <v>I284 2F/25'Cd/200-208V/1Ph/cCSAus</v>
          </cell>
          <cell r="C1393" t="str">
            <v>https://www.zoellerpumps.com/en-us/products/sewage-pumps/commercial/280-series</v>
          </cell>
        </row>
        <row r="1394">
          <cell r="A1394" t="str">
            <v>284-0033</v>
          </cell>
          <cell r="B1394" t="str">
            <v>E284 2F/35'Cd/230V/1Ph/cCSAus/UL</v>
          </cell>
          <cell r="C1394" t="str">
            <v>https://www.zoellerpumps.com/en-us/products/sewage-pumps/commercial/280-series</v>
          </cell>
        </row>
        <row r="1395">
          <cell r="A1395" t="str">
            <v>284-0034</v>
          </cell>
          <cell r="B1395" t="str">
            <v>H284 2F/50'Cd/200-208V/1Ph/cCSAus</v>
          </cell>
          <cell r="C1395" t="str">
            <v>https://www.zoellerpumps.com/en-us/products/sewage-pumps/commercial/280-series</v>
          </cell>
        </row>
        <row r="1396">
          <cell r="A1396" t="str">
            <v>284-0036</v>
          </cell>
          <cell r="B1396" t="str">
            <v>H284 2F/15'Cd/200-208V/1Ph/cCSAus</v>
          </cell>
          <cell r="C1396" t="str">
            <v>https://www.zoellerpumps.com/en-us/products/sewage-pumps/commercial/280-series</v>
          </cell>
        </row>
        <row r="1397">
          <cell r="A1397" t="str">
            <v>284-0037</v>
          </cell>
          <cell r="B1397" t="str">
            <v>BE284 2F/230V/1Ph/15'Pb/cCSAus/UL</v>
          </cell>
          <cell r="C1397" t="str">
            <v>https://www.zoellerpumps.com/en-us/products/sewage-pumps/commercial/280-series</v>
          </cell>
        </row>
        <row r="1398">
          <cell r="A1398" t="str">
            <v>284-0038</v>
          </cell>
          <cell r="B1398" t="str">
            <v>I284 2F/50'Cd/200-208V/1Ph/cCSAus</v>
          </cell>
          <cell r="C1398" t="str">
            <v>https://www.zoellerpumps.com/en-us/products/sewage-pumps/commercial/280-series</v>
          </cell>
        </row>
        <row r="1399">
          <cell r="A1399" t="str">
            <v>284-0039</v>
          </cell>
          <cell r="B1399" t="str">
            <v>E284 2F/50'Cd/230V/1Ph/cCSAus/UL</v>
          </cell>
          <cell r="C1399" t="str">
            <v>https://www.zoellerpumps.com/en-us/products/sewage-pumps/commercial/280-series</v>
          </cell>
        </row>
        <row r="1400">
          <cell r="A1400" t="str">
            <v>284-0043</v>
          </cell>
          <cell r="B1400" t="str">
            <v>BE284 2F/25'Cd/230V/1Ph/20'Pb/cCSAus/UL</v>
          </cell>
          <cell r="C1400" t="str">
            <v>https://www.zoellerpumps.com/en-us/products/sewage-pumps/commercial/280-series</v>
          </cell>
        </row>
        <row r="1401">
          <cell r="A1401" t="str">
            <v>284-0048</v>
          </cell>
          <cell r="B1401" t="str">
            <v>H284 2F/25'Cd/200-208V/1Ph/cCSAus</v>
          </cell>
          <cell r="C1401" t="str">
            <v>https://www.zoellerpumps.com/en-us/products/sewage-pumps/commercial/280-series</v>
          </cell>
        </row>
        <row r="1402">
          <cell r="A1402" t="str">
            <v>284-0049</v>
          </cell>
          <cell r="B1402" t="str">
            <v>J284 2F/35'Cd/200-208V/3Ph/cCSAus/UL</v>
          </cell>
          <cell r="C1402" t="str">
            <v>https://www.zoellerpumps.com/en-us/products/sewage-pumps/commercial/280-series</v>
          </cell>
        </row>
        <row r="1403">
          <cell r="A1403" t="str">
            <v>284-0051</v>
          </cell>
          <cell r="B1403" t="str">
            <v>I284 2F/35'Cd/200-208V/1Ph/cCSAus</v>
          </cell>
          <cell r="C1403" t="str">
            <v>https://www.zoellerpumps.com/en-us/products/sewage-pumps/commercial/280-series</v>
          </cell>
        </row>
        <row r="1404">
          <cell r="A1404" t="str">
            <v>284-0052</v>
          </cell>
          <cell r="B1404" t="str">
            <v>IX284 2F/200-208V/1Ph/Ex Pr/FM/CSA</v>
          </cell>
          <cell r="C1404" t="str">
            <v>https://www.zoellerpumps.com/en-us/products/sewage-pumps/commercial/280-series</v>
          </cell>
        </row>
        <row r="1405">
          <cell r="A1405" t="str">
            <v>284-0053</v>
          </cell>
          <cell r="B1405" t="str">
            <v>EX284 2F/230V/1Ph/Ex Pr/FM/CSA</v>
          </cell>
          <cell r="C1405" t="str">
            <v>https://www.zoellerpumps.com/en-us/products/sewage-pumps/commercial/280-series</v>
          </cell>
        </row>
        <row r="1406">
          <cell r="A1406" t="str">
            <v>284-0054</v>
          </cell>
          <cell r="B1406" t="str">
            <v>JX284 2F/200-208V/3Ph/Ex Pr/FM/CSA</v>
          </cell>
          <cell r="C1406" t="str">
            <v>https://www.zoellerpumps.com/en-us/products/sewage-pumps/commercial/280-series</v>
          </cell>
        </row>
        <row r="1407">
          <cell r="A1407" t="str">
            <v>284-0055</v>
          </cell>
          <cell r="B1407" t="str">
            <v>FX284 2F/230V/3Ph/Ex Pr/FM/CSA</v>
          </cell>
          <cell r="C1407" t="str">
            <v>https://www.zoellerpumps.com/en-us/products/sewage-pumps/commercial/280-series</v>
          </cell>
        </row>
        <row r="1408">
          <cell r="A1408" t="str">
            <v>284-0056</v>
          </cell>
          <cell r="B1408" t="str">
            <v>GX284 2F/460V/3Ph/Ex Pr/FM/CSA</v>
          </cell>
          <cell r="C1408" t="str">
            <v>https://www.zoellerpumps.com/en-us/products/sewage-pumps/commercial/280-series</v>
          </cell>
        </row>
        <row r="1409">
          <cell r="A1409" t="str">
            <v>284-0059</v>
          </cell>
          <cell r="B1409" t="str">
            <v>CF284 2F/230V/3Ph/UL/Auto</v>
          </cell>
          <cell r="C1409" t="str">
            <v>https://www.zoellerpumps.com/en-us/products/sewage-pumps/commercial/280-series</v>
          </cell>
        </row>
        <row r="1410">
          <cell r="A1410" t="str">
            <v>284-0060</v>
          </cell>
          <cell r="B1410" t="str">
            <v>J284 2F/50'Cd/200-208V/3Ph/cCSAus/UL</v>
          </cell>
          <cell r="C1410" t="str">
            <v>https://www.zoellerpumps.com/en-us/products/sewage-pumps/commercial/280-series</v>
          </cell>
        </row>
        <row r="1411">
          <cell r="A1411" t="str">
            <v>284-0061</v>
          </cell>
          <cell r="B1411" t="str">
            <v>IX284 2F/35'Cd/200-208V/1Ph/Ex Pr/FM/CSA</v>
          </cell>
          <cell r="C1411" t="str">
            <v>https://www.zoellerpumps.com/en-us/products/sewage-pumps/commercial/280-series</v>
          </cell>
        </row>
        <row r="1412">
          <cell r="A1412" t="str">
            <v>284-0064</v>
          </cell>
          <cell r="B1412" t="str">
            <v>GX284 2F/35'Cd/460V/3Ph/Ex Pr/FM/CSA</v>
          </cell>
          <cell r="C1412" t="str">
            <v>https://www.zoellerpumps.com/en-us/products/sewage-pumps/commercial/280-series</v>
          </cell>
        </row>
        <row r="1413">
          <cell r="A1413" t="str">
            <v>284-0066</v>
          </cell>
          <cell r="B1413" t="str">
            <v>GX284 2F/50'Cd/460V/3Ph/Ex Pr/FM/CSA</v>
          </cell>
          <cell r="C1413" t="str">
            <v>https://www.zoellerpumps.com/en-us/products/sewage-pumps/commercial/280-series</v>
          </cell>
        </row>
        <row r="1414">
          <cell r="A1414" t="str">
            <v>284-0068</v>
          </cell>
          <cell r="B1414" t="str">
            <v>CF284 2F/25'Cd/230V/3Ph/UL/Auto</v>
          </cell>
          <cell r="C1414" t="str">
            <v>https://www.zoellerpumps.com/en-us/products/sewage-pumps/commercial/280-series</v>
          </cell>
        </row>
        <row r="1415">
          <cell r="A1415" t="str">
            <v>284-0069</v>
          </cell>
          <cell r="B1415" t="str">
            <v>H284 2F/35'Cd/200-208V/1Ph/cCSAus</v>
          </cell>
          <cell r="C1415" t="str">
            <v>https://www.zoellerpumps.com/en-us/products/sewage-pumps/commercial/280-series</v>
          </cell>
        </row>
        <row r="1416">
          <cell r="A1416" t="str">
            <v>284-0071</v>
          </cell>
          <cell r="B1416" t="str">
            <v>IX284 2F/50'Cd/200-208V/1Ph/Ex Pr/FM/CSA</v>
          </cell>
          <cell r="C1416" t="str">
            <v>https://www.zoellerpumps.com/en-us/products/sewage-pumps/commercial/280-series</v>
          </cell>
        </row>
        <row r="1417">
          <cell r="A1417" t="str">
            <v>284-0072</v>
          </cell>
          <cell r="B1417" t="str">
            <v>GX284 2F/25'Cd/460V/3Ph/Ex Pr/FM/CSA</v>
          </cell>
          <cell r="C1417" t="str">
            <v>https://www.zoellerpumps.com/en-us/products/sewage-pumps/commercial/280-series</v>
          </cell>
        </row>
        <row r="1418">
          <cell r="A1418" t="str">
            <v>284-0073</v>
          </cell>
          <cell r="B1418" t="str">
            <v>EX284 2F/35'Cd/230V/1Ph/Ex Pr/FM/CSA</v>
          </cell>
          <cell r="C1418" t="str">
            <v>https://www.zoellerpumps.com/en-us/products/sewage-pumps/commercial/280-series</v>
          </cell>
        </row>
        <row r="1419">
          <cell r="A1419" t="str">
            <v>284-0075</v>
          </cell>
          <cell r="B1419" t="str">
            <v>DX284 2F/230V/1Ph/EX Pr/FM/CSA</v>
          </cell>
          <cell r="C1419" t="str">
            <v>https://www.zoellerpumps.com/en-us/products/sewage-pumps/commercial/280-series</v>
          </cell>
        </row>
        <row r="1420">
          <cell r="A1420" t="str">
            <v>284-0076</v>
          </cell>
          <cell r="B1420" t="str">
            <v>HX284 2F/200-208V/1Ph/Ex Pr/FM/CSA</v>
          </cell>
          <cell r="C1420" t="str">
            <v>https://www.zoellerpumps.com/en-us/products/sewage-pumps/commercial/280-series</v>
          </cell>
        </row>
        <row r="1421">
          <cell r="A1421" t="str">
            <v>284-0078</v>
          </cell>
          <cell r="B1421" t="str">
            <v>IX284 2F/25'Cd/200-208V/1Ph/Ex Pr/FM/CSA</v>
          </cell>
          <cell r="C1421" t="str">
            <v>https://www.zoellerpumps.com/en-us/products/sewage-pumps/commercial/280-series</v>
          </cell>
        </row>
        <row r="1422">
          <cell r="A1422" t="str">
            <v>284-0080</v>
          </cell>
          <cell r="B1422" t="str">
            <v>EX284 2F/50'Cd/230V/1Ph/Ex Pr/FM/CSA</v>
          </cell>
          <cell r="C1422" t="str">
            <v>https://www.zoellerpumps.com/en-us/products/sewage-pumps/commercial/280-series</v>
          </cell>
        </row>
        <row r="1423">
          <cell r="A1423" t="str">
            <v>284-0081</v>
          </cell>
          <cell r="B1423" t="str">
            <v>FX284 2F/35'CD/230V/3Ph/Ex Pr/FM/CSA</v>
          </cell>
          <cell r="C1423" t="str">
            <v>https://www.zoellerpumps.com/en-us/products/sewage-pumps/commercial/280-series</v>
          </cell>
        </row>
        <row r="1424">
          <cell r="A1424" t="str">
            <v>284-0085</v>
          </cell>
          <cell r="B1424" t="str">
            <v>DX284 2F/50'Cd/230V/1Ph/EX Pr/FM/CSA</v>
          </cell>
          <cell r="C1424" t="str">
            <v>https://www.zoellerpumps.com/en-us/products/sewage-pumps/commercial/280-series</v>
          </cell>
        </row>
        <row r="1425">
          <cell r="A1425" t="str">
            <v>284-0087</v>
          </cell>
          <cell r="B1425" t="str">
            <v>F284 2F/35'Cd/230V/3Ph/cCSAus/UL</v>
          </cell>
          <cell r="C1425" t="str">
            <v>https://www.zoellerpumps.com/en-us/products/sewage-pumps/commercial/280-series</v>
          </cell>
        </row>
        <row r="1426">
          <cell r="A1426" t="str">
            <v>284-0089</v>
          </cell>
          <cell r="B1426" t="str">
            <v>HX284 2F/50'Cd/200-208V/1Ph/Ex Pr/FM/CSA</v>
          </cell>
          <cell r="C1426" t="str">
            <v>https://www.zoellerpumps.com/en-us/products/sewage-pumps/commercial/280-series</v>
          </cell>
        </row>
        <row r="1427">
          <cell r="A1427" t="str">
            <v>284-0091</v>
          </cell>
          <cell r="B1427" t="str">
            <v>EX284 2F/25'Cd/230V/1Ph/Ex Pr/FM/CSA</v>
          </cell>
          <cell r="C1427" t="str">
            <v>https://www.zoellerpumps.com/en-us/products/sewage-pumps/commercial/280-series</v>
          </cell>
        </row>
        <row r="1428">
          <cell r="A1428" t="str">
            <v>284-0092</v>
          </cell>
          <cell r="B1428" t="str">
            <v>JX284 2F/50'Cd/200-208V/3Ph/Ex Pr/FM/CSA</v>
          </cell>
          <cell r="C1428" t="str">
            <v>https://www.zoellerpumps.com/en-us/products/sewage-pumps/commercial/280-series</v>
          </cell>
        </row>
        <row r="1429">
          <cell r="A1429" t="str">
            <v>285-0003</v>
          </cell>
          <cell r="B1429" t="str">
            <v>D185 2F/230V/1Ph/cCSAus/UL/(185-0003)</v>
          </cell>
          <cell r="C1429" t="str">
            <v>https://www.zoellerpumps.com/en-us/products/sump-effluent-pumps/commercial/180-190-series</v>
          </cell>
        </row>
        <row r="1430">
          <cell r="A1430" t="str">
            <v>285-0004</v>
          </cell>
          <cell r="B1430" t="str">
            <v>E185 2F/230V/1Ph/cCSAus/UL (185-0004)</v>
          </cell>
          <cell r="C1430" t="str">
            <v>https://www.zoellerpumps.com/en-us/products/sump-effluent-pumps/commercial/180-190-series</v>
          </cell>
        </row>
        <row r="1431">
          <cell r="A1431" t="str">
            <v>285-0005</v>
          </cell>
          <cell r="B1431" t="str">
            <v>G185 2F/460V/3Ph/cCSAus/UL/(185-0005)</v>
          </cell>
          <cell r="C1431" t="str">
            <v>https://www.zoellerpumps.com/en-us/products/sump-effluent-pumps/commercial/180-190-series</v>
          </cell>
        </row>
        <row r="1432">
          <cell r="A1432" t="str">
            <v>285-0006</v>
          </cell>
          <cell r="B1432" t="str">
            <v>F185 2F/230V/3Ph/cCSAus/UL/(185-0006)</v>
          </cell>
          <cell r="C1432" t="str">
            <v>https://www.zoellerpumps.com/en-us/products/sump-effluent-pumps/commercial/180-190-series</v>
          </cell>
        </row>
        <row r="1433">
          <cell r="A1433" t="str">
            <v>285-0007</v>
          </cell>
          <cell r="B1433" t="str">
            <v>I185 2F/200-208V/1Ph/(185-0007)</v>
          </cell>
          <cell r="C1433" t="str">
            <v>https://www.zoellerpumps.com/en-us/products/sump-effluent-pumps/commercial/180-190-series</v>
          </cell>
        </row>
        <row r="1434">
          <cell r="A1434" t="str">
            <v>285-0008</v>
          </cell>
          <cell r="B1434" t="str">
            <v>J185 2F/200-208V/3Ph/cCSAus/UL/(185-0008)</v>
          </cell>
          <cell r="C1434" t="str">
            <v>https://www.zoellerpumps.com/en-us/products/sump-effluent-pumps/commercial/180-190-series</v>
          </cell>
        </row>
        <row r="1435">
          <cell r="A1435" t="str">
            <v>285-0010</v>
          </cell>
          <cell r="B1435" t="str">
            <v>E185 2F/230V/1Ph/cCSAus/(185-0012)</v>
          </cell>
          <cell r="C1435" t="str">
            <v>https://www.zoellerpumps.com/en-us/products/sump-effluent-pumps/commercial/180-190-series</v>
          </cell>
        </row>
        <row r="1436">
          <cell r="A1436" t="str">
            <v>285-0011</v>
          </cell>
          <cell r="B1436" t="str">
            <v>H185 2F/200-208V/1Ph/(185-0013)</v>
          </cell>
          <cell r="C1436" t="str">
            <v>https://www.zoellerpumps.com/en-us/products/sump-effluent-pumps/commercial/180-190-series</v>
          </cell>
        </row>
        <row r="1437">
          <cell r="A1437" t="str">
            <v>285-0012</v>
          </cell>
          <cell r="B1437" t="str">
            <v>D185 2F/35'Cd/230V/1Ph/cCSAus/UL/(185-0018)</v>
          </cell>
          <cell r="C1437" t="str">
            <v>https://www.zoellerpumps.com/en-us/products/sump-effluent-pumps/commercial/180-190-series</v>
          </cell>
        </row>
        <row r="1438">
          <cell r="A1438" t="str">
            <v>285-0014</v>
          </cell>
          <cell r="B1438" t="str">
            <v>E185 2F/25'Cd/230V/1Ph/cCSAus/UL/(185-0023)</v>
          </cell>
          <cell r="C1438" t="str">
            <v>https://www.zoellerpumps.com/en-us/products/sump-effluent-pumps/commercial/180-190-series</v>
          </cell>
        </row>
        <row r="1439">
          <cell r="A1439" t="str">
            <v>285-0015</v>
          </cell>
          <cell r="B1439" t="str">
            <v>J185 2F/35'Cd/200-208V/3Ph/cCSAus/UL/(185-0036)</v>
          </cell>
          <cell r="C1439" t="str">
            <v>https://www.zoellerpumps.com/en-us/products/sump-effluent-pumps/commercial/180-190-series</v>
          </cell>
        </row>
        <row r="1440">
          <cell r="A1440" t="str">
            <v>285-0016</v>
          </cell>
          <cell r="B1440" t="str">
            <v>I185 2F/50'Cd/200-208V/1Ph/(185-0039)</v>
          </cell>
          <cell r="C1440" t="str">
            <v>https://www.zoellerpumps.com/en-us/products/sump-effluent-pumps/commercial/180-190-series</v>
          </cell>
        </row>
        <row r="1441">
          <cell r="A1441" t="str">
            <v>285-0017</v>
          </cell>
          <cell r="B1441" t="str">
            <v>J185 2F/25'Cd/200-208V/3Ph/cCSAus/(185-0045)</v>
          </cell>
          <cell r="C1441" t="str">
            <v>https://www.zoellerpumps.com/en-us/products/sump-effluent-pumps/commercial/180-190-series</v>
          </cell>
        </row>
        <row r="1442">
          <cell r="A1442" t="str">
            <v>285-0018</v>
          </cell>
          <cell r="B1442" t="str">
            <v>G185 2F/50'Cd/460V/3Ph/cCSAus/UL/(185-0030)</v>
          </cell>
          <cell r="C1442" t="str">
            <v>https://www.zoellerpumps.com/en-us/products/sump-effluent-pumps/commercial/180-190-series</v>
          </cell>
        </row>
        <row r="1443">
          <cell r="A1443" t="str">
            <v>285-0020</v>
          </cell>
          <cell r="B1443" t="str">
            <v>E185 2F/35'Cd/230V/1Ph/cCSAus/UL/(185-0035)</v>
          </cell>
          <cell r="C1443" t="str">
            <v>https://www.zoellerpumps.com/en-us/products/sump-effluent-pumps/commercial/180-190-series</v>
          </cell>
        </row>
        <row r="1444">
          <cell r="A1444" t="str">
            <v>285-0021</v>
          </cell>
          <cell r="B1444" t="str">
            <v>F185 2F/50'Cd/230V/3Ph/cCSAus/UL/(185-0054)</v>
          </cell>
          <cell r="C1444" t="str">
            <v>https://www.zoellerpumps.com/en-us/products/sump-effluent-pumps/commercial/180-190-series</v>
          </cell>
        </row>
        <row r="1445">
          <cell r="A1445" t="str">
            <v>285-0022</v>
          </cell>
          <cell r="B1445" t="str">
            <v>F185 2F35'Cd/230V/3Ph/cCSAus/UL/(185-0055)</v>
          </cell>
          <cell r="C1445" t="str">
            <v>https://www.zoellerpumps.com/en-us/products/sump-effluent-pumps/commercial/180-190-series</v>
          </cell>
        </row>
        <row r="1446">
          <cell r="A1446" t="str">
            <v>285-0023</v>
          </cell>
          <cell r="B1446" t="str">
            <v>I185 2F/35'Cd/200-208V/1Ph/(185-0039)</v>
          </cell>
          <cell r="C1446" t="str">
            <v>https://www.zoellerpumps.com/en-us/products/sump-effluent-pumps/commercial/180-190-series</v>
          </cell>
        </row>
        <row r="1447">
          <cell r="A1447" t="str">
            <v>285-0024</v>
          </cell>
          <cell r="B1447" t="str">
            <v>E185 2F/50'Cd/230V/1Ph/cCSAus/UL/(185-0031)</v>
          </cell>
          <cell r="C1447" t="str">
            <v>https://www.zoellerpumps.com/en-us/products/sump-effluent-pumps/commercial/180-190-series</v>
          </cell>
        </row>
        <row r="1448">
          <cell r="A1448" t="str">
            <v>285-0025</v>
          </cell>
          <cell r="B1448" t="str">
            <v>G185 2F/35'Cd/460V/3Ph/cCSAus/UL/(185-0056)</v>
          </cell>
          <cell r="C1448" t="str">
            <v>https://www.zoellerpumps.com/en-us/products/sump-effluent-pumps/commercial/180-190-series</v>
          </cell>
        </row>
        <row r="1449">
          <cell r="A1449" t="str">
            <v>286-0003</v>
          </cell>
          <cell r="B1449" t="str">
            <v>D186 2F/230V/1Ph/cCSAus/(186-0003)</v>
          </cell>
          <cell r="C1449" t="str">
            <v>https://www.zoellerpumps.com/en-us/products/sump-effluent-pumps/commercial/180-190-series</v>
          </cell>
        </row>
        <row r="1450">
          <cell r="A1450" t="str">
            <v>286-0004</v>
          </cell>
          <cell r="B1450" t="str">
            <v>E186 2F/230V/1Ph/CSA/(186-0004)</v>
          </cell>
          <cell r="C1450" t="str">
            <v>https://www.zoellerpumps.com/en-us/products/sump-effluent-pumps/commercial/180-190-series</v>
          </cell>
        </row>
        <row r="1451">
          <cell r="A1451" t="str">
            <v>286-0005</v>
          </cell>
          <cell r="B1451" t="str">
            <v>F186 2F/230V/3Ph/cCSAus/(186-0005)</v>
          </cell>
          <cell r="C1451" t="str">
            <v>https://www.zoellerpumps.com/en-us/products/sump-effluent-pumps/commercial/180-190-series</v>
          </cell>
        </row>
        <row r="1452">
          <cell r="A1452" t="str">
            <v>286-0006</v>
          </cell>
          <cell r="B1452" t="str">
            <v>G186 2F/460V/3Ph/cCSAus/(186-0006)</v>
          </cell>
          <cell r="C1452" t="str">
            <v>https://www.zoellerpumps.com/en-us/products/sump-effluent-pumps/commercial/180-190-series</v>
          </cell>
        </row>
        <row r="1453">
          <cell r="A1453" t="str">
            <v>286-0007</v>
          </cell>
          <cell r="B1453" t="str">
            <v>H186 2F/200-208V/1Ph/cCSAus/(186-0007)</v>
          </cell>
          <cell r="C1453" t="str">
            <v>https://www.zoellerpumps.com/en-us/products/sump-effluent-pumps/commercial/180-190-series</v>
          </cell>
        </row>
        <row r="1454">
          <cell r="A1454" t="str">
            <v>286-0008</v>
          </cell>
          <cell r="B1454" t="str">
            <v>I186 2F/200-208V/1Ph/cCSAus/(186-0008)</v>
          </cell>
          <cell r="C1454" t="str">
            <v>https://www.zoellerpumps.com/en-us/products/sump-effluent-pumps/commercial/180-190-series</v>
          </cell>
        </row>
        <row r="1455">
          <cell r="A1455" t="str">
            <v>286-0009</v>
          </cell>
          <cell r="B1455" t="str">
            <v>J186 2F/200-208V/3Ph/cCSAus/(186-0009)</v>
          </cell>
          <cell r="C1455" t="str">
            <v>https://www.zoellerpumps.com/en-us/products/sump-effluent-pumps/commercial/180-190-series</v>
          </cell>
        </row>
        <row r="1456">
          <cell r="A1456" t="str">
            <v>286-0010</v>
          </cell>
          <cell r="B1456" t="str">
            <v>BE186 2F/230V/1Ph/Pb20'/CSA/(186-0004)</v>
          </cell>
          <cell r="C1456" t="str">
            <v>https://www.zoellerpumps.com/en-us/products/sump-effluent-pumps/commercial/180-190-series</v>
          </cell>
        </row>
        <row r="1457">
          <cell r="A1457" t="str">
            <v>286-0012</v>
          </cell>
          <cell r="B1457" t="str">
            <v>GX186 2F/35'Cord/460V/3Ph/Ex Pr/FM/CSA/(186-0025)</v>
          </cell>
          <cell r="C1457" t="str">
            <v>https://www.zoellerpumps.com/en-us/products/sump-effluent-pumps/commercial/180-190-series</v>
          </cell>
        </row>
        <row r="1458">
          <cell r="A1458" t="str">
            <v>286-0013</v>
          </cell>
          <cell r="B1458" t="str">
            <v>EX186 2F/230V/1Ph/Ex Pr/FM/CSA/(186-0014)</v>
          </cell>
          <cell r="C1458" t="str">
            <v>https://www.zoellerpumps.com/en-us/products/sump-effluent-pumps/commercial/180-190-series</v>
          </cell>
        </row>
        <row r="1459">
          <cell r="A1459" t="str">
            <v>286-0014</v>
          </cell>
          <cell r="B1459" t="str">
            <v>GX186 2F/460V/3Ph/Ex Pr/FM/CSA/(186-0017)</v>
          </cell>
          <cell r="C1459" t="str">
            <v>https://www.zoellerpumps.com/en-us/products/sump-effluent-pumps/commercial/180-190-series</v>
          </cell>
        </row>
        <row r="1460">
          <cell r="A1460" t="str">
            <v>286-0015</v>
          </cell>
          <cell r="B1460" t="str">
            <v>E186 2F/25'Cd/230V/1Ph/CSA/(186-0033)</v>
          </cell>
          <cell r="C1460" t="str">
            <v>https://www.zoellerpumps.com/en-us/products/sump-effluent-pumps/commercial/180-190-series</v>
          </cell>
        </row>
        <row r="1461">
          <cell r="A1461" t="str">
            <v>286-0016</v>
          </cell>
          <cell r="B1461" t="str">
            <v>E186 2F/35'Cd/230V/1Ph/CSA/(186-0027)</v>
          </cell>
          <cell r="C1461" t="str">
            <v>https://www.zoellerpumps.com/en-us/products/sump-effluent-pumps/commercial/180-190-series</v>
          </cell>
        </row>
        <row r="1462">
          <cell r="A1462" t="str">
            <v>288-0003</v>
          </cell>
          <cell r="B1462" t="str">
            <v>D188 2F/230V/1Ph/cCSAus/UL/(188-0003)</v>
          </cell>
          <cell r="C1462" t="str">
            <v>https://www.zoellerpumps.com/en-us/products/sump-effluent-pumps/commercial/180-190-series</v>
          </cell>
        </row>
        <row r="1463">
          <cell r="A1463" t="str">
            <v>288-0004</v>
          </cell>
          <cell r="B1463" t="str">
            <v>E188 2F/230V/1Ph/CSA/(188-0004)</v>
          </cell>
          <cell r="C1463" t="str">
            <v>https://www.zoellerpumps.com/en-us/products/sump-effluent-pumps/commercial/180-190-series</v>
          </cell>
        </row>
        <row r="1464">
          <cell r="A1464" t="str">
            <v>288-0005</v>
          </cell>
          <cell r="B1464" t="str">
            <v>G188 2F/460V/3Ph/cCSAus/UL/(188-0006)</v>
          </cell>
          <cell r="C1464" t="str">
            <v>https://www.zoellerpumps.com/en-us/products/sump-effluent-pumps/commercial/180-190-series</v>
          </cell>
        </row>
        <row r="1465">
          <cell r="A1465" t="str">
            <v>288-0007</v>
          </cell>
          <cell r="B1465" t="str">
            <v>D188 2F/25'Cd/230V/1Ph/cCSAus/UL/(188-0011)</v>
          </cell>
          <cell r="C1465" t="str">
            <v>https://www.zoellerpumps.com/en-us/products/sump-effluent-pumps/commercial/180-190-series</v>
          </cell>
        </row>
        <row r="1466">
          <cell r="A1466" t="str">
            <v>288-0009</v>
          </cell>
          <cell r="B1466" t="str">
            <v>D188 2F/50'Cd/230V/1Ph/cCSAus/UL/(188-0014)</v>
          </cell>
          <cell r="C1466" t="str">
            <v>https://www.zoellerpumps.com/en-us/products/sump-effluent-pumps/commercial/180-190-series</v>
          </cell>
        </row>
        <row r="1467">
          <cell r="A1467" t="str">
            <v>288-0011</v>
          </cell>
          <cell r="B1467" t="str">
            <v>E188 2F/230V/1Ph/CSA/(188-0017)</v>
          </cell>
          <cell r="C1467" t="str">
            <v>https://www.zoellerpumps.com/en-us/products/sump-effluent-pumps/commercial/180-190-series</v>
          </cell>
        </row>
        <row r="1468">
          <cell r="A1468" t="str">
            <v>288-0012</v>
          </cell>
          <cell r="B1468" t="str">
            <v>F188 2F/230V/3Ph/cCSAus/UL/(188-0005)</v>
          </cell>
          <cell r="C1468" t="str">
            <v>https://www.zoellerpumps.com/en-us/products/sump-effluent-pumps/commercial/180-190-series</v>
          </cell>
        </row>
        <row r="1469">
          <cell r="A1469" t="str">
            <v>288-0013</v>
          </cell>
          <cell r="B1469" t="str">
            <v>I188 2F/200-208V/1Ph/cCSAus/(188-0007)</v>
          </cell>
          <cell r="C1469" t="str">
            <v>https://www.zoellerpumps.com/en-us/products/sump-effluent-pumps/commercial/180-190-series</v>
          </cell>
        </row>
        <row r="1470">
          <cell r="A1470" t="str">
            <v>288-0014</v>
          </cell>
          <cell r="B1470" t="str">
            <v>J188 2F/200-208V/3Ph/cCSAus/UL/(188-0008)</v>
          </cell>
          <cell r="C1470" t="str">
            <v>https://www.zoellerpumps.com/en-us/products/sump-effluent-pumps/commercial/180-190-series</v>
          </cell>
        </row>
        <row r="1471">
          <cell r="A1471" t="str">
            <v>288-0015</v>
          </cell>
          <cell r="B1471" t="str">
            <v>E188 2F/35'Cd/230V/1Ph/CSA/(188-0026)</v>
          </cell>
          <cell r="C1471" t="str">
            <v>https://www.zoellerpumps.com/en-us/products/sump-effluent-pumps/commercial/180-190-series</v>
          </cell>
        </row>
        <row r="1472">
          <cell r="A1472" t="str">
            <v>288-0016</v>
          </cell>
          <cell r="B1472" t="str">
            <v>F188 2F/35'Cd/230V/3Ph/cCSAus/UL/(188-0022)</v>
          </cell>
          <cell r="C1472" t="str">
            <v>https://www.zoellerpumps.com/en-us/products/sump-effluent-pumps/commercial/180-190-series</v>
          </cell>
        </row>
        <row r="1473">
          <cell r="A1473" t="str">
            <v>288-0017</v>
          </cell>
          <cell r="B1473" t="str">
            <v>BE188 2F/230V/1Ph/Pb20'/cCSAus/(188-0004)</v>
          </cell>
          <cell r="C1473" t="str">
            <v>https://www.zoellerpumps.com/en-us/products/sump-effluent-pumps/commercial/180-190-series</v>
          </cell>
        </row>
        <row r="1474">
          <cell r="A1474" t="str">
            <v>288-0020</v>
          </cell>
          <cell r="B1474" t="str">
            <v>G188 2F/25'Cd/460V/3Ph/cCSAus/UL/(188-0037)</v>
          </cell>
          <cell r="C1474" t="str">
            <v>https://www.zoellerpumps.com/en-us/products/sump-effluent-pumps/commercial/180-190-series</v>
          </cell>
        </row>
        <row r="1475">
          <cell r="A1475" t="str">
            <v>288-0021</v>
          </cell>
          <cell r="B1475" t="str">
            <v>H188 2F/200-208V/1Ph/cCSAus/(188-0019)</v>
          </cell>
          <cell r="C1475" t="str">
            <v>https://www.zoellerpumps.com/en-us/products/sump-effluent-pumps/commercial/180-190-series</v>
          </cell>
        </row>
        <row r="1476">
          <cell r="A1476" t="str">
            <v>288-0022</v>
          </cell>
          <cell r="B1476" t="str">
            <v>E188 2F/50'Cd/230V/1Ph/CSA/(188-0035)</v>
          </cell>
          <cell r="C1476" t="str">
            <v>https://www.zoellerpumps.com/en-us/products/sump-effluent-pumps/commercial/180-190-series</v>
          </cell>
        </row>
        <row r="1477">
          <cell r="A1477" t="str">
            <v>288-0023</v>
          </cell>
          <cell r="B1477" t="str">
            <v>I188 2F/50'Cd/200-208V/1Ph/cCSAus/(188-0033)</v>
          </cell>
          <cell r="C1477" t="str">
            <v>https://www.zoellerpumps.com/en-us/products/sump-effluent-pumps/commercial/180-190-series</v>
          </cell>
        </row>
        <row r="1478">
          <cell r="A1478" t="str">
            <v>288-0024</v>
          </cell>
          <cell r="B1478" t="str">
            <v>I188 2F/25'Cd/200-208V/1Ph/cCSAus/(188-0025)</v>
          </cell>
          <cell r="C1478" t="str">
            <v>https://www.zoellerpumps.com/en-us/products/sump-effluent-pumps/commercial/180-190-series</v>
          </cell>
        </row>
        <row r="1479">
          <cell r="A1479" t="str">
            <v>288-0027</v>
          </cell>
          <cell r="B1479" t="str">
            <v>I188 2F/35'Cd/200-208V/1Ph/cCSAus/(188-0046)</v>
          </cell>
          <cell r="C1479" t="str">
            <v>https://www.zoellerpumps.com/en-us/products/sump-effluent-pumps/commercial/180-190-series</v>
          </cell>
        </row>
        <row r="1480">
          <cell r="A1480" t="str">
            <v>288-0028</v>
          </cell>
          <cell r="B1480" t="str">
            <v>EX188 2F/230V/1Ph/Ex Pr/FM/CSA/(188-0028)</v>
          </cell>
          <cell r="C1480" t="str">
            <v>https://www.zoellerpumps.com/en-us/products/sump-effluent-pumps/commercial/180-190-series</v>
          </cell>
        </row>
        <row r="1481">
          <cell r="A1481" t="str">
            <v>288-0029</v>
          </cell>
          <cell r="B1481" t="str">
            <v>J188 2F/50'Cd/200-208V/3Ph/cCSAus/UL/(188-0041)</v>
          </cell>
          <cell r="C1481" t="str">
            <v>https://www.zoellerpumps.com/en-us/products/sump-effluent-pumps/commercial/180-190-series</v>
          </cell>
        </row>
        <row r="1482">
          <cell r="A1482" t="str">
            <v>288-0030</v>
          </cell>
          <cell r="B1482" t="str">
            <v>G188 2F/50'Cd/460V/3Ph/cCSAus/UL/(188-0051)</v>
          </cell>
          <cell r="C1482" t="str">
            <v>https://www.zoellerpumps.com/en-us/products/sump-effluent-pumps/commercial/180-190-series</v>
          </cell>
        </row>
        <row r="1483">
          <cell r="A1483" t="str">
            <v>288-0031</v>
          </cell>
          <cell r="B1483" t="str">
            <v>JX188 2F/200-208V/3Ph/Ex Pr/FM/CSA/(188-0029)</v>
          </cell>
          <cell r="C1483" t="str">
            <v>https://www.zoellerpumps.com/en-us/products/sump-effluent-pumps/commercial/180-190-series</v>
          </cell>
        </row>
        <row r="1484">
          <cell r="A1484" t="str">
            <v>288-0032</v>
          </cell>
          <cell r="B1484" t="str">
            <v>G188 2F/35'Cd/460V/3Ph/cCSAus/UL/(188-0010)</v>
          </cell>
          <cell r="C1484" t="str">
            <v>https://www.zoellerpumps.com/en-us/products/sump-effluent-pumps/commercial/180-190-series</v>
          </cell>
        </row>
        <row r="1485">
          <cell r="A1485" t="str">
            <v>288-0033</v>
          </cell>
          <cell r="B1485" t="str">
            <v>GX188 2F/460V/3Ph/Ex Pr/ FM/CSA/(188-0031)</v>
          </cell>
          <cell r="C1485" t="str">
            <v>https://www.zoellerpumps.com/en-us/products/sump-effluent-pumps/commercial/180-190-series</v>
          </cell>
        </row>
        <row r="1486">
          <cell r="A1486" t="str">
            <v>288-0035</v>
          </cell>
          <cell r="B1486" t="str">
            <v>JX188 2F/50'Cd/200-208V/3Ph/Ex Pr/FM/CSA/(188-0048)</v>
          </cell>
          <cell r="C1486" t="str">
            <v>https://www.zoellerpumps.com/en-us/products/sump-effluent-pumps/commercial/180-190-series</v>
          </cell>
        </row>
        <row r="1487">
          <cell r="A1487" t="str">
            <v>288-0036</v>
          </cell>
          <cell r="B1487" t="str">
            <v>EX188 2F/35'Cd/230V/1Ph/Ex Pr/FM/CSA/(188-0060)</v>
          </cell>
          <cell r="C1487" t="str">
            <v>https://www.zoellerpumps.com/en-us/products/sump-effluent-pumps/commercial/180-190-series</v>
          </cell>
        </row>
        <row r="1488">
          <cell r="A1488" t="str">
            <v>288-0037</v>
          </cell>
          <cell r="B1488" t="str">
            <v>GX188 2F/35'Cd/460V/3Ph/Ex Pr/FM/CSA/(188-0040)</v>
          </cell>
          <cell r="C1488" t="str">
            <v>https://www.zoellerpumps.com/en-us/products/sump-effluent-pumps/commercial/180-190-series</v>
          </cell>
        </row>
        <row r="1489">
          <cell r="A1489" t="str">
            <v>288-0038</v>
          </cell>
          <cell r="B1489" t="str">
            <v>IX188 2F/50'Cd/200-208V/1Ph/Ex Pr/FM/CSA/(188-0061)</v>
          </cell>
          <cell r="C1489" t="str">
            <v>https://www.zoellerpumps.com/en-us/products/sump-effluent-pumps/commercial/180-190-series</v>
          </cell>
        </row>
        <row r="1490">
          <cell r="A1490" t="str">
            <v>288-0039</v>
          </cell>
          <cell r="B1490" t="str">
            <v>J188 2F/35'Cd/200-208V/3Ph/cCSAus/UL/(188-0054)</v>
          </cell>
          <cell r="C1490" t="str">
            <v>https://www.zoellerpumps.com/en-us/products/sump-effluent-pumps/commercial/180-190-series</v>
          </cell>
        </row>
        <row r="1491">
          <cell r="A1491" t="str">
            <v>289-0003</v>
          </cell>
          <cell r="B1491" t="str">
            <v>D189 2F/230V/1Ph/CSA/(189-0003)</v>
          </cell>
          <cell r="C1491" t="str">
            <v>https://www.zoellerpumps.com/en-us/products/sump-effluent-pumps/commercial/180-190-series</v>
          </cell>
        </row>
        <row r="1492">
          <cell r="A1492" t="str">
            <v>289-0004</v>
          </cell>
          <cell r="B1492" t="str">
            <v>E189 2F/230V/1Ph/CSA/(189-0004)</v>
          </cell>
          <cell r="C1492" t="str">
            <v>https://www.zoellerpumps.com/en-us/products/sump-effluent-pumps/commercial/180-190-series</v>
          </cell>
        </row>
        <row r="1493">
          <cell r="A1493" t="str">
            <v>289-0006</v>
          </cell>
          <cell r="B1493" t="str">
            <v>D189 2F/50'Cd/230V/1Ph/CSA/(189-0007)</v>
          </cell>
          <cell r="C1493" t="str">
            <v>https://www.zoellerpumps.com/en-us/products/sump-effluent-pumps/commercial/180-190-series</v>
          </cell>
        </row>
        <row r="1494">
          <cell r="A1494" t="str">
            <v>289-0007</v>
          </cell>
          <cell r="B1494" t="str">
            <v>F189 2F/230V/3Ph/cCSAus/UL/(189-0008)</v>
          </cell>
          <cell r="C1494" t="str">
            <v>https://www.zoellerpumps.com/en-us/products/sump-effluent-pumps/commercial/180-190-series</v>
          </cell>
        </row>
        <row r="1495">
          <cell r="A1495" t="str">
            <v>289-0008</v>
          </cell>
          <cell r="B1495" t="str">
            <v>G189 2F/460V/3Ph/cCSAus/UL/(189-0009)</v>
          </cell>
          <cell r="C1495" t="str">
            <v>https://www.zoellerpumps.com/en-us/products/sump-effluent-pumps/commercial/180-190-series</v>
          </cell>
        </row>
        <row r="1496">
          <cell r="A1496" t="str">
            <v>289-0009</v>
          </cell>
          <cell r="B1496" t="str">
            <v>J189 2F/200-208V/3Ph/cCSAus/UL/(189-0010)</v>
          </cell>
          <cell r="C1496" t="str">
            <v>https://www.zoellerpumps.com/en-us/products/sump-effluent-pumps/commercial/180-190-series</v>
          </cell>
        </row>
        <row r="1497">
          <cell r="A1497" t="str">
            <v>289-0010</v>
          </cell>
          <cell r="B1497" t="str">
            <v>H189 2F/200-208V/1Ph/cCSAus/(189-0011)</v>
          </cell>
          <cell r="C1497" t="str">
            <v>https://www.zoellerpumps.com/en-us/products/sump-effluent-pumps/commercial/180-190-series</v>
          </cell>
        </row>
        <row r="1498">
          <cell r="A1498" t="str">
            <v>289-0011</v>
          </cell>
          <cell r="B1498" t="str">
            <v>I189 2F/200-208V/1Ph/cCSAus/(189-0012)</v>
          </cell>
          <cell r="C1498" t="str">
            <v>https://www.zoellerpumps.com/en-us/products/sump-effluent-pumps/commercial/180-190-series</v>
          </cell>
        </row>
        <row r="1499">
          <cell r="A1499" t="str">
            <v>289-0014</v>
          </cell>
          <cell r="B1499" t="str">
            <v>E189 2F/230V/1Ph/CSA/(189-0018)</v>
          </cell>
          <cell r="C1499" t="str">
            <v>https://www.zoellerpumps.com/en-us/products/sump-effluent-pumps/commercial/180-190-series</v>
          </cell>
        </row>
        <row r="1500">
          <cell r="A1500" t="str">
            <v>289-0015</v>
          </cell>
          <cell r="B1500" t="str">
            <v>E189 2F/25'Cd/230V/1Ph/CSA/(189-0016)</v>
          </cell>
          <cell r="C1500" t="str">
            <v>https://www.zoellerpumps.com/en-us/products/sump-effluent-pumps/commercial/180-190-series</v>
          </cell>
        </row>
        <row r="1501">
          <cell r="A1501" t="str">
            <v>289-0017</v>
          </cell>
          <cell r="B1501" t="str">
            <v>G189 2F/50'Cd/460V/3Ph/cCSAus/UL/(189-0024)</v>
          </cell>
          <cell r="C1501" t="str">
            <v>https://www.zoellerpumps.com/en-us/products/sump-effluent-pumps/commercial/180-190-series</v>
          </cell>
        </row>
        <row r="1502">
          <cell r="A1502" t="str">
            <v>289-0018</v>
          </cell>
          <cell r="B1502" t="str">
            <v>WD189 2F/230V/1Ph/(189-0027)</v>
          </cell>
          <cell r="C1502" t="str">
            <v>https://www.zoellerpumps.com/en-us/products/sump-effluent-pumps/commercial/180-190-series</v>
          </cell>
        </row>
        <row r="1503">
          <cell r="A1503" t="str">
            <v>289-0022</v>
          </cell>
          <cell r="B1503" t="str">
            <v>D189 2F/25'Cd/230V/1Ph/CSA/(189-0040)</v>
          </cell>
          <cell r="C1503" t="str">
            <v>https://www.zoellerpumps.com/en-us/products/sump-effluent-pumps/commercial/180-190-series</v>
          </cell>
        </row>
        <row r="1504">
          <cell r="A1504" t="str">
            <v>289-0023</v>
          </cell>
          <cell r="B1504" t="str">
            <v>GX189 2F/50'Cd/460V/3Ph/Ex Pr/FM/CSA/(189-0041)</v>
          </cell>
          <cell r="C1504" t="str">
            <v>https://www.zoellerpumps.com/en-us/products/sump-effluent-pumps/commercial/180-190-series</v>
          </cell>
        </row>
        <row r="1505">
          <cell r="A1505" t="str">
            <v>289-0024</v>
          </cell>
          <cell r="B1505" t="str">
            <v>WD189 2F/50'Cd/230V/1Ph/(189-0042)</v>
          </cell>
          <cell r="C1505" t="str">
            <v>https://www.zoellerpumps.com/en-us/products/sump-effluent-pumps/commercial/180-190-series</v>
          </cell>
        </row>
        <row r="1506">
          <cell r="A1506" t="str">
            <v>289-0025</v>
          </cell>
          <cell r="B1506" t="str">
            <v>I189 2F/50'Cd/200-208V/1Ph/cCSAus/(189-0045)</v>
          </cell>
          <cell r="C1506" t="str">
            <v>https://www.zoellerpumps.com/en-us/products/sump-effluent-pumps/commercial/180-190-series</v>
          </cell>
        </row>
        <row r="1507">
          <cell r="A1507" t="str">
            <v>289-0027</v>
          </cell>
          <cell r="B1507" t="str">
            <v>GX189 2F/460V/3Ph/Ex Pr/FM/CSA/(189-0034)</v>
          </cell>
          <cell r="C1507" t="str">
            <v>https://www.zoellerpumps.com/en-us/products/sump-effluent-pumps/commercial/180-190-series</v>
          </cell>
        </row>
        <row r="1508">
          <cell r="A1508" t="str">
            <v>289-0028</v>
          </cell>
          <cell r="B1508" t="str">
            <v>D189 2F/35'Cd/230V/1Ph/CSA/(189-0049)</v>
          </cell>
          <cell r="C1508" t="str">
            <v>https://www.zoellerpumps.com/en-us/products/sump-effluent-pumps/commercial/180-190-series</v>
          </cell>
        </row>
        <row r="1509">
          <cell r="A1509" t="str">
            <v>289-0029</v>
          </cell>
          <cell r="B1509" t="str">
            <v>G189 2F/35'Cd/460V/3Ph/cCSAus/UL/(189-0044)</v>
          </cell>
          <cell r="C1509" t="str">
            <v>https://www.zoellerpumps.com/en-us/products/sump-effluent-pumps/commercial/180-190-series</v>
          </cell>
        </row>
        <row r="1510">
          <cell r="A1510" t="str">
            <v>289-0030</v>
          </cell>
          <cell r="B1510" t="str">
            <v>DX189 2F/230V/1Ph/Ex Pr/FM/CSA/(189-0047)</v>
          </cell>
          <cell r="C1510" t="str">
            <v>https://www.zoellerpumps.com/en-us/products/sump-effluent-pumps/commercial/180-190-series</v>
          </cell>
        </row>
        <row r="1511">
          <cell r="A1511" t="str">
            <v>289-0031</v>
          </cell>
          <cell r="B1511" t="str">
            <v>J189 2F/50'Cd/200-208V/3Ph/cCSAus/UL/(189-0056)</v>
          </cell>
          <cell r="C1511" t="str">
            <v>https://www.zoellerpumps.com/en-us/products/sump-effluent-pumps/commercial/180-190-series</v>
          </cell>
        </row>
        <row r="1512">
          <cell r="A1512" t="str">
            <v>289-0032</v>
          </cell>
          <cell r="B1512" t="str">
            <v>G189 2F/25'Cd/460V/3Ph/cCSAus/UL/(189-0051)</v>
          </cell>
          <cell r="C1512" t="str">
            <v>https://www.zoellerpumps.com/en-us/products/sump-effluent-pumps/commercial/180-190-series</v>
          </cell>
        </row>
        <row r="1513">
          <cell r="A1513" t="str">
            <v>289-0033</v>
          </cell>
          <cell r="B1513" t="str">
            <v>IX189 2F/50'Cd/200-208V/1Ph/Ex Pr/FM/CSA/(189-0061)</v>
          </cell>
          <cell r="C1513" t="str">
            <v>https://www.zoellerpumps.com/en-us/products/sump-effluent-pumps/commercial/180-190-series</v>
          </cell>
        </row>
        <row r="1514">
          <cell r="A1514" t="str">
            <v>291-0004</v>
          </cell>
          <cell r="B1514" t="str">
            <v>E191 2F/230V/1Ph/(191-0004)</v>
          </cell>
          <cell r="C1514" t="str">
            <v>https://www.zoellerpumps.com/en-us/products/sump-effluent-pumps/commercial/180-190-series</v>
          </cell>
        </row>
        <row r="1515">
          <cell r="A1515" t="str">
            <v>291-0006</v>
          </cell>
          <cell r="B1515" t="str">
            <v>E191 2F/25'Cd/230V/1Ph/(191-0006)</v>
          </cell>
          <cell r="C1515" t="str">
            <v>https://www.zoellerpumps.com/en-us/products/sump-effluent-pumps/commercial/180-190-series</v>
          </cell>
        </row>
        <row r="1516">
          <cell r="A1516" t="str">
            <v>291-0008</v>
          </cell>
          <cell r="B1516" t="str">
            <v>EX191 2F/50'Cd/230V/1Ph/Ex Pr/FM/CSA/(191-0013)</v>
          </cell>
          <cell r="C1516" t="str">
            <v>https://www.zoellerpumps.com/en-us/products/sump-effluent-pumps/commercial/180-190-series</v>
          </cell>
        </row>
        <row r="1517">
          <cell r="A1517" t="str">
            <v>291-0009</v>
          </cell>
          <cell r="B1517" t="str">
            <v>EX191 2F/35'Cd/230V/1Ph/Ex Pr/FM/CSA/(191-0014)</v>
          </cell>
          <cell r="C1517" t="str">
            <v>https://www.zoellerpumps.com/en-us/products/sump-effluent-pumps/commercial/180-190-series</v>
          </cell>
        </row>
        <row r="1518">
          <cell r="A1518" t="str">
            <v>292-0001</v>
          </cell>
          <cell r="B1518" t="str">
            <v>M292 2F/115V/1Ph/cCSAus/UL</v>
          </cell>
          <cell r="C1518" t="str">
            <v>https://www.zoellerpumps.com/en-us/products/sewage-pumps/commercial/290-series</v>
          </cell>
        </row>
        <row r="1519">
          <cell r="A1519" t="str">
            <v>292-0002</v>
          </cell>
          <cell r="B1519" t="str">
            <v>N292 2F/115V/1Ph/CSA</v>
          </cell>
          <cell r="C1519" t="str">
            <v>https://www.zoellerpumps.com/en-us/products/sewage-pumps/commercial/290-series</v>
          </cell>
        </row>
        <row r="1520">
          <cell r="A1520" t="str">
            <v>292-0003</v>
          </cell>
          <cell r="B1520" t="str">
            <v>D292 2F/230V/1Ph/cCSAus</v>
          </cell>
          <cell r="C1520" t="str">
            <v>https://www.zoellerpumps.com/en-us/products/sewage-pumps/commercial/290-series</v>
          </cell>
        </row>
        <row r="1521">
          <cell r="A1521" t="str">
            <v>292-0004</v>
          </cell>
          <cell r="B1521" t="str">
            <v>E292 2F/230V/1Ph/cCSAus</v>
          </cell>
          <cell r="C1521" t="str">
            <v>https://www.zoellerpumps.com/en-us/products/sewage-pumps/commercial/290-series</v>
          </cell>
        </row>
        <row r="1522">
          <cell r="A1522" t="str">
            <v>292-0006</v>
          </cell>
          <cell r="B1522" t="str">
            <v>M292 2F/25'Cd/115V/1Ph/cCSAus/UL</v>
          </cell>
          <cell r="C1522" t="str">
            <v>https://www.zoellerpumps.com/en-us/products/sewage-pumps/commercial/290-series</v>
          </cell>
        </row>
        <row r="1523">
          <cell r="A1523" t="str">
            <v>292-0007</v>
          </cell>
          <cell r="B1523" t="str">
            <v>N292 2F/50'Cd/115V/1Ph/CSA</v>
          </cell>
          <cell r="C1523" t="str">
            <v>https://www.zoellerpumps.com/en-us/products/sewage-pumps/commercial/290-series</v>
          </cell>
        </row>
        <row r="1524">
          <cell r="A1524" t="str">
            <v>292-0008</v>
          </cell>
          <cell r="B1524" t="str">
            <v>M292 2F/50'Cd/115V/1Ph/cCSAus/UL</v>
          </cell>
          <cell r="C1524" t="str">
            <v>https://www.zoellerpumps.com/en-us/products/sewage-pumps/commercial/290-series</v>
          </cell>
        </row>
        <row r="1525">
          <cell r="A1525" t="str">
            <v>292-0009</v>
          </cell>
          <cell r="B1525" t="str">
            <v>N292 2F/25'Cd/115V/1Ph/CSA</v>
          </cell>
          <cell r="C1525" t="str">
            <v>https://www.zoellerpumps.com/en-us/products/sewage-pumps/commercial/290-series</v>
          </cell>
        </row>
        <row r="1526">
          <cell r="A1526" t="str">
            <v>292-0010</v>
          </cell>
          <cell r="B1526" t="str">
            <v>N292 2F/35'Cd/115V/1Ph/CSA</v>
          </cell>
          <cell r="C1526" t="str">
            <v>https://www.zoellerpumps.com/en-us/products/sewage-pumps/commercial/290-series</v>
          </cell>
        </row>
        <row r="1527">
          <cell r="A1527" t="str">
            <v>292-0013</v>
          </cell>
          <cell r="B1527" t="str">
            <v>M292 2F/35'Cd/115V/1Ph/cCSAus/UL</v>
          </cell>
          <cell r="C1527" t="str">
            <v>https://www.zoellerpumps.com/en-us/products/sewage-pumps/commercial/290-series</v>
          </cell>
        </row>
        <row r="1528">
          <cell r="A1528" t="str">
            <v>292-0014</v>
          </cell>
          <cell r="B1528" t="str">
            <v>BN292 2F/115V/1Ph/Pb20'/cCSAus Pump</v>
          </cell>
          <cell r="C1528" t="str">
            <v>https://www.zoellerpumps.com/en-us/products/sewage-pumps/commercial/290-series</v>
          </cell>
        </row>
        <row r="1529">
          <cell r="A1529" t="str">
            <v>292-0020</v>
          </cell>
          <cell r="B1529" t="str">
            <v>NX292 2F/115V/1Ph/Ex Pr/FM/CSA</v>
          </cell>
          <cell r="C1529" t="str">
            <v>https://www.zoellerpumps.com/en-us/products/sewage-pumps/commercial/290-series</v>
          </cell>
        </row>
        <row r="1530">
          <cell r="A1530" t="str">
            <v>292-0022</v>
          </cell>
          <cell r="B1530" t="str">
            <v>NX292 2F/50'Cd/115V/1Ph/Ex Pr/FM/CSA</v>
          </cell>
          <cell r="C1530" t="str">
            <v>https://www.zoellerpumps.com/en-us/products/sewage-pumps/commercial/290-series</v>
          </cell>
        </row>
        <row r="1531">
          <cell r="A1531" t="str">
            <v>292-0023</v>
          </cell>
          <cell r="B1531" t="str">
            <v>NX292 2F/25'Cd/115V/1Ph/Ex Pr/FM/CSA</v>
          </cell>
          <cell r="C1531" t="str">
            <v>https://www.zoellerpumps.com/en-us/products/sewage-pumps/commercial/290-series</v>
          </cell>
        </row>
        <row r="1532">
          <cell r="A1532" t="str">
            <v>292-0024</v>
          </cell>
          <cell r="B1532" t="str">
            <v>BN292 2F/25'Cd/115V/1Ph/Pb25'/cCSAus</v>
          </cell>
          <cell r="C1532" t="str">
            <v>https://www.zoellerpumps.com/en-us/products/sewage-pumps/commercial/290-series</v>
          </cell>
        </row>
        <row r="1533">
          <cell r="A1533" t="str">
            <v>292-0025</v>
          </cell>
          <cell r="B1533" t="str">
            <v>MX292 2F/115V/1Ph/Ex Pr/FM/CSA</v>
          </cell>
          <cell r="C1533" t="str">
            <v>https://www.zoellerpumps.com/en-us/products/sewage-pumps/commercial/290-series</v>
          </cell>
        </row>
        <row r="1534">
          <cell r="A1534" t="str">
            <v>292-0035</v>
          </cell>
          <cell r="B1534" t="str">
            <v>MX292 2F/50'Cd/115V/1Ph/Ex Pr/FM/CSA</v>
          </cell>
          <cell r="C1534" t="str">
            <v>https://www.zoellerpumps.com/en-us/products/sewage-pumps/commercial/290-series</v>
          </cell>
        </row>
        <row r="1535">
          <cell r="A1535" t="str">
            <v>292-0040</v>
          </cell>
          <cell r="B1535" t="str">
            <v>MX292 2F/25'Cd/115V/1Ph/Ex Pr/FM/CSA</v>
          </cell>
          <cell r="C1535" t="str">
            <v>https://www.zoellerpumps.com/en-us/products/sewage-pumps/commercial/290-series</v>
          </cell>
        </row>
        <row r="1536">
          <cell r="A1536" t="str">
            <v>292-0043</v>
          </cell>
          <cell r="B1536" t="str">
            <v>J292 2F/200-208V/3Ph/cCSAus</v>
          </cell>
          <cell r="C1536" t="str">
            <v>https://www.zoellerpumps.com/en-us/products/sewage-pumps/commercial/290-series</v>
          </cell>
        </row>
        <row r="1537">
          <cell r="A1537" t="str">
            <v>292-0044</v>
          </cell>
          <cell r="B1537" t="str">
            <v>F292 2F/230V/3Ph/cCSAus</v>
          </cell>
          <cell r="C1537" t="str">
            <v>https://www.zoellerpumps.com/en-us/products/sewage-pumps/commercial/290-series</v>
          </cell>
        </row>
        <row r="1538">
          <cell r="A1538" t="str">
            <v>292-0045</v>
          </cell>
          <cell r="B1538" t="str">
            <v>G292 2F/460V/3Ph/cCSAus</v>
          </cell>
          <cell r="C1538" t="str">
            <v>https://www.zoellerpumps.com/en-us/products/sewage-pumps/commercial/290-series</v>
          </cell>
        </row>
        <row r="1539">
          <cell r="A1539" t="str">
            <v>292-0046</v>
          </cell>
          <cell r="B1539" t="str">
            <v>H292 2F/200V/1Ph/cCSAus</v>
          </cell>
          <cell r="C1539" t="str">
            <v>https://www.zoellerpumps.com/en-us/products/sewage-pumps/commercial/290-series</v>
          </cell>
        </row>
        <row r="1540">
          <cell r="A1540" t="str">
            <v>292-0047</v>
          </cell>
          <cell r="B1540" t="str">
            <v>I292 2F/200V/1Ph/cCSAus</v>
          </cell>
          <cell r="C1540" t="str">
            <v>https://www.zoellerpumps.com/en-us/products/sewage-pumps/commercial/290-series</v>
          </cell>
        </row>
        <row r="1541">
          <cell r="A1541" t="str">
            <v>292-0048</v>
          </cell>
          <cell r="B1541" t="str">
            <v>DX292 2F/230V/1Ph/Ex Pr/FM/CSA</v>
          </cell>
          <cell r="C1541" t="str">
            <v>https://www.zoellerpumps.com/en-us/products/sewage-pumps/commercial/290-series</v>
          </cell>
        </row>
        <row r="1542">
          <cell r="A1542" t="str">
            <v>292-0049</v>
          </cell>
          <cell r="B1542" t="str">
            <v>EX292 2F/230V/1Ph/Ex Pr/FM/CSA</v>
          </cell>
          <cell r="C1542" t="str">
            <v>https://www.zoellerpumps.com/en-us/products/sewage-pumps/commercial/290-series</v>
          </cell>
        </row>
        <row r="1543">
          <cell r="A1543" t="str">
            <v>292-0050</v>
          </cell>
          <cell r="B1543" t="str">
            <v>HX292 2F/200-208V/1Ph/Ex Pr/FM/CSA</v>
          </cell>
          <cell r="C1543" t="str">
            <v>https://www.zoellerpumps.com/en-us/products/sewage-pumps/commercial/290-series</v>
          </cell>
        </row>
        <row r="1544">
          <cell r="A1544" t="str">
            <v>292-0051</v>
          </cell>
          <cell r="B1544" t="str">
            <v>IX292 2F/200-208V/1Ph/Ex Pr/FM/CSA</v>
          </cell>
          <cell r="C1544" t="str">
            <v>https://www.zoellerpumps.com/en-us/products/sewage-pumps/commercial/290-series</v>
          </cell>
        </row>
        <row r="1545">
          <cell r="A1545" t="str">
            <v>292-0052</v>
          </cell>
          <cell r="B1545" t="str">
            <v>JX292 2F/200-208V/3Ph/Ex Pr/FM/CSA</v>
          </cell>
          <cell r="C1545" t="str">
            <v>https://www.zoellerpumps.com/en-us/products/sewage-pumps/commercial/290-series</v>
          </cell>
        </row>
        <row r="1546">
          <cell r="A1546" t="str">
            <v>292-0053</v>
          </cell>
          <cell r="B1546" t="str">
            <v>FX292 2F/230V/3Ph/Ex Pr/FM/CSA</v>
          </cell>
          <cell r="C1546" t="str">
            <v>https://www.zoellerpumps.com/en-us/products/sewage-pumps/commercial/290-series</v>
          </cell>
        </row>
        <row r="1547">
          <cell r="A1547" t="str">
            <v>292-0054</v>
          </cell>
          <cell r="B1547" t="str">
            <v>GX292 2F/460V/3Ph/Ex Pr/FM/CSA</v>
          </cell>
          <cell r="C1547" t="str">
            <v>https://www.zoellerpumps.com/en-us/products/sewage-pumps/commercial/290-series</v>
          </cell>
        </row>
        <row r="1548">
          <cell r="A1548" t="str">
            <v>292-0055</v>
          </cell>
          <cell r="B1548" t="str">
            <v>E292 2F/50'Cd/230V/1Ph/cCSAus</v>
          </cell>
          <cell r="C1548" t="str">
            <v>https://www.zoellerpumps.com/en-us/products/sewage-pumps/commercial/290-series</v>
          </cell>
        </row>
        <row r="1549">
          <cell r="A1549" t="str">
            <v>292-0056</v>
          </cell>
          <cell r="B1549" t="str">
            <v>G292 2F/50'Cd/460V/3Ph/cCSAus</v>
          </cell>
          <cell r="C1549" t="str">
            <v>https://www.zoellerpumps.com/en-us/products/sewage-pumps/commercial/290-series</v>
          </cell>
        </row>
        <row r="1550">
          <cell r="A1550" t="str">
            <v>292-0057</v>
          </cell>
          <cell r="B1550" t="str">
            <v>J292 2F/35'Cd/200-208V/3Ph/cCSAus</v>
          </cell>
          <cell r="C1550" t="str">
            <v>https://www.zoellerpumps.com/en-us/products/sewage-pumps/commercial/290-series</v>
          </cell>
        </row>
        <row r="1551">
          <cell r="A1551" t="str">
            <v>292-0058</v>
          </cell>
          <cell r="B1551" t="str">
            <v>J292 2F/50'Cd/200-208V/3Ph/cCSAus</v>
          </cell>
          <cell r="C1551" t="str">
            <v>https://www.zoellerpumps.com/en-us/products/sewage-pumps/commercial/290-series</v>
          </cell>
        </row>
        <row r="1552">
          <cell r="A1552" t="str">
            <v>292-0059</v>
          </cell>
          <cell r="B1552" t="str">
            <v>IX292 2F/50'Cd/200-208V/1Ph/Ex Pr/FM/CSA</v>
          </cell>
          <cell r="C1552" t="str">
            <v>https://www.zoellerpumps.com/en-us/products/sewage-pumps/commercial/290-series</v>
          </cell>
        </row>
        <row r="1553">
          <cell r="A1553" t="str">
            <v>292-0060</v>
          </cell>
          <cell r="B1553" t="str">
            <v>G292 2F/25'Cd/460V/3Ph/cCSAus</v>
          </cell>
          <cell r="C1553" t="str">
            <v>https://www.zoellerpumps.com/en-us/products/sewage-pumps/commercial/290-series</v>
          </cell>
        </row>
        <row r="1554">
          <cell r="A1554" t="str">
            <v>292-0061</v>
          </cell>
          <cell r="B1554" t="str">
            <v>G292 2F/35'Cd/460V/3Ph/cCSAus</v>
          </cell>
          <cell r="C1554" t="str">
            <v>https://www.zoellerpumps.com/en-us/products/sewage-pumps/commercial/290-series</v>
          </cell>
        </row>
        <row r="1555">
          <cell r="A1555" t="str">
            <v>292-0063</v>
          </cell>
          <cell r="B1555" t="str">
            <v>F292 25' Cd/2F/230V/3Ph/cCSAus</v>
          </cell>
          <cell r="C1555" t="str">
            <v>https://www.zoellerpumps.com/en-us/products/sewage-pumps/commercial/290-series</v>
          </cell>
        </row>
        <row r="1556">
          <cell r="A1556" t="str">
            <v>292-0064</v>
          </cell>
          <cell r="B1556" t="str">
            <v>GX292 2F/35'Cd/460V/3Ph/Ex Pr/FM/CSA</v>
          </cell>
          <cell r="C1556" t="str">
            <v>https://www.zoellerpumps.com/en-us/products/sewage-pumps/commercial/290-series</v>
          </cell>
        </row>
        <row r="1557">
          <cell r="A1557" t="str">
            <v>292-0065</v>
          </cell>
          <cell r="B1557" t="str">
            <v>I292 2F/50'Cd/200V/1Ph/cCSAus</v>
          </cell>
          <cell r="C1557" t="str">
            <v>https://www.zoellerpumps.com/en-us/products/sewage-pumps/commercial/290-series</v>
          </cell>
        </row>
        <row r="1558">
          <cell r="A1558" t="str">
            <v>292-0066</v>
          </cell>
          <cell r="B1558" t="str">
            <v>J292 2F/25'Cd/200-208V/3Ph/cCSAus</v>
          </cell>
          <cell r="C1558" t="str">
            <v>https://www.zoellerpumps.com/en-us/products/sewage-pumps/commercial/290-series</v>
          </cell>
        </row>
        <row r="1559">
          <cell r="A1559" t="str">
            <v>292-0067</v>
          </cell>
          <cell r="B1559" t="str">
            <v>E292 2F/35'Cd/230V/1Ph/cCSAus</v>
          </cell>
          <cell r="C1559" t="str">
            <v>https://www.zoellerpumps.com/en-us/products/sewage-pumps/commercial/290-series</v>
          </cell>
        </row>
        <row r="1560">
          <cell r="A1560" t="str">
            <v>292-0069</v>
          </cell>
          <cell r="B1560" t="str">
            <v>NX292 2F/35'Cd//115V/1Ph/Ex Pr/FM/CSA</v>
          </cell>
          <cell r="C1560" t="str">
            <v>https://www.zoellerpumps.com/en-us/products/sewage-pumps/commercial/290-series</v>
          </cell>
        </row>
        <row r="1561">
          <cell r="A1561" t="str">
            <v>292-0071</v>
          </cell>
          <cell r="B1561" t="str">
            <v>JX292 2F/50'Cd/200-208V/3Ph/Ex Pr/FM/CSA</v>
          </cell>
          <cell r="C1561" t="str">
            <v>https://www.zoellerpumps.com/en-us/products/sewage-pumps/commercial/290-series</v>
          </cell>
        </row>
        <row r="1562">
          <cell r="A1562" t="str">
            <v>292-0072</v>
          </cell>
          <cell r="B1562" t="str">
            <v>H292 2F/35'Cd/200V/1Ph/cCSAus</v>
          </cell>
          <cell r="C1562" t="str">
            <v>https://www.zoellerpumps.com/en-us/products/sewage-pumps/commercial/290-series</v>
          </cell>
        </row>
        <row r="1563">
          <cell r="A1563" t="str">
            <v>292-0073</v>
          </cell>
          <cell r="B1563" t="str">
            <v>H292 2F/50'Cd/200V/1Ph/cCSAus</v>
          </cell>
          <cell r="C1563" t="str">
            <v>https://www.zoellerpumps.com/en-us/products/sewage-pumps/commercial/290-series</v>
          </cell>
        </row>
        <row r="1564">
          <cell r="A1564" t="str">
            <v>292-0075</v>
          </cell>
          <cell r="B1564" t="str">
            <v>BN292 2F/35'Cd/115V/1Ph/Pb35'/cCSAus Pump</v>
          </cell>
          <cell r="C1564" t="str">
            <v>https://www.zoellerpumps.com/en-us/products/sewage-pumps/commercial/290-series</v>
          </cell>
        </row>
        <row r="1565">
          <cell r="A1565" t="str">
            <v>292-0076</v>
          </cell>
          <cell r="B1565" t="str">
            <v>MX292 2F/35'Cd/115V/1Ph/Ex Pr/FM/CSA</v>
          </cell>
          <cell r="C1565" t="str">
            <v>https://www.zoellerpumps.com/en-us/products/sewage-pumps/commercial/290-series</v>
          </cell>
        </row>
        <row r="1566">
          <cell r="A1566" t="str">
            <v>292-0077</v>
          </cell>
          <cell r="B1566" t="str">
            <v>F292 2F/50'Cd/230V/3Ph/cCSAus</v>
          </cell>
          <cell r="C1566" t="str">
            <v>https://www.zoellerpumps.com/en-us/products/sewage-pumps/commercial/290-series</v>
          </cell>
        </row>
        <row r="1567">
          <cell r="A1567" t="str">
            <v>292-0078</v>
          </cell>
          <cell r="B1567" t="str">
            <v>E292 2F/25'Cd/230V/1Ph/cCSAus</v>
          </cell>
          <cell r="C1567" t="str">
            <v>https://www.zoellerpumps.com/en-us/products/sewage-pumps/commercial/290-series</v>
          </cell>
        </row>
        <row r="1568">
          <cell r="A1568" t="str">
            <v>292-0080</v>
          </cell>
          <cell r="B1568" t="str">
            <v>NX292 2F/115V/1Ph/Ex Pr/Bronze Impeller</v>
          </cell>
          <cell r="C1568" t="str">
            <v>https://www.zoellerpumps.com/en-us/products/sewage-pumps/commercial/290-series</v>
          </cell>
        </row>
        <row r="1569">
          <cell r="A1569" t="str">
            <v>292-0081</v>
          </cell>
          <cell r="B1569" t="str">
            <v>M292 2F/115V/1Ph/cCSAus/UL/Bronze Impeller</v>
          </cell>
          <cell r="C1569" t="str">
            <v>https://www.zoellerpumps.com/en-us/products/sewage-pumps/commercial/290-series</v>
          </cell>
        </row>
        <row r="1570">
          <cell r="A1570" t="str">
            <v>292-0082</v>
          </cell>
          <cell r="B1570" t="str">
            <v>N292 2F/115V/1Ph/CSA/Bronze Impeller</v>
          </cell>
          <cell r="C1570" t="str">
            <v>https://www.zoellerpumps.com/en-us/products/sewage-pumps/commercial/290-series</v>
          </cell>
        </row>
        <row r="1571">
          <cell r="A1571" t="str">
            <v>293-0003</v>
          </cell>
          <cell r="B1571" t="str">
            <v>D293 2F/230V/1Ph/cCSAus/UL</v>
          </cell>
          <cell r="C1571" t="str">
            <v>https://www.zoellerpumps.com/en-us/products/sewage-pumps/commercial/290-series</v>
          </cell>
        </row>
        <row r="1572">
          <cell r="A1572" t="str">
            <v>293-0004</v>
          </cell>
          <cell r="B1572" t="str">
            <v>E293 2F/230V/1Ph/cCSAus/UL</v>
          </cell>
          <cell r="C1572" t="str">
            <v>https://www.zoellerpumps.com/en-us/products/sewage-pumps/commercial/290-series</v>
          </cell>
        </row>
        <row r="1573">
          <cell r="A1573" t="str">
            <v>293-0006</v>
          </cell>
          <cell r="B1573" t="str">
            <v>J293 2F/200-208V/3Ph/cCSAus/UL</v>
          </cell>
          <cell r="C1573" t="str">
            <v>https://www.zoellerpumps.com/en-us/products/sewage-pumps/commercial/290-series</v>
          </cell>
        </row>
        <row r="1574">
          <cell r="A1574" t="str">
            <v>293-0009</v>
          </cell>
          <cell r="B1574" t="str">
            <v>I293 2F/200-208V/1Ph/cCSAus</v>
          </cell>
          <cell r="C1574" t="str">
            <v>https://www.zoellerpumps.com/en-us/products/sewage-pumps/commercial/290-series</v>
          </cell>
        </row>
        <row r="1575">
          <cell r="A1575" t="str">
            <v>293-0011</v>
          </cell>
          <cell r="B1575" t="str">
            <v>F293 2F/230V/3Ph/cCSAus/UL</v>
          </cell>
          <cell r="C1575" t="str">
            <v>https://www.zoellerpumps.com/en-us/products/sewage-pumps/commercial/290-series</v>
          </cell>
        </row>
        <row r="1576">
          <cell r="A1576" t="str">
            <v>293-0014</v>
          </cell>
          <cell r="B1576" t="str">
            <v>G293 2F/460V/3Ph/cCSAus/UL</v>
          </cell>
          <cell r="C1576" t="str">
            <v>https://www.zoellerpumps.com/en-us/products/sewage-pumps/commercial/290-series</v>
          </cell>
        </row>
        <row r="1577">
          <cell r="A1577" t="str">
            <v>293-0016</v>
          </cell>
          <cell r="B1577" t="str">
            <v>H293 2F/200-208V/1Ph/cCSAus</v>
          </cell>
          <cell r="C1577" t="str">
            <v>https://www.zoellerpumps.com/en-us/products/sewage-pumps/commercial/290-series</v>
          </cell>
        </row>
        <row r="1578">
          <cell r="A1578" t="str">
            <v>293-0017</v>
          </cell>
          <cell r="B1578" t="str">
            <v>D293 2F/50'Cd/230V/1Ph/cCSAus/UL</v>
          </cell>
          <cell r="C1578" t="str">
            <v>https://www.zoellerpumps.com/en-us/products/sewage-pumps/commercial/290-series</v>
          </cell>
        </row>
        <row r="1579">
          <cell r="A1579" t="str">
            <v>293-0018</v>
          </cell>
          <cell r="B1579" t="str">
            <v>D293 2F/25'Cd/230V/1Ph/cCSAus/UL</v>
          </cell>
          <cell r="C1579" t="str">
            <v>https://www.zoellerpumps.com/en-us/products/sewage-pumps/commercial/290-series</v>
          </cell>
        </row>
        <row r="1580">
          <cell r="A1580" t="str">
            <v>293-0019</v>
          </cell>
          <cell r="B1580" t="str">
            <v>F293 2F/25'Cd/230V/3Ph/cCSAus/UL</v>
          </cell>
          <cell r="C1580" t="str">
            <v>https://www.zoellerpumps.com/en-us/products/sewage-pumps/commercial/290-series</v>
          </cell>
        </row>
        <row r="1581">
          <cell r="A1581" t="str">
            <v>293-0020</v>
          </cell>
          <cell r="B1581" t="str">
            <v>D293 2F/35'Cd/230V/1Ph/cCSAus/UL</v>
          </cell>
          <cell r="C1581" t="str">
            <v>https://www.zoellerpumps.com/en-us/products/sewage-pumps/commercial/290-series</v>
          </cell>
        </row>
        <row r="1582">
          <cell r="A1582" t="str">
            <v>293-0021</v>
          </cell>
          <cell r="B1582" t="str">
            <v>E293 2F/50'Cd/230V/1Ph/cCSAus/UL</v>
          </cell>
          <cell r="C1582" t="str">
            <v>https://www.zoellerpumps.com/en-us/products/sewage-pumps/commercial/290-series</v>
          </cell>
        </row>
        <row r="1583">
          <cell r="A1583" t="str">
            <v>293-0023</v>
          </cell>
          <cell r="B1583" t="str">
            <v>E293 2F/230V/1Ph/cCSAus</v>
          </cell>
          <cell r="C1583" t="str">
            <v>https://www.zoellerpumps.com/en-us/products/sewage-pumps/commercial/290-series</v>
          </cell>
        </row>
        <row r="1584">
          <cell r="A1584" t="str">
            <v>293-0025</v>
          </cell>
          <cell r="B1584" t="str">
            <v>E293 2F/25'Cd/230V/1Ph/cCSAus/UL</v>
          </cell>
          <cell r="C1584" t="str">
            <v>https://www.zoellerpumps.com/en-us/products/sewage-pumps/commercial/290-series</v>
          </cell>
        </row>
        <row r="1585">
          <cell r="A1585" t="str">
            <v>293-0026</v>
          </cell>
          <cell r="B1585" t="str">
            <v>E293 2F/35'Cd/230V/1Ph/cCSAus/UL</v>
          </cell>
          <cell r="C1585" t="str">
            <v>https://www.zoellerpumps.com/en-us/products/sewage-pumps/commercial/290-series</v>
          </cell>
        </row>
        <row r="1586">
          <cell r="A1586" t="str">
            <v>293-0029</v>
          </cell>
          <cell r="B1586" t="str">
            <v>BE293 2F/230V/1Ph/Pb20'/cCSAus/UL</v>
          </cell>
          <cell r="C1586" t="str">
            <v>https://www.zoellerpumps.com/en-us/products/sewage-pumps/commercial/290-series</v>
          </cell>
        </row>
        <row r="1587">
          <cell r="A1587" t="str">
            <v>293-0030</v>
          </cell>
          <cell r="B1587" t="str">
            <v>G293 2F/35'Cd/460V/3Ph/cCSAus/UL</v>
          </cell>
          <cell r="C1587" t="str">
            <v>https://www.zoellerpumps.com/en-us/products/sewage-pumps/commercial/290-series</v>
          </cell>
        </row>
        <row r="1588">
          <cell r="A1588" t="str">
            <v>293-0031</v>
          </cell>
          <cell r="B1588" t="str">
            <v>G293 2F/25'Cd/460V/3Ph/cCSAus/UL</v>
          </cell>
          <cell r="C1588" t="str">
            <v>https://www.zoellerpumps.com/en-us/products/sewage-pumps/commercial/290-series</v>
          </cell>
        </row>
        <row r="1589">
          <cell r="A1589" t="str">
            <v>293-0032</v>
          </cell>
          <cell r="B1589" t="str">
            <v>I293 2F/25'Cd/200-208V/1Ph/cCSAus</v>
          </cell>
          <cell r="C1589" t="str">
            <v>https://www.zoellerpumps.com/en-us/products/sewage-pumps/commercial/290-series</v>
          </cell>
        </row>
        <row r="1590">
          <cell r="A1590" t="str">
            <v>293-0046</v>
          </cell>
          <cell r="B1590" t="str">
            <v>IX293 2F/200-208V/1Ph/Ex Pr/FM/CSA</v>
          </cell>
          <cell r="C1590" t="str">
            <v>https://www.zoellerpumps.com/en-us/products/sewage-pumps/commercial/290-series</v>
          </cell>
        </row>
        <row r="1591">
          <cell r="A1591" t="str">
            <v>293-0047</v>
          </cell>
          <cell r="B1591" t="str">
            <v>EX293 2F/230V/1Ph/Ex Pr/FM//CSA</v>
          </cell>
          <cell r="C1591" t="str">
            <v>https://www.zoellerpumps.com/en-us/products/sewage-pumps/commercial/290-series</v>
          </cell>
        </row>
        <row r="1592">
          <cell r="A1592" t="str">
            <v>293-0048</v>
          </cell>
          <cell r="B1592" t="str">
            <v>JX293 2F/200-208V/3Ph/Ex Pr/FM/CSA</v>
          </cell>
          <cell r="C1592" t="str">
            <v>https://www.zoellerpumps.com/en-us/products/sewage-pumps/commercial/290-series</v>
          </cell>
        </row>
        <row r="1593">
          <cell r="A1593" t="str">
            <v>293-0049</v>
          </cell>
          <cell r="B1593" t="str">
            <v>FX293 2F/230V/3Ph/Ex Pr/FM/CSA</v>
          </cell>
          <cell r="C1593" t="str">
            <v>https://www.zoellerpumps.com/en-us/products/sewage-pumps/commercial/290-series</v>
          </cell>
        </row>
        <row r="1594">
          <cell r="A1594" t="str">
            <v>293-0050</v>
          </cell>
          <cell r="B1594" t="str">
            <v>GX293 2F/460V/3Ph/Ex Pr/FM/CSA</v>
          </cell>
          <cell r="C1594" t="str">
            <v>https://www.zoellerpumps.com/en-us/products/sewage-pumps/commercial/290-series</v>
          </cell>
        </row>
        <row r="1595">
          <cell r="A1595" t="str">
            <v>293-0053</v>
          </cell>
          <cell r="B1595" t="str">
            <v>I293 2F/35'Cd/200-208V/1Ph/cCSAus</v>
          </cell>
          <cell r="C1595" t="str">
            <v>https://www.zoellerpumps.com/en-us/products/sewage-pumps/commercial/290-series</v>
          </cell>
        </row>
        <row r="1596">
          <cell r="A1596" t="str">
            <v>293-0054</v>
          </cell>
          <cell r="B1596" t="str">
            <v>J293 2F/35'Cd/200-208V/3Ph/cCSAus/UL</v>
          </cell>
          <cell r="C1596" t="str">
            <v>https://www.zoellerpumps.com/en-us/products/sewage-pumps/commercial/290-series</v>
          </cell>
        </row>
        <row r="1597">
          <cell r="A1597" t="str">
            <v>293-0055</v>
          </cell>
          <cell r="B1597" t="str">
            <v>BE293 2F/25'Cd/230V/1Ph/Pb25'/cCSAus/UL</v>
          </cell>
          <cell r="C1597" t="str">
            <v>https://www.zoellerpumps.com/en-us/products/sewage-pumps/commercial/290-series</v>
          </cell>
        </row>
        <row r="1598">
          <cell r="A1598" t="str">
            <v>293-0056</v>
          </cell>
          <cell r="B1598" t="str">
            <v>G293 2F/50'Cd/460V/3Ph/cCSAus/UL</v>
          </cell>
          <cell r="C1598" t="str">
            <v>https://www.zoellerpumps.com/en-us/products/sewage-pumps/commercial/290-series</v>
          </cell>
        </row>
        <row r="1599">
          <cell r="A1599" t="str">
            <v>293-0058</v>
          </cell>
          <cell r="B1599" t="str">
            <v>I293 2F/50'Cd/200-208V/1Ph/cCSAus</v>
          </cell>
          <cell r="C1599" t="str">
            <v>https://www.zoellerpumps.com/en-us/products/sewage-pumps/commercial/290-series</v>
          </cell>
        </row>
        <row r="1600">
          <cell r="A1600" t="str">
            <v>293-0059</v>
          </cell>
          <cell r="B1600" t="str">
            <v>J293 2F/50'Cd/200-208V/3Ph/cCSAus/UL</v>
          </cell>
          <cell r="C1600" t="str">
            <v>https://www.zoellerpumps.com/en-us/products/sewage-pumps/commercial/290-series</v>
          </cell>
        </row>
        <row r="1601">
          <cell r="A1601" t="str">
            <v>293-0060</v>
          </cell>
          <cell r="B1601" t="str">
            <v>GX293 2F/35'Cd/460V/3Ph/Ex Pr/FM/CSA</v>
          </cell>
          <cell r="C1601" t="str">
            <v>https://www.zoellerpumps.com/en-us/products/sewage-pumps/commercial/290-series</v>
          </cell>
        </row>
        <row r="1602">
          <cell r="A1602" t="str">
            <v>293-0061</v>
          </cell>
          <cell r="B1602" t="str">
            <v>JX293 2F/50'Cd/200-208V/3Ph/Ex Pr/FM/CSA</v>
          </cell>
          <cell r="C1602" t="str">
            <v>https://www.zoellerpumps.com/en-us/products/sewage-pumps/commercial/290-series</v>
          </cell>
        </row>
        <row r="1603">
          <cell r="A1603" t="str">
            <v>293-0062</v>
          </cell>
          <cell r="B1603" t="str">
            <v>J293 2F/25'Cd/200-208V/3Ph/cCSAus/UL</v>
          </cell>
          <cell r="C1603" t="str">
            <v>https://www.zoellerpumps.com/en-us/products/sewage-pumps/commercial/290-series</v>
          </cell>
        </row>
        <row r="1604">
          <cell r="A1604" t="str">
            <v>293-0063</v>
          </cell>
          <cell r="B1604" t="str">
            <v>IX293 2F/50'Cd/200-208V/1Ph/Ex Pr/FM/CSA</v>
          </cell>
          <cell r="C1604" t="str">
            <v>https://www.zoellerpumps.com/en-us/products/sewage-pumps/commercial/290-series</v>
          </cell>
        </row>
        <row r="1605">
          <cell r="A1605" t="str">
            <v>293-0064</v>
          </cell>
          <cell r="B1605" t="str">
            <v>H293 2F/50'Cd/200-208V/1Ph/cCSAus</v>
          </cell>
          <cell r="C1605" t="str">
            <v>https://www.zoellerpumps.com/en-us/products/sewage-pumps/commercial/290-series</v>
          </cell>
        </row>
        <row r="1606">
          <cell r="A1606" t="str">
            <v>293-0065</v>
          </cell>
          <cell r="B1606" t="str">
            <v>FX293 2F/35'Cd/230V/3Ph/Ex Pr/FM/CSA</v>
          </cell>
          <cell r="C1606" t="str">
            <v>https://www.zoellerpumps.com/en-us/products/sewage-pumps/commercial/290-series</v>
          </cell>
        </row>
        <row r="1607">
          <cell r="A1607" t="str">
            <v>293-0066</v>
          </cell>
          <cell r="B1607" t="str">
            <v>DX293 2F/230V/1Ph/EX Pr/FM/CSA</v>
          </cell>
          <cell r="C1607" t="str">
            <v>https://www.zoellerpumps.com/en-us/products/sewage-pumps/commercial/290-series</v>
          </cell>
        </row>
        <row r="1608">
          <cell r="A1608" t="str">
            <v>293-0067</v>
          </cell>
          <cell r="B1608" t="str">
            <v>EX293 2F/50'Cord/230V/1Ph/Ex Pr/FM/CSA/</v>
          </cell>
          <cell r="C1608" t="str">
            <v>https://www.zoellerpumps.com/en-us/products/sewage-pumps/commercial/290-series</v>
          </cell>
        </row>
        <row r="1609">
          <cell r="A1609" t="str">
            <v>293-0068</v>
          </cell>
          <cell r="B1609" t="str">
            <v>JX293 2F/35'Cd/200-208V/3Ph/Ex Pr/FM/CSA</v>
          </cell>
          <cell r="C1609" t="str">
            <v>https://www.zoellerpumps.com/en-us/products/sewage-pumps/commercial/290-series</v>
          </cell>
        </row>
        <row r="1610">
          <cell r="A1610" t="str">
            <v>293-0071</v>
          </cell>
          <cell r="B1610" t="str">
            <v>F293 2F/35'Cd/230V/3Ph/cCSAus/UL</v>
          </cell>
          <cell r="C1610" t="str">
            <v>https://www.zoellerpumps.com/en-us/products/sewage-pumps/commercial/290-series</v>
          </cell>
        </row>
        <row r="1611">
          <cell r="A1611" t="str">
            <v>293-0074</v>
          </cell>
          <cell r="B1611" t="str">
            <v>H293 2F/35'Cd/200-208V/1Ph/cCSAus</v>
          </cell>
          <cell r="C1611" t="str">
            <v>https://www.zoellerpumps.com/en-us/products/sewage-pumps/commercial/290-series</v>
          </cell>
        </row>
        <row r="1612">
          <cell r="A1612" t="str">
            <v>293-0076</v>
          </cell>
          <cell r="B1612" t="str">
            <v>GX293 2F/50'Cd/460V/3Ph/Ex Pr/FM/CSA</v>
          </cell>
          <cell r="C1612" t="str">
            <v>https://www.zoellerpumps.com/en-us/products/sewage-pumps/commercial/290-series</v>
          </cell>
        </row>
        <row r="1613">
          <cell r="A1613" t="str">
            <v>293-0077</v>
          </cell>
          <cell r="B1613" t="str">
            <v>JX293 2F/25'Cd/200-208V/3Ph/Ex Pr/FM/CSA</v>
          </cell>
          <cell r="C1613" t="str">
            <v>https://www.zoellerpumps.com/en-us/products/sewage-pumps/commercial/290-series</v>
          </cell>
        </row>
        <row r="1614">
          <cell r="A1614" t="str">
            <v>293-0086</v>
          </cell>
          <cell r="B1614" t="str">
            <v>EX293 2F/35'Cord/230V/1Ph/Ex Pr/FM/CSA/</v>
          </cell>
          <cell r="C1614" t="str">
            <v>https://www.zoellerpumps.com/en-us/products/sewage-pumps/commercial/290-series</v>
          </cell>
        </row>
        <row r="1615">
          <cell r="A1615" t="str">
            <v>293-0087</v>
          </cell>
          <cell r="B1615" t="str">
            <v>IX293 2F/35'Cd/200-208V/1Ph/Ex Pr/FM/CSA</v>
          </cell>
          <cell r="C1615" t="str">
            <v>https://www.zoellerpumps.com/en-us/products/sewage-pumps/commercial/290-series</v>
          </cell>
        </row>
        <row r="1616">
          <cell r="A1616" t="str">
            <v>293-0090</v>
          </cell>
          <cell r="B1616" t="str">
            <v>FX293 2F/50'Cd/230V/3Ph/Ex Pr/FM/CSA</v>
          </cell>
          <cell r="C1616" t="str">
            <v>https://www.zoellerpumps.com/en-us/products/sewage-pumps/commercial/290-series</v>
          </cell>
        </row>
        <row r="1617">
          <cell r="A1617" t="str">
            <v>293-0091</v>
          </cell>
          <cell r="B1617" t="str">
            <v>F293 2F/50'Cd/230V/3Ph/cCSAus/UL</v>
          </cell>
          <cell r="C1617" t="str">
            <v>https://www.zoellerpumps.com/en-us/products/sewage-pumps/commercial/290-series</v>
          </cell>
        </row>
        <row r="1618">
          <cell r="A1618" t="str">
            <v>294-0003</v>
          </cell>
          <cell r="B1618" t="str">
            <v>D294 2F/230V/1Ph/cCSAus/UL</v>
          </cell>
          <cell r="C1618" t="str">
            <v>https://www.zoellerpumps.com/en-us/products/sewage-pumps/commercial/290-series</v>
          </cell>
        </row>
        <row r="1619">
          <cell r="A1619" t="str">
            <v>294-0004</v>
          </cell>
          <cell r="B1619" t="str">
            <v>E294 2F/230V/1Ph/CSA</v>
          </cell>
          <cell r="C1619" t="str">
            <v>https://www.zoellerpumps.com/en-us/products/sewage-pumps/commercial/290-series</v>
          </cell>
        </row>
        <row r="1620">
          <cell r="A1620" t="str">
            <v>294-0005</v>
          </cell>
          <cell r="B1620" t="str">
            <v>G294 2F/460V/3Ph/cCSAus/UL</v>
          </cell>
          <cell r="C1620" t="str">
            <v>https://www.zoellerpumps.com/en-us/products/sewage-pumps/commercial/290-series</v>
          </cell>
        </row>
        <row r="1621">
          <cell r="A1621" t="str">
            <v>294-0006</v>
          </cell>
          <cell r="B1621" t="str">
            <v>F294 2F/230V/3Ph/cCSAus/UL</v>
          </cell>
          <cell r="C1621" t="str">
            <v>https://www.zoellerpumps.com/en-us/products/sewage-pumps/commercial/290-series</v>
          </cell>
        </row>
        <row r="1622">
          <cell r="A1622" t="str">
            <v>294-0007</v>
          </cell>
          <cell r="B1622" t="str">
            <v>J294 2F/200-208V/3Ph/cCSAus/UL</v>
          </cell>
          <cell r="C1622" t="str">
            <v>https://www.zoellerpumps.com/en-us/products/sewage-pumps/commercial/290-series</v>
          </cell>
        </row>
        <row r="1623">
          <cell r="A1623" t="str">
            <v>294-0008</v>
          </cell>
          <cell r="B1623" t="str">
            <v>D294 2F/50'Cd/230V/1Ph/cCSAu/UL</v>
          </cell>
          <cell r="C1623" t="str">
            <v>https://www.zoellerpumps.com/en-us/products/sewage-pumps/commercial/290-series</v>
          </cell>
        </row>
        <row r="1624">
          <cell r="A1624" t="str">
            <v>294-0009</v>
          </cell>
          <cell r="B1624" t="str">
            <v>H294 2F/200-208V/1Ph/cCSAus</v>
          </cell>
          <cell r="C1624" t="str">
            <v>https://www.zoellerpumps.com/en-us/products/sewage-pumps/commercial/290-series</v>
          </cell>
        </row>
        <row r="1625">
          <cell r="A1625" t="str">
            <v>294-0010</v>
          </cell>
          <cell r="B1625" t="str">
            <v>I294 2F/200-208V/1Ph/cCSAus</v>
          </cell>
          <cell r="C1625" t="str">
            <v>https://www.zoellerpumps.com/en-us/products/sewage-pumps/commercial/290-series</v>
          </cell>
        </row>
        <row r="1626">
          <cell r="A1626" t="str">
            <v>294-0011</v>
          </cell>
          <cell r="B1626" t="str">
            <v>G294 2F/50'Cd/460V/3Ph/cCSAus/UL</v>
          </cell>
          <cell r="C1626" t="str">
            <v>https://www.zoellerpumps.com/en-us/products/sewage-pumps/commercial/290-series</v>
          </cell>
        </row>
        <row r="1627">
          <cell r="A1627" t="str">
            <v>294-0012</v>
          </cell>
          <cell r="B1627" t="str">
            <v>J294 2F/25'Cd/200-208V/3Ph/cCSAus/UL</v>
          </cell>
          <cell r="C1627" t="str">
            <v>https://www.zoellerpumps.com/en-us/products/sewage-pumps/commercial/290-series</v>
          </cell>
        </row>
        <row r="1628">
          <cell r="A1628" t="str">
            <v>294-0013</v>
          </cell>
          <cell r="B1628" t="str">
            <v>J294 2F/50'Cd/200-208V/3Ph/cCSAus/UL</v>
          </cell>
          <cell r="C1628" t="str">
            <v>https://www.zoellerpumps.com/en-us/products/sewage-pumps/commercial/290-series</v>
          </cell>
        </row>
        <row r="1629">
          <cell r="A1629" t="str">
            <v>294-0017</v>
          </cell>
          <cell r="B1629" t="str">
            <v>E294 2F/25'Cd/230V/1Ph/CSA</v>
          </cell>
          <cell r="C1629" t="str">
            <v>https://www.zoellerpumps.com/en-us/products/sewage-pumps/commercial/290-series</v>
          </cell>
        </row>
        <row r="1630">
          <cell r="A1630" t="str">
            <v>294-0018</v>
          </cell>
          <cell r="B1630" t="str">
            <v>E294 2F/230V/1Ph/CSA</v>
          </cell>
          <cell r="C1630" t="str">
            <v>https://www.zoellerpumps.com/en-us/products/sewage-pumps/commercial/290-series</v>
          </cell>
        </row>
        <row r="1631">
          <cell r="A1631" t="str">
            <v>294-0020</v>
          </cell>
          <cell r="B1631" t="str">
            <v>F294 2F/25'Cd/230V/3Ph/cCSAus/UL</v>
          </cell>
          <cell r="C1631" t="str">
            <v>https://www.zoellerpumps.com/en-us/products/sewage-pumps/commercial/290-series</v>
          </cell>
        </row>
        <row r="1632">
          <cell r="A1632" t="str">
            <v>294-0021</v>
          </cell>
          <cell r="B1632" t="str">
            <v>BE294 2F/20'Pb MFS/230/1PH/CSA</v>
          </cell>
          <cell r="C1632" t="str">
            <v>https://www.zoellerpumps.com/en-us/products/sewage-pumps/commercial/290-series</v>
          </cell>
        </row>
        <row r="1633">
          <cell r="A1633" t="str">
            <v>294-0022</v>
          </cell>
          <cell r="B1633" t="str">
            <v>E294 2F/35'Cd/230V/1Ph/CSA</v>
          </cell>
          <cell r="C1633" t="str">
            <v>https://www.zoellerpumps.com/en-us/products/sewage-pumps/commercial/290-series</v>
          </cell>
        </row>
        <row r="1634">
          <cell r="A1634" t="str">
            <v>294-0025</v>
          </cell>
          <cell r="B1634" t="str">
            <v>D294 2F/25'Cd/230V/1Ph/cCSAus/UL</v>
          </cell>
          <cell r="C1634" t="str">
            <v>https://www.zoellerpumps.com/en-us/products/sewage-pumps/commercial/290-series</v>
          </cell>
        </row>
        <row r="1635">
          <cell r="A1635" t="str">
            <v>294-0026</v>
          </cell>
          <cell r="B1635" t="str">
            <v>I294 2F/25'Cd/200-208V/1Ph/cCSAus</v>
          </cell>
          <cell r="C1635" t="str">
            <v>https://www.zoellerpumps.com/en-us/products/sewage-pumps/commercial/290-series</v>
          </cell>
        </row>
        <row r="1636">
          <cell r="A1636" t="str">
            <v>294-0027</v>
          </cell>
          <cell r="B1636" t="str">
            <v>D294 2F/35'Cd/230V/1Ph/cCSAus/UL</v>
          </cell>
          <cell r="C1636" t="str">
            <v>https://www.zoellerpumps.com/en-us/products/sewage-pumps/commercial/290-series</v>
          </cell>
        </row>
        <row r="1637">
          <cell r="A1637" t="str">
            <v>294-0029</v>
          </cell>
          <cell r="B1637" t="str">
            <v>E294 2F/50'Cd/230V/1Ph/CSA</v>
          </cell>
          <cell r="C1637" t="str">
            <v>https://www.zoellerpumps.com/en-us/products/sewage-pumps/commercial/290-series</v>
          </cell>
        </row>
        <row r="1638">
          <cell r="A1638" t="str">
            <v>294-0033</v>
          </cell>
          <cell r="B1638" t="str">
            <v>H294 2F/50'Cd/200-208V/1Ph/cCSAus</v>
          </cell>
          <cell r="C1638" t="str">
            <v>https://www.zoellerpumps.com/en-us/products/sewage-pumps/commercial/290-series</v>
          </cell>
        </row>
        <row r="1639">
          <cell r="A1639" t="str">
            <v>294-0034</v>
          </cell>
          <cell r="B1639" t="str">
            <v>I294 2F/50'Cd/200-208V/1Ph/cCSAus</v>
          </cell>
          <cell r="C1639" t="str">
            <v>https://www.zoellerpumps.com/en-us/products/sewage-pumps/commercial/290-series</v>
          </cell>
        </row>
        <row r="1640">
          <cell r="A1640" t="str">
            <v>294-0035</v>
          </cell>
          <cell r="B1640" t="str">
            <v>IX294 2F/200-208V/1Ph/Ex Pr/FMCSA</v>
          </cell>
          <cell r="C1640" t="str">
            <v>https://www.zoellerpumps.com/en-us/products/sewage-pumps/commercial/290-series</v>
          </cell>
        </row>
        <row r="1641">
          <cell r="A1641" t="str">
            <v>294-0036</v>
          </cell>
          <cell r="B1641" t="str">
            <v>EX294 2F/230V/1Ph/Ex Pr/FM/CSA</v>
          </cell>
          <cell r="C1641" t="str">
            <v>https://www.zoellerpumps.com/en-us/products/sewage-pumps/commercial/290-series</v>
          </cell>
        </row>
        <row r="1642">
          <cell r="A1642" t="str">
            <v>294-0037</v>
          </cell>
          <cell r="B1642" t="str">
            <v>JX294 2F/200-208V/3Ph/Ex Pr/FM/CSA</v>
          </cell>
          <cell r="C1642" t="str">
            <v>https://www.zoellerpumps.com/en-us/products/sewage-pumps/commercial/290-series</v>
          </cell>
        </row>
        <row r="1643">
          <cell r="A1643" t="str">
            <v>294-0038</v>
          </cell>
          <cell r="B1643" t="str">
            <v>FX294 2F/230V/3Ph/Ex Pr/FM/CSA</v>
          </cell>
          <cell r="C1643" t="str">
            <v>https://www.zoellerpumps.com/en-us/products/sewage-pumps/commercial/290-series</v>
          </cell>
        </row>
        <row r="1644">
          <cell r="A1644" t="str">
            <v>294-0039</v>
          </cell>
          <cell r="B1644" t="str">
            <v>GX294 2F/460V/3Ph/Ex Pr/FM/CSA</v>
          </cell>
          <cell r="C1644" t="str">
            <v>https://www.zoellerpumps.com/en-us/products/sewage-pumps/commercial/290-series</v>
          </cell>
        </row>
        <row r="1645">
          <cell r="A1645" t="str">
            <v>294-0041</v>
          </cell>
          <cell r="B1645" t="str">
            <v>FX294 2F/50'Cd/230V/3Ph/Ex Pr/FM/CSA</v>
          </cell>
          <cell r="C1645" t="str">
            <v>https://www.zoellerpumps.com/en-us/products/sewage-pumps/commercial/290-series</v>
          </cell>
        </row>
        <row r="1646">
          <cell r="A1646" t="str">
            <v>294-0042</v>
          </cell>
          <cell r="B1646" t="str">
            <v>J294 2F/35'Cd/200-208V/3Ph/cCSAus/UL</v>
          </cell>
          <cell r="C1646" t="str">
            <v>https://www.zoellerpumps.com/en-us/products/sewage-pumps/commercial/290-series</v>
          </cell>
        </row>
        <row r="1647">
          <cell r="A1647" t="str">
            <v>294-0043</v>
          </cell>
          <cell r="B1647" t="str">
            <v>G294 2F/25'Cd/460V/3Ph/cCSAus/UL</v>
          </cell>
          <cell r="C1647" t="str">
            <v>https://www.zoellerpumps.com/en-us/products/sewage-pumps/commercial/290-series</v>
          </cell>
        </row>
        <row r="1648">
          <cell r="A1648" t="str">
            <v>294-0045</v>
          </cell>
          <cell r="B1648" t="str">
            <v>JX294 2F/25'Cd/200-208V/3Ph/Ex Pr/FM/CSA</v>
          </cell>
          <cell r="C1648" t="str">
            <v>https://www.zoellerpumps.com/en-us/products/sewage-pumps/commercial/290-series</v>
          </cell>
        </row>
        <row r="1649">
          <cell r="A1649" t="str">
            <v>294-0046</v>
          </cell>
          <cell r="B1649" t="str">
            <v>G294 2F/35'Cd/460V/3Ph/cCSAus/UL</v>
          </cell>
          <cell r="C1649" t="str">
            <v>https://www.zoellerpumps.com/en-us/products/sewage-pumps/commercial/290-series</v>
          </cell>
        </row>
        <row r="1650">
          <cell r="A1650" t="str">
            <v>294-0048</v>
          </cell>
          <cell r="B1650" t="str">
            <v>H294 2F/35'Cd/200-208V/1Ph/cCSAus</v>
          </cell>
          <cell r="C1650" t="str">
            <v>https://www.zoellerpumps.com/en-us/products/sewage-pumps/commercial/290-series</v>
          </cell>
        </row>
        <row r="1651">
          <cell r="A1651" t="str">
            <v>294-0049</v>
          </cell>
          <cell r="B1651" t="str">
            <v>F294 2F/50'Cd/230V/3Ph/cCSAus/UL</v>
          </cell>
          <cell r="C1651" t="str">
            <v>https://www.zoellerpumps.com/en-us/products/sewage-pumps/commercial/290-series</v>
          </cell>
        </row>
        <row r="1652">
          <cell r="A1652" t="str">
            <v>294-0050</v>
          </cell>
          <cell r="B1652" t="str">
            <v>I294 2F/35'Cd/200-208V/1Ph/cCSAus</v>
          </cell>
          <cell r="C1652" t="str">
            <v>https://www.zoellerpumps.com/en-us/products/sewage-pumps/commercial/290-series</v>
          </cell>
        </row>
        <row r="1653">
          <cell r="A1653" t="str">
            <v>294-0052</v>
          </cell>
          <cell r="B1653" t="str">
            <v>FX294 2F/25'Cd/230V/3Ph/Ex Pr/FM/CSA</v>
          </cell>
          <cell r="C1653" t="str">
            <v>https://www.zoellerpumps.com/en-us/products/sewage-pumps/commercial/290-series</v>
          </cell>
        </row>
        <row r="1654">
          <cell r="A1654" t="str">
            <v>294-0053</v>
          </cell>
          <cell r="B1654" t="str">
            <v>DX294 2F/230V/1Ph/Ex Pr/FM/CSA</v>
          </cell>
          <cell r="C1654" t="str">
            <v>https://www.zoellerpumps.com/en-us/products/sewage-pumps/commercial/290-series</v>
          </cell>
        </row>
        <row r="1655">
          <cell r="A1655" t="str">
            <v>294-0055</v>
          </cell>
          <cell r="B1655" t="str">
            <v>H294 2F/25'Cd/200-208V/1Ph/cCSAus</v>
          </cell>
          <cell r="C1655" t="str">
            <v>https://www.zoellerpumps.com/en-us/products/sewage-pumps/commercial/290-series</v>
          </cell>
        </row>
        <row r="1656">
          <cell r="A1656" t="str">
            <v>294-0056</v>
          </cell>
          <cell r="B1656" t="str">
            <v>JX294 2F/50'Cd/200-208V/3Ph/Ex Pr/FM/CSA</v>
          </cell>
          <cell r="C1656" t="str">
            <v>https://www.zoellerpumps.com/en-us/products/sewage-pumps/commercial/290-series</v>
          </cell>
        </row>
        <row r="1657">
          <cell r="A1657" t="str">
            <v>294-0064</v>
          </cell>
          <cell r="B1657" t="str">
            <v>DX294 2F/35'Cd/230V/1Ph/Ex Pr/FM/CSA</v>
          </cell>
          <cell r="C1657" t="str">
            <v>https://www.zoellerpumps.com/en-us/products/sewage-pumps/commercial/290-series</v>
          </cell>
        </row>
        <row r="1658">
          <cell r="A1658" t="str">
            <v>294-0065</v>
          </cell>
          <cell r="B1658" t="str">
            <v>GX294 2F/35'Cd/460V/3Ph/Ex Pr/FM/CSA</v>
          </cell>
          <cell r="C1658" t="str">
            <v>https://www.zoellerpumps.com/en-us/products/sewage-pumps/commercial/290-series</v>
          </cell>
        </row>
        <row r="1659">
          <cell r="A1659" t="str">
            <v>294-0071</v>
          </cell>
          <cell r="B1659" t="str">
            <v>GX294 2F/25'Cd/460V/3Ph/Ex Pr/FM/CSA</v>
          </cell>
          <cell r="C1659" t="str">
            <v>https://www.zoellerpumps.com/en-us/products/sewage-pumps/commercial/290-series</v>
          </cell>
        </row>
        <row r="1660">
          <cell r="A1660" t="str">
            <v>294-0073</v>
          </cell>
          <cell r="B1660" t="str">
            <v>EX294 2F/35'Cd/230V/1Ph/Ex Pr/FM/CSA</v>
          </cell>
          <cell r="C1660" t="str">
            <v>https://www.zoellerpumps.com/en-us/products/sewage-pumps/commercial/290-series</v>
          </cell>
        </row>
        <row r="1661">
          <cell r="A1661" t="str">
            <v>294-0077</v>
          </cell>
          <cell r="B1661" t="str">
            <v>IX294 2F/35'Cd/200-208V/1Ph/Ex Pr/FMCSA</v>
          </cell>
          <cell r="C1661" t="str">
            <v>https://www.zoellerpumps.com/en-us/products/sewage-pumps/commercial/290-series</v>
          </cell>
        </row>
        <row r="1662">
          <cell r="A1662" t="str">
            <v>294-0078</v>
          </cell>
          <cell r="B1662" t="str">
            <v>HX294 2F/35'Cd/200-208V/1Ph/Ex Pr/FM/CSA</v>
          </cell>
          <cell r="C1662" t="str">
            <v>https://www.zoellerpumps.com/en-us/products/sewage-pumps/commercial/290-series</v>
          </cell>
        </row>
        <row r="1663">
          <cell r="A1663" t="str">
            <v>294-0079</v>
          </cell>
          <cell r="B1663" t="str">
            <v>JX294 2F/35'CD/200V/3Ph/Ex Pr/FM//CSA</v>
          </cell>
          <cell r="C1663" t="str">
            <v>https://www.zoellerpumps.com/en-us/products/sewage-pumps/commercial/290-series</v>
          </cell>
        </row>
        <row r="1664">
          <cell r="A1664" t="str">
            <v>294-0084</v>
          </cell>
          <cell r="B1664" t="str">
            <v>F294 2F/35'Cd/230V/3Ph/cCSAus/UL</v>
          </cell>
          <cell r="C1664" t="str">
            <v>https://www.zoellerpumps.com/en-us/products/sewage-pumps/commercial/290-series</v>
          </cell>
        </row>
        <row r="1665">
          <cell r="A1665" t="str">
            <v>295-0003</v>
          </cell>
          <cell r="B1665" t="str">
            <v>D295 2F/230V/1Ph/CSA</v>
          </cell>
          <cell r="C1665" t="str">
            <v>https://www.zoellerpumps.com/en-us/products/sewage-pumps/commercial/290-series</v>
          </cell>
        </row>
        <row r="1666">
          <cell r="A1666" t="str">
            <v>295-0004</v>
          </cell>
          <cell r="B1666" t="str">
            <v>E295 2F/230V/1Ph/CSA/UL</v>
          </cell>
          <cell r="C1666" t="str">
            <v>https://www.zoellerpumps.com/en-us/products/sewage-pumps/commercial/290-series</v>
          </cell>
        </row>
        <row r="1667">
          <cell r="A1667" t="str">
            <v>295-0006</v>
          </cell>
          <cell r="B1667" t="str">
            <v>F295 2F/50'Cd/230V/3Ph/cCSAus/UL</v>
          </cell>
          <cell r="C1667" t="str">
            <v>https://www.zoellerpumps.com/en-us/products/sewage-pumps/commercial/290-series</v>
          </cell>
        </row>
        <row r="1668">
          <cell r="A1668" t="str">
            <v>295-0007</v>
          </cell>
          <cell r="B1668" t="str">
            <v>D295 2F/25'Cd/230V/1Ph/CSA</v>
          </cell>
          <cell r="C1668" t="str">
            <v>https://www.zoellerpumps.com/en-us/products/sewage-pumps/commercial/290-series</v>
          </cell>
        </row>
        <row r="1669">
          <cell r="A1669" t="str">
            <v>295-0008</v>
          </cell>
          <cell r="B1669" t="str">
            <v>F295 2F/230V/3Ph/cCSAus/UL</v>
          </cell>
          <cell r="C1669" t="str">
            <v>https://www.zoellerpumps.com/en-us/products/sewage-pumps/commercial/290-series</v>
          </cell>
        </row>
        <row r="1670">
          <cell r="A1670" t="str">
            <v>295-0009</v>
          </cell>
          <cell r="B1670" t="str">
            <v>G295 2F/460V/3Ph/cCSAus/UL</v>
          </cell>
          <cell r="C1670" t="str">
            <v>https://www.zoellerpumps.com/en-us/products/sewage-pumps/commercial/290-series</v>
          </cell>
        </row>
        <row r="1671">
          <cell r="A1671" t="str">
            <v>295-0010</v>
          </cell>
          <cell r="B1671" t="str">
            <v>J295 2F/200-208V/3Ph/cCSAus/UL</v>
          </cell>
          <cell r="C1671" t="str">
            <v>https://www.zoellerpumps.com/en-us/products/sewage-pumps/commercial/290-series</v>
          </cell>
        </row>
        <row r="1672">
          <cell r="A1672" t="str">
            <v>295-0011</v>
          </cell>
          <cell r="B1672" t="str">
            <v>H295 2F/200-208V/1Ph/cCSAus</v>
          </cell>
          <cell r="C1672" t="str">
            <v>https://www.zoellerpumps.com/en-us/products/sewage-pumps/commercial/290-series</v>
          </cell>
        </row>
        <row r="1673">
          <cell r="A1673" t="str">
            <v>295-0012</v>
          </cell>
          <cell r="B1673" t="str">
            <v>I295 2F/200-208V/1Ph/cCSAus</v>
          </cell>
          <cell r="C1673" t="str">
            <v>https://www.zoellerpumps.com/en-us/products/sewage-pumps/commercial/290-series</v>
          </cell>
        </row>
        <row r="1674">
          <cell r="A1674" t="str">
            <v>295-0013</v>
          </cell>
          <cell r="B1674" t="str">
            <v>F295 2F/35'Cd/230V/3Ph/cCSAus/UL</v>
          </cell>
          <cell r="C1674" t="str">
            <v>https://www.zoellerpumps.com/en-us/products/sewage-pumps/commercial/290-series</v>
          </cell>
        </row>
        <row r="1675">
          <cell r="A1675" t="str">
            <v>295-0014</v>
          </cell>
          <cell r="B1675" t="str">
            <v>G295 2F/25'Cd/460V/3Ph/cCSAus/UL</v>
          </cell>
          <cell r="C1675" t="str">
            <v>https://www.zoellerpumps.com/en-us/products/sewage-pumps/commercial/290-series</v>
          </cell>
        </row>
        <row r="1676">
          <cell r="A1676" t="str">
            <v>295-0015</v>
          </cell>
          <cell r="B1676" t="str">
            <v>G295 2F/50'Cd/460V/3Ph/cCSAus/UL</v>
          </cell>
          <cell r="C1676" t="str">
            <v>https://www.zoellerpumps.com/en-us/products/sewage-pumps/commercial/290-series</v>
          </cell>
        </row>
        <row r="1677">
          <cell r="A1677" t="str">
            <v>295-0017</v>
          </cell>
          <cell r="B1677" t="str">
            <v>E295 2F/50'Cd/230V/1Ph/CSA/UL</v>
          </cell>
          <cell r="C1677" t="str">
            <v>https://www.zoellerpumps.com/en-us/products/sewage-pumps/commercial/290-series</v>
          </cell>
        </row>
        <row r="1678">
          <cell r="A1678" t="str">
            <v>295-0018</v>
          </cell>
          <cell r="B1678" t="str">
            <v>I295 2F/25'Cd/200-208V/1Ph/cCSAus</v>
          </cell>
          <cell r="C1678" t="str">
            <v>https://www.zoellerpumps.com/en-us/products/sewage-pumps/commercial/290-series</v>
          </cell>
        </row>
        <row r="1679">
          <cell r="A1679" t="str">
            <v>295-0021</v>
          </cell>
          <cell r="B1679" t="str">
            <v>D295 2F/50'Cd/230V/1Ph/CSA</v>
          </cell>
          <cell r="C1679" t="str">
            <v>https://www.zoellerpumps.com/en-us/products/sewage-pumps/commercial/290-series</v>
          </cell>
        </row>
        <row r="1680">
          <cell r="A1680" t="str">
            <v>295-0022</v>
          </cell>
          <cell r="B1680" t="str">
            <v>E295 2F/230V/1Ph/CSA/WO Plug</v>
          </cell>
          <cell r="C1680" t="str">
            <v>https://www.zoellerpumps.com/en-us/products/sewage-pumps/commercial/290-series</v>
          </cell>
        </row>
        <row r="1681">
          <cell r="A1681" t="str">
            <v>295-0024</v>
          </cell>
          <cell r="B1681" t="str">
            <v>G295 2F/35'Cd/460V/3Ph/cCSAus/UL</v>
          </cell>
          <cell r="C1681" t="str">
            <v>https://www.zoellerpumps.com/en-us/products/sewage-pumps/commercial/290-series</v>
          </cell>
        </row>
        <row r="1682">
          <cell r="A1682" t="str">
            <v>295-0026</v>
          </cell>
          <cell r="B1682" t="str">
            <v>D295 2F/35'Cd/230V/1Ph/CSA</v>
          </cell>
          <cell r="C1682" t="str">
            <v>https://www.zoellerpumps.com/en-us/products/sewage-pumps/commercial/290-series</v>
          </cell>
        </row>
        <row r="1683">
          <cell r="A1683" t="str">
            <v>295-0027</v>
          </cell>
          <cell r="B1683" t="str">
            <v>I295 2F/50'Cd/200-208V/1Ph/cCSAus</v>
          </cell>
          <cell r="C1683" t="str">
            <v>https://www.zoellerpumps.com/en-us/products/sewage-pumps/commercial/290-series</v>
          </cell>
        </row>
        <row r="1684">
          <cell r="A1684" t="str">
            <v>295-0028</v>
          </cell>
          <cell r="B1684" t="str">
            <v>E295 2F/35'Cd/230V/1Ph/CSA/UL</v>
          </cell>
          <cell r="C1684" t="str">
            <v>https://www.zoellerpumps.com/en-us/products/sewage-pumps/commercial/290-series</v>
          </cell>
        </row>
        <row r="1685">
          <cell r="A1685" t="str">
            <v>295-0029</v>
          </cell>
          <cell r="B1685" t="str">
            <v>J295 2F/25'Cd/200-208V/3Ph/cCSAus/UL</v>
          </cell>
          <cell r="C1685" t="str">
            <v>https://www.zoellerpumps.com/en-us/products/sewage-pumps/commercial/290-series</v>
          </cell>
        </row>
        <row r="1686">
          <cell r="A1686" t="str">
            <v>295-0030</v>
          </cell>
          <cell r="B1686" t="str">
            <v>E295 2F/25'Cd/230V/1Ph/CSA/UL</v>
          </cell>
          <cell r="C1686" t="str">
            <v>https://www.zoellerpumps.com/en-us/products/sewage-pumps/commercial/290-series</v>
          </cell>
        </row>
        <row r="1687">
          <cell r="A1687" t="str">
            <v>295-0034</v>
          </cell>
          <cell r="B1687" t="str">
            <v>J295 2F/35'Cd/200-208V/3Ph/cCSAus/UL</v>
          </cell>
          <cell r="C1687" t="str">
            <v>https://www.zoellerpumps.com/en-us/products/sewage-pumps/commercial/290-series</v>
          </cell>
        </row>
        <row r="1688">
          <cell r="A1688" t="str">
            <v>295-0040</v>
          </cell>
          <cell r="B1688" t="str">
            <v>WD295 2F/230V/1Ph</v>
          </cell>
          <cell r="C1688" t="str">
            <v>https://www.zoellerpumps.com/en-us/products/sewage-pumps/commercial/290-series</v>
          </cell>
        </row>
        <row r="1689">
          <cell r="A1689" t="str">
            <v>295-0045</v>
          </cell>
          <cell r="B1689" t="str">
            <v>H295 2F/50'Cd/200-208V/1Ph/cCSAus</v>
          </cell>
          <cell r="C1689" t="str">
            <v>https://www.zoellerpumps.com/en-us/products/sewage-pumps/commercial/290-series</v>
          </cell>
        </row>
        <row r="1690">
          <cell r="A1690" t="str">
            <v>295-0046</v>
          </cell>
          <cell r="B1690" t="str">
            <v>H295 2F/35'Cd/200-208V/1Ph/cCSAus</v>
          </cell>
          <cell r="C1690" t="str">
            <v>https://www.zoellerpumps.com/en-us/products/sewage-pumps/commercial/290-series</v>
          </cell>
        </row>
        <row r="1691">
          <cell r="A1691" t="str">
            <v>295-0048</v>
          </cell>
          <cell r="B1691" t="str">
            <v>IX295 2F/200-208V/1Ph/Ex Pr/FM/CSA</v>
          </cell>
          <cell r="C1691" t="str">
            <v>https://www.zoellerpumps.com/en-us/products/sewage-pumps/commercial/290-series</v>
          </cell>
        </row>
        <row r="1692">
          <cell r="A1692" t="str">
            <v>295-0049</v>
          </cell>
          <cell r="B1692" t="str">
            <v>EX295 2F/230V/1Ph/Ex Pr/FM/CSA</v>
          </cell>
          <cell r="C1692" t="str">
            <v>https://www.zoellerpumps.com/en-us/products/sewage-pumps/commercial/290-series</v>
          </cell>
        </row>
        <row r="1693">
          <cell r="A1693" t="str">
            <v>295-0050</v>
          </cell>
          <cell r="B1693" t="str">
            <v>JX295 2F/200-208V/3Ph/Ex Pr/FM/CSA</v>
          </cell>
          <cell r="C1693" t="str">
            <v>https://www.zoellerpumps.com/en-us/products/sewage-pumps/commercial/290-series</v>
          </cell>
        </row>
        <row r="1694">
          <cell r="A1694" t="str">
            <v>295-0051</v>
          </cell>
          <cell r="B1694" t="str">
            <v>FX295 2F/230V/3Ph/Ex Pr/FM/CSA</v>
          </cell>
          <cell r="C1694" t="str">
            <v>https://www.zoellerpumps.com/en-us/products/sewage-pumps/commercial/290-series</v>
          </cell>
        </row>
        <row r="1695">
          <cell r="A1695" t="str">
            <v>295-0052</v>
          </cell>
          <cell r="B1695" t="str">
            <v>GX295 2F/460V/3Ph/Ex Pr/FM/CSA</v>
          </cell>
          <cell r="C1695" t="str">
            <v>https://www.zoellerpumps.com/en-us/products/sewage-pumps/commercial/290-series</v>
          </cell>
        </row>
        <row r="1696">
          <cell r="A1696" t="str">
            <v>295-0057</v>
          </cell>
          <cell r="B1696" t="str">
            <v>WD295 2F/50'Cd/230V/1Ph</v>
          </cell>
          <cell r="C1696" t="str">
            <v>https://www.zoellerpumps.com/en-us/products/sewage-pumps/commercial/290-series</v>
          </cell>
        </row>
        <row r="1697">
          <cell r="A1697" t="str">
            <v>295-0059</v>
          </cell>
          <cell r="B1697" t="str">
            <v>F295 2F/25'Cd/230V/3Ph/cCSAus/UL</v>
          </cell>
          <cell r="C1697" t="str">
            <v>https://www.zoellerpumps.com/en-us/products/sewage-pumps/commercial/290-series</v>
          </cell>
        </row>
        <row r="1698">
          <cell r="A1698" t="str">
            <v>295-0060</v>
          </cell>
          <cell r="B1698" t="str">
            <v>GX295 2F/35'Cd/460V/3Ph/Ex Pr/FM/CSA</v>
          </cell>
          <cell r="C1698" t="str">
            <v>https://www.zoellerpumps.com/en-us/products/sewage-pumps/commercial/290-series</v>
          </cell>
        </row>
        <row r="1699">
          <cell r="A1699" t="str">
            <v>295-0061</v>
          </cell>
          <cell r="B1699" t="str">
            <v>GX295 2F/25'Cd/460V/3Ph/Ex Pr/FM/CSA</v>
          </cell>
          <cell r="C1699" t="str">
            <v>https://www.zoellerpumps.com/en-us/products/sewage-pumps/commercial/290-series</v>
          </cell>
        </row>
        <row r="1700">
          <cell r="A1700" t="str">
            <v>295-0067</v>
          </cell>
          <cell r="B1700" t="str">
            <v>I295 2F/35'Cd/200-208V/1Ph/cCSAus</v>
          </cell>
          <cell r="C1700" t="str">
            <v>https://www.zoellerpumps.com/en-us/products/sewage-pumps/commercial/290-series</v>
          </cell>
        </row>
        <row r="1701">
          <cell r="A1701" t="str">
            <v>295-0068</v>
          </cell>
          <cell r="B1701" t="str">
            <v>FX295 2F/25'Cd/230V/3Ph/Ex Pr/FM/CSA</v>
          </cell>
          <cell r="C1701" t="str">
            <v>https://www.zoellerpumps.com/en-us/products/sewage-pumps/commercial/290-series</v>
          </cell>
        </row>
        <row r="1702">
          <cell r="A1702" t="str">
            <v>295-0069</v>
          </cell>
          <cell r="B1702" t="str">
            <v>EX295 2F/50'Cd/230V/1Ph/Ex Pr/FM/CSA</v>
          </cell>
          <cell r="C1702" t="str">
            <v>https://www.zoellerpumps.com/en-us/products/sewage-pumps/commercial/290-series</v>
          </cell>
        </row>
        <row r="1703">
          <cell r="A1703" t="str">
            <v>295-0070</v>
          </cell>
          <cell r="B1703" t="str">
            <v>DX295 2F/230V/1Ph/Ex Pr/FM/CSA</v>
          </cell>
          <cell r="C1703" t="str">
            <v>https://www.zoellerpumps.com/en-us/products/sewage-pumps/commercial/290-series</v>
          </cell>
        </row>
        <row r="1704">
          <cell r="A1704" t="str">
            <v>295-0071</v>
          </cell>
          <cell r="B1704" t="str">
            <v>HX295 2F/200-208V/1Ph/Ex Pr/FM/CSA</v>
          </cell>
          <cell r="C1704" t="str">
            <v>https://www.zoellerpumps.com/en-us/products/sewage-pumps/commercial/290-series</v>
          </cell>
        </row>
        <row r="1705">
          <cell r="A1705" t="str">
            <v>295-0072</v>
          </cell>
          <cell r="B1705" t="str">
            <v>EX295 2F/35'Cord/230V/1Ph/Ex Pr/FM/CSA</v>
          </cell>
          <cell r="C1705" t="str">
            <v>https://www.zoellerpumps.com/en-us/products/sewage-pumps/commercial/290-series</v>
          </cell>
        </row>
        <row r="1706">
          <cell r="A1706" t="str">
            <v>295-0074</v>
          </cell>
          <cell r="B1706" t="str">
            <v>J295 2F/50'Cd/200-208V/3Ph/cCSAus/UL</v>
          </cell>
          <cell r="C1706" t="str">
            <v>https://www.zoellerpumps.com/en-us/products/sewage-pumps/commercial/290-series</v>
          </cell>
        </row>
        <row r="1707">
          <cell r="A1707" t="str">
            <v>295-0076</v>
          </cell>
          <cell r="B1707" t="str">
            <v>DX295 2F/50'Cd/230V/1Ph/Ex Pr/FM/CSA</v>
          </cell>
          <cell r="C1707" t="str">
            <v>https://www.zoellerpumps.com/en-us/products/sewage-pumps/commercial/290-series</v>
          </cell>
        </row>
        <row r="1708">
          <cell r="A1708" t="str">
            <v>295-0078</v>
          </cell>
          <cell r="B1708" t="str">
            <v>JX295 2F/35'Cd/200-208V/3Ph/Ex Pr/FM/CSA</v>
          </cell>
          <cell r="C1708" t="str">
            <v>https://www.zoellerpumps.com/en-us/products/sewage-pumps/commercial/290-series</v>
          </cell>
        </row>
        <row r="1709">
          <cell r="A1709" t="str">
            <v>295-0079</v>
          </cell>
          <cell r="B1709" t="str">
            <v>WD295 2F/25'Cd/230V/1Ph</v>
          </cell>
          <cell r="C1709" t="str">
            <v>https://www.zoellerpumps.com/en-us/products/sewage-pumps/commercial/290-series</v>
          </cell>
        </row>
        <row r="1710">
          <cell r="A1710" t="str">
            <v>295-0085</v>
          </cell>
          <cell r="B1710" t="str">
            <v>JX295 2F/50'Cd/200-208V/3Ph/Ex Pr/FM/CSA</v>
          </cell>
          <cell r="C1710" t="str">
            <v>https://www.zoellerpumps.com/en-us/products/sewage-pumps/commercial/290-series</v>
          </cell>
        </row>
        <row r="1711">
          <cell r="A1711" t="str">
            <v>295-0087</v>
          </cell>
          <cell r="B1711" t="str">
            <v>GX295 2F/50'Cd/460V/3Ph/Ex Pr/FM/CSA</v>
          </cell>
          <cell r="C1711" t="str">
            <v>https://www.zoellerpumps.com/en-us/products/sewage-pumps/commercial/290-series</v>
          </cell>
        </row>
        <row r="1712">
          <cell r="A1712" t="str">
            <v>295-0090</v>
          </cell>
          <cell r="B1712" t="str">
            <v>F295 2F/230V/3Ph/cCSAus/UL/Br Impeller</v>
          </cell>
          <cell r="C1712" t="str">
            <v>https://www.zoellerpumps.com/en-us/products/sewage-pumps/commercial/290-series</v>
          </cell>
        </row>
        <row r="1713">
          <cell r="A1713" t="str">
            <v>295-0092</v>
          </cell>
          <cell r="B1713" t="str">
            <v>G295 2F/460V/3Ph/cCSAus/UL/Br Impeller</v>
          </cell>
          <cell r="C1713" t="str">
            <v>https://www.zoellerpumps.com/en-us/products/sewage-pumps/commercial/290-series</v>
          </cell>
        </row>
        <row r="1714">
          <cell r="A1714" t="str">
            <v>295-0093</v>
          </cell>
          <cell r="B1714" t="str">
            <v>IX295 2F/50'Cd/200-208V/1Ph/Ex Pr</v>
          </cell>
          <cell r="C1714" t="str">
            <v>https://www.zoellerpumps.com/en-us/products/sewage-pumps/commercial/290-series</v>
          </cell>
        </row>
        <row r="1715">
          <cell r="A1715" t="str">
            <v>295-0095</v>
          </cell>
          <cell r="B1715" t="str">
            <v>E295 2F/230V/1Ph/CSA/UL/Bronze Impeller</v>
          </cell>
          <cell r="C1715" t="str">
            <v>https://www.zoellerpumps.com/en-us/products/sewage-pumps/commercial/290-series</v>
          </cell>
        </row>
        <row r="1716">
          <cell r="A1716" t="str">
            <v>300-0006</v>
          </cell>
          <cell r="B1716" t="str">
            <v>N300 115/230V/1Ph/ 1/3Hp/Field Wired</v>
          </cell>
        </row>
        <row r="1717">
          <cell r="A1717" t="str">
            <v>30-0015</v>
          </cell>
          <cell r="B1717" t="str">
            <v>Valve,Unicheck-1.5" Pvc/Compression</v>
          </cell>
          <cell r="C1717" t="str">
            <v>https://www.zoellerpumps.com/en-us/products/check-valves</v>
          </cell>
        </row>
        <row r="1718">
          <cell r="A1718" t="str">
            <v>30-0020</v>
          </cell>
          <cell r="B1718" t="str">
            <v>Valve,Unicheck-2" Pvc/Compression</v>
          </cell>
          <cell r="C1718" t="str">
            <v>https://www.zoellerpumps.com/en-us/products/check-valves</v>
          </cell>
        </row>
        <row r="1719">
          <cell r="A1719" t="str">
            <v>30-0021</v>
          </cell>
          <cell r="B1719" t="str">
            <v>Valve,Unicheck-Plastic/2" Slip X Slip</v>
          </cell>
          <cell r="C1719" t="str">
            <v>https://www.zoellerpumps.com/en-us/products/check-valves</v>
          </cell>
        </row>
        <row r="1720">
          <cell r="A1720" t="str">
            <v>30-0022</v>
          </cell>
          <cell r="B1720" t="str">
            <v>Valve,Unicheck-Plastic/2"Slip "Rack Pak"</v>
          </cell>
          <cell r="C1720" t="str">
            <v>https://www.zoellerpumps.com/en-us/products/check-valves</v>
          </cell>
        </row>
        <row r="1721">
          <cell r="A1721" t="str">
            <v>30-0023</v>
          </cell>
          <cell r="B1721" t="str">
            <v>Valve,Unicheck-Plastic/2" Body Asm</v>
          </cell>
          <cell r="C1721" t="str">
            <v>https://www.zoellerpumps.com/en-us/products/check-valves</v>
          </cell>
        </row>
        <row r="1722">
          <cell r="A1722" t="str">
            <v>30-0030</v>
          </cell>
          <cell r="B1722" t="str">
            <v>Valve,Unicheck-3" Pvc/Compression</v>
          </cell>
          <cell r="C1722" t="str">
            <v>https://www.zoellerpumps.com/en-us/products/check-valves</v>
          </cell>
        </row>
        <row r="1723">
          <cell r="A1723" t="str">
            <v>30-0040</v>
          </cell>
          <cell r="B1723" t="str">
            <v>Valve,Quiet Check 1.5"Pvc/Union/Solvent-Weld/PVC</v>
          </cell>
          <cell r="C1723" t="str">
            <v>https://www.zoellerpumps.com/en-us/products/check-valves</v>
          </cell>
        </row>
        <row r="1724">
          <cell r="A1724" t="str">
            <v>30-0041</v>
          </cell>
          <cell r="B1724" t="str">
            <v>Valve,Quiet Check 1.5"Pvc/Clear/Union-Solvent Weld/PVC</v>
          </cell>
          <cell r="C1724" t="str">
            <v>https://www.zoellerpumps.com/en-us/products/check-valves</v>
          </cell>
        </row>
        <row r="1725">
          <cell r="A1725" t="str">
            <v>30-0042</v>
          </cell>
          <cell r="B1725" t="str">
            <v>Valve,Quiet Check 2"Pvc/Union/Solvent-Weld/PVC</v>
          </cell>
          <cell r="C1725" t="str">
            <v>https://www.zoellerpumps.com/en-us/products/check-valves</v>
          </cell>
        </row>
        <row r="1726">
          <cell r="A1726" t="str">
            <v>30-0043</v>
          </cell>
          <cell r="B1726" t="str">
            <v>Valve,Quiet Check 2"PVc/Clear/Union/Solvent Weld/PVC</v>
          </cell>
          <cell r="C1726" t="str">
            <v>https://www.zoellerpumps.com/en-us/products/check-valves</v>
          </cell>
        </row>
        <row r="1727">
          <cell r="A1727" t="str">
            <v>30-0044</v>
          </cell>
          <cell r="B1727" t="str">
            <v>Valve,Quiet Check 3"Pvc/Socket/PVC</v>
          </cell>
          <cell r="C1727" t="str">
            <v>https://www.zoellerpumps.com/en-us/products/check-valves</v>
          </cell>
        </row>
        <row r="1728">
          <cell r="A1728" t="str">
            <v>30-0045</v>
          </cell>
          <cell r="B1728" t="str">
            <v>Valve,Quiet Check 3"Pvc/Clear/Socket/PVC</v>
          </cell>
          <cell r="C1728" t="str">
            <v>https://www.zoellerpumps.com/en-us/products/check-valves</v>
          </cell>
        </row>
        <row r="1729">
          <cell r="A1729" t="str">
            <v>30-0046</v>
          </cell>
          <cell r="B1729" t="str">
            <v>Valve,Quiet Check 1.5"Pvc/Union/Ball Valve/SOC/White</v>
          </cell>
          <cell r="C1729" t="str">
            <v>https://www.zoellerpumps.com/en-us/products/check-valves</v>
          </cell>
        </row>
        <row r="1730">
          <cell r="A1730" t="str">
            <v>30-0047</v>
          </cell>
          <cell r="B1730" t="str">
            <v>Valve,Quiet Check 1.5"Pvc/Union/Ball Valve/SOC/Clear</v>
          </cell>
          <cell r="C1730" t="str">
            <v>https://www.zoellerpumps.com/en-us/products/check-valves</v>
          </cell>
        </row>
        <row r="1731">
          <cell r="A1731" t="str">
            <v>30-0048</v>
          </cell>
          <cell r="B1731" t="str">
            <v>Valve,Quiet Check 2"Pvc/Union/Ball Valve/SOC/White</v>
          </cell>
          <cell r="C1731" t="str">
            <v>https://www.zoellerpumps.com/en-us/products/check-valves</v>
          </cell>
        </row>
        <row r="1732">
          <cell r="A1732" t="str">
            <v>30-0049</v>
          </cell>
          <cell r="B1732" t="str">
            <v>Valve,Quiet Check 2"Pvc/Union/Ball Valve/SOC/Clear</v>
          </cell>
          <cell r="C1732" t="str">
            <v>https://www.zoellerpumps.com/en-us/products/check-valves</v>
          </cell>
        </row>
        <row r="1733">
          <cell r="A1733" t="str">
            <v>30-0100</v>
          </cell>
          <cell r="B1733" t="str">
            <v>Valve,Unichk-Union/Ball Valve/1.5"/Pvc/Soc/Sch40</v>
          </cell>
          <cell r="C1733" t="str">
            <v>https://www.zoellerpumps.com/en-us/products/check-valves</v>
          </cell>
        </row>
        <row r="1734">
          <cell r="A1734" t="str">
            <v>30-0101</v>
          </cell>
          <cell r="B1734" t="str">
            <v>Valve,Unichk-Union Ball Valve/2"/Pvc/Soc/Sch40</v>
          </cell>
          <cell r="C1734" t="str">
            <v>https://www.zoellerpumps.com/en-us/products/check-valves</v>
          </cell>
        </row>
        <row r="1735">
          <cell r="A1735" t="str">
            <v>30-0102</v>
          </cell>
          <cell r="B1735" t="str">
            <v>Valve,Unichk-Union/1.5"/Pvc/Solvent Weld</v>
          </cell>
          <cell r="C1735" t="str">
            <v>https://www.zoellerpumps.com/en-us/products/check-valves</v>
          </cell>
        </row>
        <row r="1736">
          <cell r="A1736" t="str">
            <v>30-0103</v>
          </cell>
          <cell r="B1736" t="str">
            <v>Valve,Unichk-Union/2"/Pvc/Solvent Weld</v>
          </cell>
          <cell r="C1736" t="str">
            <v>https://www.zoellerpumps.com/en-us/products/check-valves</v>
          </cell>
        </row>
        <row r="1737">
          <cell r="A1737" t="str">
            <v>30-0151</v>
          </cell>
          <cell r="B1737" t="str">
            <v>Valve,Unicheck-2" Slip X Slip/Cast Iron</v>
          </cell>
          <cell r="C1737" t="str">
            <v>https://www.zoellerpumps.com/en-us/products/check-valves</v>
          </cell>
        </row>
        <row r="1738">
          <cell r="A1738" t="str">
            <v>30-0152</v>
          </cell>
          <cell r="B1738" t="str">
            <v>Valve,Unicheck-2"Female NPT/Cast Iron/50 Psi</v>
          </cell>
          <cell r="C1738" t="str">
            <v>https://www.zoellerpumps.com/en-us/products/check-valves</v>
          </cell>
        </row>
        <row r="1739">
          <cell r="A1739" t="str">
            <v>30-0160</v>
          </cell>
          <cell r="B1739" t="str">
            <v>Valve,Unicheck-3"Female NPT/Cast Iron</v>
          </cell>
          <cell r="C1739" t="str">
            <v>https://www.zoellerpumps.com/en-us/products/check-valves</v>
          </cell>
        </row>
        <row r="1740">
          <cell r="A1740" t="str">
            <v>30-0163</v>
          </cell>
          <cell r="B1740" t="str">
            <v>Valve,Unicheck/1.25"Female NPT</v>
          </cell>
          <cell r="C1740" t="str">
            <v>https://www.zoellerpumps.com/en-us/products/check-valves</v>
          </cell>
        </row>
        <row r="1741">
          <cell r="A1741" t="str">
            <v>30-0164</v>
          </cell>
          <cell r="B1741" t="str">
            <v>Valve,Unicheck/1.5" Female NPT</v>
          </cell>
          <cell r="C1741" t="str">
            <v>https://www.zoellerpumps.com/en-us/products/check-valves</v>
          </cell>
        </row>
        <row r="1742">
          <cell r="A1742" t="str">
            <v>30-0165</v>
          </cell>
          <cell r="B1742" t="str">
            <v>Valve,Ball 1.25" (Slip To Slip)/Sch 80/(Colonial)</v>
          </cell>
          <cell r="C1742" t="str">
            <v>https://www.zoellerpumps.com/en-us/products/check-valves</v>
          </cell>
        </row>
        <row r="1743">
          <cell r="A1743" t="str">
            <v>30-0166</v>
          </cell>
          <cell r="B1743" t="str">
            <v>Valve,Ball 1.5" (Slip To Slip)/Sch 80/(Colonial)</v>
          </cell>
          <cell r="C1743" t="str">
            <v>https://www.zoellerpumps.com/en-us/products/check-valves</v>
          </cell>
        </row>
        <row r="1744">
          <cell r="A1744" t="str">
            <v>30-0167</v>
          </cell>
          <cell r="B1744" t="str">
            <v>Valve,Ball 2" (Slip To Slip)/Sch 80/(Colonial)</v>
          </cell>
          <cell r="C1744" t="str">
            <v>https://www.zoellerpumps.com/en-us/products/check-valves</v>
          </cell>
        </row>
        <row r="1745">
          <cell r="A1745" t="str">
            <v>30-0175</v>
          </cell>
          <cell r="B1745" t="str">
            <v>Valve,Ball 1.25"/Single Union/(Slip XSlip)Sch 80</v>
          </cell>
          <cell r="C1745" t="str">
            <v>https://www.zoellerpumps.com/en-us/products/check-valves</v>
          </cell>
        </row>
        <row r="1746">
          <cell r="A1746" t="str">
            <v>30-0181</v>
          </cell>
          <cell r="B1746" t="str">
            <v>Valve,Unicheck-Pvc/1.25 Or 1.5 Slip</v>
          </cell>
          <cell r="C1746" t="str">
            <v>https://www.zoellerpumps.com/en-us/products/check-valves</v>
          </cell>
        </row>
        <row r="1747">
          <cell r="A1747" t="str">
            <v>30-0182</v>
          </cell>
          <cell r="B1747" t="str">
            <v>Valve,Unicheck-Pvc/Body Asm 1.25/1.5</v>
          </cell>
          <cell r="C1747" t="str">
            <v>https://www.zoellerpumps.com/en-us/products/check-valves</v>
          </cell>
        </row>
        <row r="1748">
          <cell r="A1748" t="str">
            <v>30-0187</v>
          </cell>
          <cell r="B1748" t="str">
            <v>Valve,Chk-1.25"Brass/Effluent Turbine</v>
          </cell>
          <cell r="C1748" t="str">
            <v>https://www.zoellerpumps.com/en-us/products/check-valves</v>
          </cell>
        </row>
        <row r="1749">
          <cell r="A1749" t="str">
            <v>30-0189</v>
          </cell>
          <cell r="B1749" t="str">
            <v>Valve,Chk-2"Brass/Efflu Ent Turbine</v>
          </cell>
          <cell r="C1749" t="str">
            <v>https://www.zoellerpumps.com/en-us/products/check-valves</v>
          </cell>
        </row>
        <row r="1750">
          <cell r="A1750" t="str">
            <v>30-0191</v>
          </cell>
          <cell r="B1750" t="str">
            <v>Valve,Unicheck-Pvc-1.25/1.5" Slip Gwr</v>
          </cell>
          <cell r="C1750" t="str">
            <v>https://www.zoellerpumps.com/en-us/products/check-valves</v>
          </cell>
        </row>
        <row r="1751">
          <cell r="A1751" t="str">
            <v>30-0196</v>
          </cell>
          <cell r="B1751" t="str">
            <v>Valve, Check-Bronze/1"</v>
          </cell>
          <cell r="C1751" t="str">
            <v>https://www.zoellerpumps.com/en-us/products/check-valves</v>
          </cell>
        </row>
        <row r="1752">
          <cell r="A1752" t="str">
            <v>30-0197</v>
          </cell>
          <cell r="B1752" t="str">
            <v>Valve, Check-Bronze/1-1/4"</v>
          </cell>
          <cell r="C1752" t="str">
            <v>https://www.zoellerpumps.com/en-us/products/check-valves</v>
          </cell>
        </row>
        <row r="1753">
          <cell r="A1753" t="str">
            <v>30-0198</v>
          </cell>
          <cell r="B1753" t="str">
            <v>Valve, Check-Bronze/1-1/2"</v>
          </cell>
          <cell r="C1753" t="str">
            <v>https://www.zoellerpumps.com/en-us/products/check-valves</v>
          </cell>
        </row>
        <row r="1754">
          <cell r="A1754" t="str">
            <v>30-0200</v>
          </cell>
          <cell r="B1754" t="str">
            <v>Valve,Unicheck-Plastic/1.25/1.5"Slip SS</v>
          </cell>
          <cell r="C1754" t="str">
            <v>https://www.zoellerpumps.com/en-us/products/check-valves</v>
          </cell>
        </row>
        <row r="1755">
          <cell r="A1755" t="str">
            <v>30-0201</v>
          </cell>
          <cell r="B1755" t="str">
            <v>Valve,Unicheck 2" C.I. W/S.S.Coupling</v>
          </cell>
          <cell r="C1755" t="str">
            <v>https://www.zoellerpumps.com/en-us/products/check-valves</v>
          </cell>
        </row>
        <row r="1756">
          <cell r="A1756" t="str">
            <v>30-0202</v>
          </cell>
          <cell r="B1756" t="str">
            <v>Valve,Unicheck 2"Plastic W/S.S. Coupling</v>
          </cell>
          <cell r="C1756" t="str">
            <v>https://www.zoellerpumps.com/en-us/products/check-valves</v>
          </cell>
        </row>
        <row r="1757">
          <cell r="A1757" t="str">
            <v>30-0205</v>
          </cell>
          <cell r="B1757" t="str">
            <v>Union,1.25" Slip X Slip/Sch 80 Pvc</v>
          </cell>
          <cell r="C1757" t="str">
            <v>https://www.zoellerpumps.com/en-us/products/check-valves</v>
          </cell>
        </row>
        <row r="1758">
          <cell r="A1758" t="str">
            <v>30-0207</v>
          </cell>
          <cell r="B1758" t="str">
            <v>Valve,Check 1" Clear Pvc w/Unions</v>
          </cell>
          <cell r="C1758" t="str">
            <v>https://www.zoellerpumps.com/en-us/products/check-valves</v>
          </cell>
        </row>
        <row r="1759">
          <cell r="A1759" t="str">
            <v>30-0209</v>
          </cell>
          <cell r="B1759" t="str">
            <v>Valve,Check 1.5"/Clear/Pvc W/Unions</v>
          </cell>
          <cell r="C1759" t="str">
            <v>https://www.zoellerpumps.com/en-us/products/check-valves</v>
          </cell>
        </row>
        <row r="1760">
          <cell r="A1760" t="str">
            <v>30-0211</v>
          </cell>
          <cell r="B1760" t="str">
            <v>Valve,Check 3"/Pvc</v>
          </cell>
          <cell r="C1760" t="str">
            <v>https://www.zoellerpumps.com/en-us/products/check-valves</v>
          </cell>
        </row>
        <row r="1761">
          <cell r="A1761" t="str">
            <v>30-0212</v>
          </cell>
          <cell r="B1761" t="str">
            <v>Valve,Check 4"/Pvc</v>
          </cell>
          <cell r="C1761" t="str">
            <v>https://www.zoellerpumps.com/en-us/products/check-valves</v>
          </cell>
        </row>
        <row r="1762">
          <cell r="A1762" t="str">
            <v>30-0213</v>
          </cell>
          <cell r="B1762" t="str">
            <v>Valve,Ball 1.25" FPT/Brass</v>
          </cell>
          <cell r="C1762" t="str">
            <v>https://www.zoellerpumps.com/en-us/products/check-valves</v>
          </cell>
        </row>
        <row r="1763">
          <cell r="A1763" t="str">
            <v>30-0214</v>
          </cell>
          <cell r="B1763" t="str">
            <v>Valve,Unicheck/1.25"Female NPT/High Temp</v>
          </cell>
          <cell r="C1763" t="str">
            <v>https://www.zoellerpumps.com/en-us/products/check-valves</v>
          </cell>
        </row>
        <row r="1764">
          <cell r="A1764" t="str">
            <v>30-0215</v>
          </cell>
          <cell r="B1764" t="str">
            <v>Valve,Unicheck/1.5" Female NPT/High Temp</v>
          </cell>
          <cell r="C1764" t="str">
            <v>https://www.zoellerpumps.com/en-us/products/check-valves</v>
          </cell>
        </row>
        <row r="1765">
          <cell r="A1765" t="str">
            <v>30-0216</v>
          </cell>
          <cell r="B1765" t="str">
            <v>Valve,Unicheck-2"Female NPT/Cast Iron/Hi Temp</v>
          </cell>
          <cell r="C1765" t="str">
            <v>https://www.zoellerpumps.com/en-us/products/check-valves</v>
          </cell>
        </row>
        <row r="1766">
          <cell r="A1766" t="str">
            <v>30-0221</v>
          </cell>
          <cell r="B1766" t="str">
            <v>Valve,Ball 3.0" (Slip X Slip)/Sch 80</v>
          </cell>
          <cell r="C1766" t="str">
            <v>https://www.zoellerpumps.com/en-us/products/check-valves</v>
          </cell>
        </row>
        <row r="1767">
          <cell r="A1767" t="str">
            <v>30-0223</v>
          </cell>
          <cell r="B1767" t="str">
            <v>Valve,Check 1.25" Brass/Fpt X Fpt</v>
          </cell>
          <cell r="C1767" t="str">
            <v>https://www.zoellerpumps.com/en-us/products/check-valves</v>
          </cell>
        </row>
        <row r="1768">
          <cell r="A1768" t="str">
            <v>30-0224</v>
          </cell>
          <cell r="B1768" t="str">
            <v>Valve,Check 1.25"/Clear PVC w/Unions</v>
          </cell>
          <cell r="C1768" t="str">
            <v>https://www.zoellerpumps.com/en-us/products/check-valves</v>
          </cell>
        </row>
        <row r="1769">
          <cell r="A1769" t="str">
            <v>30-0225</v>
          </cell>
          <cell r="B1769" t="str">
            <v>Valve,Check 2" Brass/Fpt x Fpt/125 Psi/71 Series Grinder</v>
          </cell>
          <cell r="C1769" t="str">
            <v>https://www.zoellerpumps.com/en-us/products/check-valves</v>
          </cell>
        </row>
        <row r="1770">
          <cell r="A1770" t="str">
            <v>30-0226</v>
          </cell>
          <cell r="B1770" t="str">
            <v>Valve,Ball 2.0"FPT/Brass</v>
          </cell>
          <cell r="C1770" t="str">
            <v>https://www.zoellerpumps.com/en-us/products/check-valves</v>
          </cell>
        </row>
        <row r="1771">
          <cell r="A1771" t="str">
            <v>30-0238</v>
          </cell>
          <cell r="B1771" t="str">
            <v>Valve,Check/1.5 InLine/Vertical/SS Clamps</v>
          </cell>
          <cell r="C1771" t="str">
            <v>https://www.zoellerpumps.com/en-us/products/check-valves</v>
          </cell>
        </row>
        <row r="1772">
          <cell r="A1772" t="str">
            <v>30-0239</v>
          </cell>
          <cell r="B1772" t="str">
            <v>Valve,Quiet Check 1.25"Pvc/Union/Solvent-Weld/PVC</v>
          </cell>
          <cell r="C1772" t="str">
            <v>https://www.zoellerpumps.com/en-us/products/check-valves</v>
          </cell>
        </row>
        <row r="1773">
          <cell r="A1773" t="str">
            <v>30-0241</v>
          </cell>
          <cell r="B1773" t="str">
            <v>Valve,Quiet Check/1.5"PVC/Hose Clamp/White</v>
          </cell>
          <cell r="C1773" t="str">
            <v>https://www.zoellerpumps.com/en-us/products/check-valves</v>
          </cell>
        </row>
        <row r="1774">
          <cell r="A1774" t="str">
            <v>30-0242</v>
          </cell>
          <cell r="B1774" t="str">
            <v>Valve,Quiet Check/1.5"PVC/Hose Clamp/Clear</v>
          </cell>
          <cell r="C1774" t="str">
            <v>https://www.zoellerpumps.com/en-us/products/check-valves</v>
          </cell>
        </row>
        <row r="1775">
          <cell r="A1775" t="str">
            <v>30-0243</v>
          </cell>
          <cell r="B1775" t="str">
            <v>Valve,Quiet Check/2"PVC/Hose Clamp/White</v>
          </cell>
          <cell r="C1775" t="str">
            <v>https://www.zoellerpumps.com/en-us/products/check-valves</v>
          </cell>
        </row>
        <row r="1776">
          <cell r="A1776" t="str">
            <v>30-0244</v>
          </cell>
          <cell r="B1776" t="str">
            <v>Valve,Quiet Check/2"PVC/Hose Clamp/Clear</v>
          </cell>
          <cell r="C1776" t="str">
            <v>https://www.zoellerpumps.com/en-us/products/check-valves</v>
          </cell>
        </row>
        <row r="1777">
          <cell r="A1777" t="str">
            <v>301-0006</v>
          </cell>
          <cell r="B1777" t="str">
            <v>NE301 115/230V/1Ph/.5Hp Field Wired/Dual Volt</v>
          </cell>
        </row>
        <row r="1778">
          <cell r="A1778" t="str">
            <v>302-0006</v>
          </cell>
          <cell r="B1778" t="str">
            <v>NE302 115/230V/.75Hp/Field Wired/Dual Volt</v>
          </cell>
        </row>
        <row r="1779">
          <cell r="A1779" t="str">
            <v>303-0006</v>
          </cell>
          <cell r="B1779" t="str">
            <v>NE303 115/230V/1Ph/1Hp/Field Wired/Dual Volt</v>
          </cell>
        </row>
        <row r="1780">
          <cell r="A1780" t="str">
            <v>304-0006</v>
          </cell>
          <cell r="B1780" t="str">
            <v>NE304 115/230V/1Ph/1.5Hp/Field Wired/Dual Volt</v>
          </cell>
        </row>
        <row r="1781">
          <cell r="A1781" t="str">
            <v>305-0006</v>
          </cell>
          <cell r="B1781" t="str">
            <v>NE305 115/230V/1Ph/2Hp/Field Wired/Dual Volt</v>
          </cell>
        </row>
        <row r="1782">
          <cell r="A1782" t="str">
            <v>307-0006</v>
          </cell>
          <cell r="B1782" t="str">
            <v>NE307 115/230V/1Ph/1HP/Field Wired/Dual Volt/2 Stage/Plastic Impeller</v>
          </cell>
        </row>
        <row r="1783">
          <cell r="A1783" t="str">
            <v>308-0006</v>
          </cell>
          <cell r="B1783" t="str">
            <v>NE308 115/230V/1Ph/1.5HP/Field Wired/Dual Volt/2 Stage/Plastic Impeller</v>
          </cell>
        </row>
        <row r="1784">
          <cell r="A1784" t="str">
            <v>309-0006</v>
          </cell>
          <cell r="B1784" t="str">
            <v>NE309 115/230V/1Ph/2HP/Field Wired/Dual Volt/2 Stage/Plastic Impeller</v>
          </cell>
        </row>
        <row r="1785">
          <cell r="A1785" t="str">
            <v>3098-0001</v>
          </cell>
          <cell r="B1785" t="str">
            <v>M3098 115V/1Ph/HT</v>
          </cell>
          <cell r="C1785" t="str">
            <v>https://www.zoellerpumps.com/en-us/products/high-temperature/3000-series</v>
          </cell>
        </row>
        <row r="1786">
          <cell r="A1786" t="str">
            <v>3098-0002</v>
          </cell>
          <cell r="B1786" t="str">
            <v>N3098 115V/1Ph/Hi Temp</v>
          </cell>
          <cell r="C1786" t="str">
            <v>https://www.zoellerpumps.com/en-us/products/high-temperature/3000-series</v>
          </cell>
        </row>
        <row r="1787">
          <cell r="A1787" t="str">
            <v>3098-0003</v>
          </cell>
          <cell r="B1787" t="str">
            <v>D3098 230V/1Ph/HT</v>
          </cell>
          <cell r="C1787" t="str">
            <v>https://www.zoellerpumps.com/en-us/products/high-temperature/3000-series</v>
          </cell>
        </row>
        <row r="1788">
          <cell r="A1788" t="str">
            <v>3098-0004</v>
          </cell>
          <cell r="B1788" t="str">
            <v>E3098 230V/1Ph/HT</v>
          </cell>
          <cell r="C1788" t="str">
            <v>https://www.zoellerpumps.com/en-us/products/high-temperature/3000-series</v>
          </cell>
        </row>
        <row r="1789">
          <cell r="A1789" t="str">
            <v>3098-0006</v>
          </cell>
          <cell r="B1789" t="str">
            <v>M3098 115V/1Ph/HT/7'Cond</v>
          </cell>
          <cell r="C1789" t="str">
            <v>https://www.zoellerpumps.com/en-us/products/high-temperature/3000-series</v>
          </cell>
        </row>
        <row r="1790">
          <cell r="A1790" t="str">
            <v>3098-0007</v>
          </cell>
          <cell r="B1790" t="str">
            <v>N3098 115V/1P/HT/13'Cond</v>
          </cell>
          <cell r="C1790" t="str">
            <v>https://www.zoellerpumps.com/en-us/products/high-temperature/3000-series</v>
          </cell>
        </row>
        <row r="1791">
          <cell r="A1791" t="str">
            <v>3098-0008</v>
          </cell>
          <cell r="B1791" t="str">
            <v>N3098 115V/1P/HT/14'Cond</v>
          </cell>
          <cell r="C1791" t="str">
            <v>https://www.zoellerpumps.com/en-us/products/high-temperature/3000-series</v>
          </cell>
        </row>
        <row r="1792">
          <cell r="A1792" t="str">
            <v>3098-0009</v>
          </cell>
          <cell r="B1792" t="str">
            <v>M3098 115V/1Ph/HT/6'Cond</v>
          </cell>
          <cell r="C1792" t="str">
            <v>https://www.zoellerpumps.com/en-us/products/high-temperature/3000-series</v>
          </cell>
        </row>
        <row r="1793">
          <cell r="A1793" t="str">
            <v>3098-0010</v>
          </cell>
          <cell r="B1793" t="str">
            <v>N3098 115V/1P/HT 16'Cond</v>
          </cell>
          <cell r="C1793" t="str">
            <v>https://www.zoellerpumps.com/en-us/products/high-temperature/3000-series</v>
          </cell>
        </row>
        <row r="1794">
          <cell r="A1794" t="str">
            <v>3098-0011</v>
          </cell>
          <cell r="B1794" t="str">
            <v>N3098 115V/1P/HT/20'Cond</v>
          </cell>
          <cell r="C1794" t="str">
            <v>https://www.zoellerpumps.com/en-us/products/high-temperature/3000-series</v>
          </cell>
        </row>
        <row r="1795">
          <cell r="A1795" t="str">
            <v>3098-0012</v>
          </cell>
          <cell r="B1795" t="str">
            <v>D3098 230V/1Ph/HT/5'Cond</v>
          </cell>
          <cell r="C1795" t="str">
            <v>https://www.zoellerpumps.com/en-us/products/high-temperature/3000-series</v>
          </cell>
        </row>
        <row r="1796">
          <cell r="A1796" t="str">
            <v>3098-0013</v>
          </cell>
          <cell r="B1796" t="str">
            <v>M3098 115V/1Ph/HT/5'Cond</v>
          </cell>
          <cell r="C1796" t="str">
            <v>https://www.zoellerpumps.com/en-us/products/high-temperature/3000-series</v>
          </cell>
        </row>
        <row r="1797">
          <cell r="A1797" t="str">
            <v>3098-0016</v>
          </cell>
          <cell r="B1797" t="str">
            <v>N3098 115V/1P/HT/15'Cond</v>
          </cell>
          <cell r="C1797" t="str">
            <v>https://www.zoellerpumps.com/en-us/products/high-temperature/3000-series</v>
          </cell>
        </row>
        <row r="1798">
          <cell r="A1798" t="str">
            <v>3098-0017</v>
          </cell>
          <cell r="B1798" t="str">
            <v>N3098 115V/1Ph/HT/9'Cond</v>
          </cell>
          <cell r="C1798" t="str">
            <v>https://www.zoellerpumps.com/en-us/products/high-temperature/3000-series</v>
          </cell>
        </row>
        <row r="1799">
          <cell r="A1799" t="str">
            <v>3098-0018</v>
          </cell>
          <cell r="B1799" t="str">
            <v>M3098 20'Cd/1Ph/HT/20' Cond</v>
          </cell>
          <cell r="C1799" t="str">
            <v>https://www.zoellerpumps.com/en-us/products/high-temperature/3000-series</v>
          </cell>
        </row>
        <row r="1800">
          <cell r="A1800" t="str">
            <v>3098-0019</v>
          </cell>
          <cell r="B1800" t="str">
            <v>M3098 115V/1Ph/HT/4'Cond</v>
          </cell>
          <cell r="C1800" t="str">
            <v>https://www.zoellerpumps.com/en-us/products/high-temperature/3000-series</v>
          </cell>
        </row>
        <row r="1801">
          <cell r="A1801" t="str">
            <v>3098-0020</v>
          </cell>
          <cell r="B1801" t="str">
            <v>D3098 230V/1P/HT/10'Cond</v>
          </cell>
          <cell r="C1801" t="str">
            <v>https://www.zoellerpumps.com/en-us/products/high-temperature/3000-series</v>
          </cell>
        </row>
        <row r="1802">
          <cell r="A1802" t="str">
            <v>3098-0021</v>
          </cell>
          <cell r="B1802" t="str">
            <v>M3098 50'Cd/115V/1Ph/HT</v>
          </cell>
          <cell r="C1802" t="str">
            <v>https://www.zoellerpumps.com/en-us/products/high-temperature/3000-series</v>
          </cell>
        </row>
        <row r="1803">
          <cell r="A1803" t="str">
            <v>3098-0022</v>
          </cell>
          <cell r="B1803" t="str">
            <v>M3098 115V/1Ph/HT/8'Cond</v>
          </cell>
          <cell r="C1803" t="str">
            <v>https://www.zoellerpumps.com/en-us/products/high-temperature/3000-series</v>
          </cell>
        </row>
        <row r="1804">
          <cell r="A1804" t="str">
            <v>3098-0023</v>
          </cell>
          <cell r="B1804" t="str">
            <v>M3098 115V/1Ph/HT/10'Cond</v>
          </cell>
          <cell r="C1804" t="str">
            <v>https://www.zoellerpumps.com/en-us/products/high-temperature/3000-series</v>
          </cell>
        </row>
        <row r="1805">
          <cell r="A1805" t="str">
            <v>3098-0024</v>
          </cell>
          <cell r="B1805" t="str">
            <v>M3098 115V/1Ph/HT/13'Cond</v>
          </cell>
          <cell r="C1805" t="str">
            <v>https://www.zoellerpumps.com/en-us/products/high-temperature/3000-series</v>
          </cell>
        </row>
        <row r="1806">
          <cell r="A1806" t="str">
            <v>3098-0025</v>
          </cell>
          <cell r="B1806" t="str">
            <v>E3098 230V/1Ph/HT/15'Cond</v>
          </cell>
          <cell r="C1806" t="str">
            <v>https://www.zoellerpumps.com/en-us/products/high-temperature/3000-series</v>
          </cell>
        </row>
        <row r="1807">
          <cell r="A1807" t="str">
            <v>3098-0027</v>
          </cell>
          <cell r="B1807" t="str">
            <v>M3098 50'Cd/115V/1Ph/HT/5'Cond</v>
          </cell>
          <cell r="C1807" t="str">
            <v>https://www.zoellerpumps.com/en-us/products/high-temperature/3000-series</v>
          </cell>
        </row>
        <row r="1808">
          <cell r="A1808" t="str">
            <v>31-0004</v>
          </cell>
          <cell r="B1808" t="str">
            <v>Basin,F-S/24X30/2V2D/(1)4"Hub</v>
          </cell>
          <cell r="C1808" t="str">
            <v>https://www.zoellerpumps.com/en-us/products/package-systems/basins</v>
          </cell>
        </row>
        <row r="1809">
          <cell r="A1809" t="str">
            <v>31-0006</v>
          </cell>
          <cell r="B1809" t="str">
            <v>Basin,F-S/24X30/3V3D/(1)4"Hub</v>
          </cell>
          <cell r="C1809" t="str">
            <v>https://www.zoellerpumps.com/en-us/products/package-systems/basins</v>
          </cell>
        </row>
        <row r="1810">
          <cell r="A1810" t="str">
            <v>31-0010</v>
          </cell>
          <cell r="B1810" t="str">
            <v>Basin,F-D/36X36/2V2D/(1)4"Hub/10'Stack</v>
          </cell>
          <cell r="C1810" t="str">
            <v>https://www.zoellerpumps.com/en-us/products/package-systems/basins</v>
          </cell>
        </row>
        <row r="1811">
          <cell r="A1811" t="str">
            <v>31-0011</v>
          </cell>
          <cell r="B1811" t="str">
            <v>Basin,F-D/36X36/3V3D/(1)4"Hub/10'Stack</v>
          </cell>
          <cell r="C1811" t="str">
            <v>https://www.zoellerpumps.com/en-us/products/package-systems/basins</v>
          </cell>
        </row>
        <row r="1812">
          <cell r="A1812" t="str">
            <v>31-0027</v>
          </cell>
          <cell r="B1812" t="str">
            <v>Basin,F-S/24X30/3V2D/(1)4"Hub</v>
          </cell>
          <cell r="C1812" t="str">
            <v>https://www.zoellerpumps.com/en-us/products/package-systems/basins</v>
          </cell>
        </row>
        <row r="1813">
          <cell r="A1813" t="str">
            <v>31-0039</v>
          </cell>
          <cell r="B1813" t="str">
            <v>Basin,P-S/24X30/2V2D/(1)4"Hub</v>
          </cell>
          <cell r="C1813" t="str">
            <v>https://www.zoellerpumps.com/en-us/products/package-systems/basins</v>
          </cell>
        </row>
        <row r="1814">
          <cell r="A1814" t="str">
            <v>31-0040</v>
          </cell>
          <cell r="B1814" t="str">
            <v>Basin,P-S/24X30/3V3D/(1)4"Hub</v>
          </cell>
          <cell r="C1814" t="str">
            <v>https://www.zoellerpumps.com/en-us/products/package-systems/basins</v>
          </cell>
        </row>
        <row r="1815">
          <cell r="A1815" t="str">
            <v>31-0042</v>
          </cell>
          <cell r="B1815" t="str">
            <v>Basin,P-S/24X30/3V2D/(1)4"Hub</v>
          </cell>
          <cell r="C1815" t="str">
            <v>https://www.zoellerpumps.com/en-us/products/package-systems/basins</v>
          </cell>
        </row>
        <row r="1816">
          <cell r="A1816" t="str">
            <v>31-0043</v>
          </cell>
          <cell r="B1816" t="str">
            <v>Basin,P-D/30X36/2V2D/(1)4"Hub</v>
          </cell>
          <cell r="C1816" t="str">
            <v>https://www.zoellerpumps.com/en-us/products/package-systems/basins</v>
          </cell>
        </row>
        <row r="1817">
          <cell r="A1817" t="str">
            <v>31-0044</v>
          </cell>
          <cell r="B1817" t="str">
            <v>Basin,P-D/30X36/3V3D/(1)4"Hub</v>
          </cell>
          <cell r="C1817" t="str">
            <v>https://www.zoellerpumps.com/en-us/products/package-systems/basins</v>
          </cell>
        </row>
        <row r="1818">
          <cell r="A1818" t="str">
            <v>31-0046</v>
          </cell>
          <cell r="B1818" t="str">
            <v>Basin,P-D/30X36/3V2D/(1)4"Hub</v>
          </cell>
          <cell r="C1818" t="str">
            <v>https://www.zoellerpumps.com/en-us/products/package-systems/basins</v>
          </cell>
        </row>
        <row r="1819">
          <cell r="A1819" t="str">
            <v>31-0047</v>
          </cell>
          <cell r="B1819" t="str">
            <v>Basin,P-D/36X36/2V2D/(1)4"Hub</v>
          </cell>
          <cell r="C1819" t="str">
            <v>https://www.zoellerpumps.com/en-us/products/package-systems/basins</v>
          </cell>
        </row>
        <row r="1820">
          <cell r="A1820" t="str">
            <v>31-0048</v>
          </cell>
          <cell r="B1820" t="str">
            <v>Basin,P-D/36X36/3V3D/(1)4"Hub</v>
          </cell>
          <cell r="C1820" t="str">
            <v>https://www.zoellerpumps.com/en-us/products/package-systems/basins</v>
          </cell>
        </row>
        <row r="1821">
          <cell r="A1821" t="str">
            <v>31-0050</v>
          </cell>
          <cell r="B1821" t="str">
            <v>Basin,P-D/36X36/3V2D/(1)4"Hub</v>
          </cell>
          <cell r="C1821" t="str">
            <v>https://www.zoellerpumps.com/en-us/products/package-systems/basins</v>
          </cell>
        </row>
        <row r="1822">
          <cell r="A1822" t="str">
            <v>31-0057</v>
          </cell>
          <cell r="B1822" t="str">
            <v>Basin,F-D/36X36/3V2D/(1)4"Hub/10'Stack</v>
          </cell>
          <cell r="C1822" t="str">
            <v>https://www.zoellerpumps.com/en-us/products/package-systems/basins</v>
          </cell>
        </row>
        <row r="1823">
          <cell r="A1823" t="str">
            <v>31-0071</v>
          </cell>
          <cell r="B1823" t="str">
            <v>Basin,F-D/30X36/2V2D/(1)4"Hub</v>
          </cell>
          <cell r="C1823" t="str">
            <v>https://www.zoellerpumps.com/en-us/products/package-systems/basins</v>
          </cell>
        </row>
        <row r="1824">
          <cell r="A1824" t="str">
            <v>31-0072</v>
          </cell>
          <cell r="B1824" t="str">
            <v>Basin,F-D/30X36/3V3D/(1)4"Hub</v>
          </cell>
          <cell r="C1824" t="str">
            <v>https://www.zoellerpumps.com/en-us/products/package-systems/basins</v>
          </cell>
        </row>
        <row r="1825">
          <cell r="A1825" t="str">
            <v>31-0074</v>
          </cell>
          <cell r="B1825" t="str">
            <v>Basin,F-D/30X36/3V2D/(1)4"Hub</v>
          </cell>
          <cell r="C1825" t="str">
            <v>https://www.zoellerpumps.com/en-us/products/package-systems/basins</v>
          </cell>
        </row>
        <row r="1826">
          <cell r="A1826" t="str">
            <v>31-0081</v>
          </cell>
          <cell r="B1826" t="str">
            <v>Basin,P-S/18X30/2V2D/(1)4"Hub/Split Cover</v>
          </cell>
          <cell r="C1826" t="str">
            <v>https://www.zoellerpumps.com/en-us/products/package-systems/basins</v>
          </cell>
        </row>
        <row r="1827">
          <cell r="A1827" t="str">
            <v>31-0082</v>
          </cell>
          <cell r="B1827" t="str">
            <v>Basin,P-S/18X30/3V3D/(1)4"Hub/12Ga Cover</v>
          </cell>
          <cell r="C1827" t="str">
            <v>https://www.zoellerpumps.com/en-us/products/package-systems/basins</v>
          </cell>
        </row>
        <row r="1828">
          <cell r="A1828" t="str">
            <v>31-0084</v>
          </cell>
          <cell r="B1828" t="str">
            <v>Basin,P-S/18X30/3V2D/(1)4"Hub</v>
          </cell>
          <cell r="C1828" t="str">
            <v>https://www.zoellerpumps.com/en-us/products/package-systems/basins</v>
          </cell>
        </row>
        <row r="1829">
          <cell r="A1829" t="str">
            <v>31-0091</v>
          </cell>
          <cell r="B1829" t="str">
            <v>Basin,P-S/18X30/2V2D/(1)4"Hub/12Ga Cover</v>
          </cell>
          <cell r="C1829" t="str">
            <v>https://www.zoellerpumps.com/en-us/products/package-systems/basins</v>
          </cell>
        </row>
        <row r="1830">
          <cell r="A1830" t="str">
            <v>31-0124</v>
          </cell>
          <cell r="B1830" t="str">
            <v>Basin,F-D/48X48/2V2D/(1)4"Hub/10'Stack</v>
          </cell>
          <cell r="C1830" t="str">
            <v>https://www.zoellerpumps.com/en-us/products/package-systems/basins</v>
          </cell>
        </row>
        <row r="1831">
          <cell r="A1831" t="str">
            <v>31-0125</v>
          </cell>
          <cell r="B1831" t="str">
            <v>Basin,F-D/48X48/3V3D/(1)4"Hub/10'Stack</v>
          </cell>
          <cell r="C1831" t="str">
            <v>https://www.zoellerpumps.com/en-us/products/package-systems/basins</v>
          </cell>
        </row>
        <row r="1832">
          <cell r="A1832" t="str">
            <v>31-0127</v>
          </cell>
          <cell r="B1832" t="str">
            <v>Basin,F-D/48X48/3V2D/(1)4"Hub/10'Stack</v>
          </cell>
          <cell r="C1832" t="str">
            <v>https://www.zoellerpumps.com/en-us/products/package-systems/basins</v>
          </cell>
        </row>
        <row r="1833">
          <cell r="A1833" t="str">
            <v>31-0154</v>
          </cell>
          <cell r="B1833" t="str">
            <v>Basin,F-S/18X30/2V2D/(1)4"Flat Hub/Split Cover</v>
          </cell>
          <cell r="C1833" t="str">
            <v>https://www.zoellerpumps.com/en-us/products/package-systems/basins</v>
          </cell>
        </row>
        <row r="1834">
          <cell r="A1834" t="str">
            <v>31-0155</v>
          </cell>
          <cell r="B1834" t="str">
            <v>Basin,F-S/18X30/3V3D/(1)4"Flat Hub/Split Cover</v>
          </cell>
          <cell r="C1834" t="str">
            <v>https://www.zoellerpumps.com/en-us/products/package-systems/basins</v>
          </cell>
        </row>
        <row r="1835">
          <cell r="A1835" t="str">
            <v>31-0157</v>
          </cell>
          <cell r="B1835" t="str">
            <v>Basin,F-S/18X30/3V2D/(1)4"Flat Hub/Split Cover</v>
          </cell>
          <cell r="C1835" t="str">
            <v>https://www.zoellerpumps.com/en-us/products/package-systems/basins</v>
          </cell>
        </row>
        <row r="1836">
          <cell r="A1836" t="str">
            <v>31-0159</v>
          </cell>
          <cell r="B1836" t="str">
            <v>Basin,P-S/18X30/2V2D/(1)4"Psl/10'Stack</v>
          </cell>
          <cell r="C1836" t="str">
            <v>https://www.zoellerpumps.com/en-us/products/package-systems/basins</v>
          </cell>
        </row>
        <row r="1837">
          <cell r="A1837" t="str">
            <v>31-0161</v>
          </cell>
          <cell r="B1837" t="str">
            <v>Basin,P-S/18X30/3V3D/(1)4"Psl/10'Stack</v>
          </cell>
          <cell r="C1837" t="str">
            <v>https://www.zoellerpumps.com/en-us/products/package-systems/basins</v>
          </cell>
        </row>
        <row r="1838">
          <cell r="A1838" t="str">
            <v>31-0162</v>
          </cell>
          <cell r="B1838" t="str">
            <v>Basin,P-S/18X30/3V2D/(1)4"Psl/10'Stack</v>
          </cell>
          <cell r="C1838" t="str">
            <v>https://www.zoellerpumps.com/en-us/products/package-systems/basins</v>
          </cell>
        </row>
        <row r="1839">
          <cell r="A1839" t="str">
            <v>31-0214</v>
          </cell>
          <cell r="B1839" t="str">
            <v>Basin,F-S/18X30/2V2D/(1)4"Hub/10'Stack</v>
          </cell>
          <cell r="C1839" t="str">
            <v>https://www.zoellerpumps.com/en-us/products/package-systems/basins</v>
          </cell>
        </row>
        <row r="1840">
          <cell r="A1840" t="str">
            <v>31-0215</v>
          </cell>
          <cell r="B1840" t="str">
            <v>Basin,F-S/18X30/3V3D/(1)4"Hub/10'Stack</v>
          </cell>
          <cell r="C1840" t="str">
            <v>https://www.zoellerpumps.com/en-us/products/package-systems/basins</v>
          </cell>
        </row>
        <row r="1841">
          <cell r="A1841" t="str">
            <v>31-0217</v>
          </cell>
          <cell r="B1841" t="str">
            <v>Basin,F-S/18X30/3V2D/(1)4"Hub/10'Stack</v>
          </cell>
          <cell r="C1841" t="str">
            <v>https://www.zoellerpumps.com/en-us/products/package-systems/basins</v>
          </cell>
        </row>
        <row r="1842">
          <cell r="A1842" t="str">
            <v>31-0218</v>
          </cell>
          <cell r="B1842" t="str">
            <v>Basin,F-S/24X30/2V2D/(1)4"Hub/10'Stack</v>
          </cell>
          <cell r="C1842" t="str">
            <v>https://www.zoellerpumps.com/en-us/products/package-systems/basins</v>
          </cell>
        </row>
        <row r="1843">
          <cell r="A1843" t="str">
            <v>31-0219</v>
          </cell>
          <cell r="B1843" t="str">
            <v>Basin,F-S/24X30/3V3D/(1)4"Hub/10'Stack</v>
          </cell>
          <cell r="C1843" t="str">
            <v>https://www.zoellerpumps.com/en-us/products/package-systems/basins</v>
          </cell>
        </row>
        <row r="1844">
          <cell r="A1844" t="str">
            <v>31-0221</v>
          </cell>
          <cell r="B1844" t="str">
            <v>Basin,F-S/24X30/3V2D/(1)4"Hub/10'Stack</v>
          </cell>
          <cell r="C1844" t="str">
            <v>https://www.zoellerpumps.com/en-us/products/package-systems/basins</v>
          </cell>
        </row>
        <row r="1845">
          <cell r="A1845" t="str">
            <v>31-0222</v>
          </cell>
          <cell r="B1845" t="str">
            <v>Basin,F-D/30X36/2V2D/(1)4"Hub/10'Stack</v>
          </cell>
          <cell r="C1845" t="str">
            <v>https://www.zoellerpumps.com/en-us/products/package-systems/basins</v>
          </cell>
        </row>
        <row r="1846">
          <cell r="A1846" t="str">
            <v>31-0223</v>
          </cell>
          <cell r="B1846" t="str">
            <v>Basin,F-D/30X36/3V3D/(1)4"Hub/10'Stack</v>
          </cell>
          <cell r="C1846" t="str">
            <v>https://www.zoellerpumps.com/en-us/products/package-systems/basins</v>
          </cell>
        </row>
        <row r="1847">
          <cell r="A1847" t="str">
            <v>31-0225</v>
          </cell>
          <cell r="B1847" t="str">
            <v>Basin,F-D/30X36/3V2D/(1)4"Hub/10'Stack</v>
          </cell>
          <cell r="C1847" t="str">
            <v>https://www.zoellerpumps.com/en-us/products/package-systems/basins</v>
          </cell>
        </row>
        <row r="1848">
          <cell r="A1848" t="str">
            <v>31-0249</v>
          </cell>
          <cell r="B1848" t="str">
            <v>Basin,P-S/18X22/3V1.5D/Radon</v>
          </cell>
          <cell r="C1848" t="str">
            <v>https://www.zoellerpumps.com/en-us/products/package-systems/basins</v>
          </cell>
        </row>
        <row r="1849">
          <cell r="A1849" t="str">
            <v>31-0251</v>
          </cell>
          <cell r="B1849" t="str">
            <v>Basin,P-18X22/(1)5"Hole W-Psl</v>
          </cell>
          <cell r="C1849" t="str">
            <v>https://www.zoellerpumps.com/en-us/products/package-systems/basins</v>
          </cell>
        </row>
        <row r="1850">
          <cell r="A1850" t="str">
            <v>31-0444</v>
          </cell>
          <cell r="B1850" t="str">
            <v>Basin,P-18X22 WO Hub &amp; Hole</v>
          </cell>
          <cell r="C1850" t="str">
            <v>https://www.zoellerpumps.com/en-us/products/package-systems/basins</v>
          </cell>
        </row>
        <row r="1851">
          <cell r="A1851" t="str">
            <v>31-0445</v>
          </cell>
          <cell r="B1851" t="str">
            <v>Basin,P-S/18X22 WO Hub &amp; Hole/(Pedestal)</v>
          </cell>
          <cell r="C1851" t="str">
            <v>https://www.zoellerpumps.com/en-us/products/package-systems/basins</v>
          </cell>
        </row>
        <row r="1852">
          <cell r="A1852" t="str">
            <v>31-0594</v>
          </cell>
          <cell r="B1852" t="str">
            <v>Basin,F-S/24X72/Blank Cvr/AFD/W-Pseal</v>
          </cell>
          <cell r="C1852" t="str">
            <v>https://www.zoellerpumps.com/en-us/products/package-systems/basins</v>
          </cell>
        </row>
        <row r="1853">
          <cell r="A1853" t="str">
            <v>31-0608</v>
          </cell>
          <cell r="B1853" t="str">
            <v>Basin,P-S/18X30/2"Int V/2D/(1)4"P-Sl/Poly Cover</v>
          </cell>
          <cell r="C1853" t="str">
            <v>https://www.zoellerpumps.com/en-us/products/package-systems/basins</v>
          </cell>
        </row>
        <row r="1854">
          <cell r="A1854" t="str">
            <v>31-0615</v>
          </cell>
          <cell r="B1854" t="str">
            <v>Basin,P-S/18X30/2V2D/(1)4"P-Seal/12Ga Cover</v>
          </cell>
          <cell r="C1854" t="str">
            <v>https://www.zoellerpumps.com/en-us/products/package-systems/basins</v>
          </cell>
        </row>
        <row r="1855">
          <cell r="A1855" t="str">
            <v>31-0813</v>
          </cell>
          <cell r="B1855" t="str">
            <v>Extension,Basin-F 12" For 36" Dia</v>
          </cell>
          <cell r="C1855" t="str">
            <v>https://www.zoellerpumps.com/en-us/products/package-systems/basins</v>
          </cell>
        </row>
        <row r="1856">
          <cell r="A1856" t="str">
            <v>31-0866</v>
          </cell>
          <cell r="B1856" t="str">
            <v>Basin,F-S/24X48/Blnk Fg Cvr/AFD/P-Seals</v>
          </cell>
          <cell r="C1856" t="str">
            <v>https://www.zoellerpumps.com/en-us/products/package-systems/basins</v>
          </cell>
        </row>
        <row r="1857">
          <cell r="A1857" t="str">
            <v>31-0946</v>
          </cell>
          <cell r="B1857" t="str">
            <v>Basin,F-S/24X60/Blank Cvr/AFD/W-P-Seal</v>
          </cell>
          <cell r="C1857" t="str">
            <v>https://www.zoellerpumps.com/en-us/products/package-systems/basins</v>
          </cell>
        </row>
        <row r="1858">
          <cell r="A1858" t="str">
            <v>31-0994</v>
          </cell>
          <cell r="B1858" t="str">
            <v>Extension,Basin-F 12" For 24"Dia</v>
          </cell>
          <cell r="C1858" t="str">
            <v>https://www.zoellerpumps.com/en-us/products/package-systems/basins</v>
          </cell>
        </row>
        <row r="1859">
          <cell r="A1859" t="str">
            <v>311-0002</v>
          </cell>
          <cell r="B1859" t="str">
            <v>Pump,Transfer 115V/1Ph/60Hz/cCSAus</v>
          </cell>
          <cell r="C1859" t="str">
            <v>https://www.zoellerpumps.com/en-us/products/utility-pedestal/transfer-pumps/model-311</v>
          </cell>
        </row>
        <row r="1860">
          <cell r="A1860" t="str">
            <v>31-1098</v>
          </cell>
          <cell r="B1860" t="str">
            <v>Basin,PSF-S/18X30/2V2D/(1)4"Hole/PSF Cover</v>
          </cell>
          <cell r="C1860" t="str">
            <v>https://www.zoellerpumps.com/en-us/products/package-systems/basins</v>
          </cell>
        </row>
        <row r="1861">
          <cell r="A1861" t="str">
            <v>31-1099</v>
          </cell>
          <cell r="B1861" t="str">
            <v>Basin,PSF-S/18X30/2V2D/(1)4"Hole/PSF Split Cover</v>
          </cell>
          <cell r="C1861" t="str">
            <v>https://www.zoellerpumps.com/en-us/products/package-systems/basins</v>
          </cell>
        </row>
        <row r="1862">
          <cell r="A1862" t="str">
            <v>31-1100</v>
          </cell>
          <cell r="B1862" t="str">
            <v>Basin,PSF-S/18X30/3V3D/(1)4"Hole/PSF Split Cover</v>
          </cell>
          <cell r="C1862" t="str">
            <v>https://www.zoellerpumps.com/en-us/products/package-systems/basins</v>
          </cell>
        </row>
        <row r="1863">
          <cell r="A1863" t="str">
            <v>31-1101</v>
          </cell>
          <cell r="B1863" t="str">
            <v>Basin,PSF-S/18X30/3V2D/(1)4"Hole/PSF Split Cover</v>
          </cell>
          <cell r="C1863" t="str">
            <v>https://www.zoellerpumps.com/en-us/products/package-systems/basins</v>
          </cell>
        </row>
        <row r="1864">
          <cell r="A1864" t="str">
            <v>31-1102</v>
          </cell>
          <cell r="B1864" t="str">
            <v>Basin,PSF-S/24X36/2V2D/(1)4"Hole/Solid FG Cover</v>
          </cell>
          <cell r="C1864" t="str">
            <v>https://www.zoellerpumps.com/en-us/products/package-systems/basins</v>
          </cell>
        </row>
        <row r="1865">
          <cell r="A1865" t="str">
            <v>31-1103</v>
          </cell>
          <cell r="B1865" t="str">
            <v>Basin,PSF-S/24X36/3V3D/(1)4"Hole/FgCover</v>
          </cell>
          <cell r="C1865" t="str">
            <v>https://www.zoellerpumps.com/en-us/products/package-systems/basins</v>
          </cell>
        </row>
        <row r="1866">
          <cell r="A1866" t="str">
            <v>31-1104</v>
          </cell>
          <cell r="B1866" t="str">
            <v>Basin,PSF-S/24X36/3V2D/(1)4"Hole WithCombo Hub</v>
          </cell>
          <cell r="C1866" t="str">
            <v>https://www.zoellerpumps.com/en-us/products/package-systems/basins</v>
          </cell>
        </row>
        <row r="1867">
          <cell r="A1867" t="str">
            <v>31-1105</v>
          </cell>
          <cell r="B1867" t="str">
            <v>Basin,PSF-D/30X36/2V2D/(1)4"Hole/FG Cover W-Insp</v>
          </cell>
          <cell r="C1867" t="str">
            <v>https://www.zoellerpumps.com/en-us/products/package-systems/basins</v>
          </cell>
        </row>
        <row r="1868">
          <cell r="A1868" t="str">
            <v>31-1106</v>
          </cell>
          <cell r="B1868" t="str">
            <v>Basin,PSF-D/30X36/3V3D/(1)4"Hole/FG Cover W-Insp</v>
          </cell>
          <cell r="C1868" t="str">
            <v>https://www.zoellerpumps.com/en-us/products/package-systems/basins</v>
          </cell>
        </row>
        <row r="1869">
          <cell r="A1869" t="str">
            <v>31-1107</v>
          </cell>
          <cell r="B1869" t="str">
            <v>Basin,PSF-D/30X36/3V2D/(1)4"Hole/FG Cover W-Insp</v>
          </cell>
          <cell r="C1869" t="str">
            <v>https://www.zoellerpumps.com/en-us/products/package-systems/basins</v>
          </cell>
        </row>
        <row r="1870">
          <cell r="A1870" t="str">
            <v>31-1338</v>
          </cell>
          <cell r="B1870" t="str">
            <v>Basin,PSF-S/18X30/2 &amp; 3V 2D/Economy</v>
          </cell>
          <cell r="C1870" t="str">
            <v>https://www.zoellerpumps.com/en-us/products/package-systems/basins</v>
          </cell>
        </row>
        <row r="1871">
          <cell r="A1871" t="str">
            <v>31-1450</v>
          </cell>
          <cell r="B1871" t="str">
            <v>Basin,F-S/36X48/Blnk Cvr/Pipe Seal Pak</v>
          </cell>
          <cell r="C1871" t="str">
            <v>https://www.zoellerpumps.com/en-us/products/package-systems/basins</v>
          </cell>
        </row>
        <row r="1872">
          <cell r="A1872" t="str">
            <v>31-1451</v>
          </cell>
          <cell r="B1872" t="str">
            <v>Basin,F-S/36X60/Blnk Cvr/Pipe Seal Pak</v>
          </cell>
          <cell r="C1872" t="str">
            <v>https://www.zoellerpumps.com/en-us/products/package-systems/basins</v>
          </cell>
        </row>
        <row r="1873">
          <cell r="A1873" t="str">
            <v>31-1452</v>
          </cell>
          <cell r="B1873" t="str">
            <v>Basin,F-D/36X72/Blnk Cvr/Pipe Seal Pak</v>
          </cell>
          <cell r="C1873" t="str">
            <v>https://www.zoellerpumps.com/en-us/products/package-systems/basins</v>
          </cell>
        </row>
        <row r="1874">
          <cell r="A1874" t="str">
            <v>31-1473</v>
          </cell>
          <cell r="B1874" t="str">
            <v>Extension,Basin-PSF 12" For 18"Dia</v>
          </cell>
          <cell r="C1874" t="str">
            <v>https://www.zoellerpumps.com/en-us/products/package-systems/basins</v>
          </cell>
        </row>
        <row r="1875">
          <cell r="A1875" t="str">
            <v>31-1476</v>
          </cell>
          <cell r="B1875" t="str">
            <v>Extension,Basin-PSF 6" For 18"Dia</v>
          </cell>
          <cell r="C1875" t="str">
            <v>https://www.zoellerpumps.com/en-us/products/package-systems/basins</v>
          </cell>
        </row>
        <row r="1876">
          <cell r="A1876" t="str">
            <v>31-1586</v>
          </cell>
          <cell r="B1876" t="str">
            <v>Basin,F-S/30X72/Blnk Fg Cvr/P-Sl Pak/AFD</v>
          </cell>
          <cell r="C1876" t="str">
            <v>https://www.zoellerpumps.com/en-us/products/package-systems/basins</v>
          </cell>
        </row>
        <row r="1877">
          <cell r="A1877" t="str">
            <v>31-1608</v>
          </cell>
          <cell r="B1877" t="str">
            <v>Basin,PSF-S/18X30/2V2D/Sih/Split Cvr/AFD/Torque Stops</v>
          </cell>
          <cell r="C1877" t="str">
            <v>https://www.zoellerpumps.com/en-us/products/package-systems/basins</v>
          </cell>
        </row>
        <row r="1878">
          <cell r="A1878" t="str">
            <v>31-1830</v>
          </cell>
          <cell r="B1878" t="str">
            <v>Basin,F-S/30X48/Blnk Cvr/Pipe Seal Pak</v>
          </cell>
          <cell r="C1878" t="str">
            <v>https://www.zoellerpumps.com/en-us/products/package-systems/basins</v>
          </cell>
        </row>
        <row r="1879">
          <cell r="A1879" t="str">
            <v>31-1831</v>
          </cell>
          <cell r="B1879" t="str">
            <v>Basin,F-S/30X60/Blnk Cvr/Pipe Seal Pak</v>
          </cell>
          <cell r="C1879" t="str">
            <v>https://www.zoellerpumps.com/en-us/products/package-systems/basins</v>
          </cell>
        </row>
        <row r="1880">
          <cell r="A1880" t="str">
            <v>31-1855</v>
          </cell>
          <cell r="B1880" t="str">
            <v>Basin,P-S/18X30/Wo Hole/4"Hub/Poly Cvr W/Cd Seal</v>
          </cell>
          <cell r="C1880" t="str">
            <v>https://www.zoellerpumps.com/en-us/products/package-systems/basins</v>
          </cell>
        </row>
        <row r="1881">
          <cell r="A1881" t="str">
            <v>31-1996</v>
          </cell>
          <cell r="B1881" t="str">
            <v>Basin,F-S/24X36/1.5V1.5D/4"Hub Loose/FGPerforated Cvr</v>
          </cell>
          <cell r="C1881" t="str">
            <v>https://www.zoellerpumps.com/en-us/products/package-systems/basins</v>
          </cell>
        </row>
        <row r="1882">
          <cell r="A1882" t="str">
            <v>31-1997</v>
          </cell>
          <cell r="B1882" t="str">
            <v>Basin,P-S/24X24/2V2D/ZCO/1 Hole Cord Seal</v>
          </cell>
          <cell r="C1882" t="str">
            <v>https://www.zoellerpumps.com/en-us/products/package-systems/basins</v>
          </cell>
        </row>
        <row r="1883">
          <cell r="A1883" t="str">
            <v>31-2228</v>
          </cell>
          <cell r="B1883" t="str">
            <v>Basin,PSF-18X30/4" Hub Hole WO Hub/Torque Stops</v>
          </cell>
          <cell r="C1883" t="str">
            <v>https://www.zoellerpumps.com/en-us/products/package-systems/basins</v>
          </cell>
        </row>
        <row r="1884">
          <cell r="A1884" t="str">
            <v>31-2229</v>
          </cell>
          <cell r="B1884" t="str">
            <v>Basin,PSF-18X30/4" Hub Hole WO Hub</v>
          </cell>
          <cell r="C1884" t="str">
            <v>https://www.zoellerpumps.com/en-us/products/package-systems/basins</v>
          </cell>
        </row>
        <row r="1885">
          <cell r="A1885" t="str">
            <v>31-2325</v>
          </cell>
          <cell r="B1885" t="str">
            <v>Basin,PSF-18X30/With Out Hub &amp; Hole</v>
          </cell>
          <cell r="C1885" t="str">
            <v>https://www.zoellerpumps.com/en-us/products/package-systems/basins</v>
          </cell>
        </row>
        <row r="1886">
          <cell r="A1886" t="str">
            <v>31-2379</v>
          </cell>
          <cell r="B1886" t="str">
            <v>Basin,PSF-18X30/4" Hole With 4" Pipe Seal/Torque Stops</v>
          </cell>
          <cell r="C1886" t="str">
            <v>https://www.zoellerpumps.com/en-us/products/package-systems/basins</v>
          </cell>
        </row>
        <row r="1887">
          <cell r="A1887" t="str">
            <v>31-2380</v>
          </cell>
          <cell r="B1887" t="str">
            <v>Basin,PSF-18x30/4" Hole With 4" Pipe Seal</v>
          </cell>
          <cell r="C1887" t="str">
            <v>https://www.zoellerpumps.com/en-us/products/package-systems/basins</v>
          </cell>
        </row>
        <row r="1888">
          <cell r="A1888" t="str">
            <v>3137-0001</v>
          </cell>
          <cell r="B1888" t="str">
            <v>M3137 115V/1Ph/HT</v>
          </cell>
          <cell r="C1888" t="str">
            <v>https://www.zoellerpumps.com/en-us/products/high-temperature/3000-series</v>
          </cell>
        </row>
        <row r="1889">
          <cell r="A1889" t="str">
            <v>3137-0002</v>
          </cell>
          <cell r="B1889" t="str">
            <v>N3137 115V/1Ph/Hi Temp</v>
          </cell>
          <cell r="C1889" t="str">
            <v>https://www.zoellerpumps.com/en-us/products/high-temperature/3000-series</v>
          </cell>
        </row>
        <row r="1890">
          <cell r="A1890" t="str">
            <v>3137-0003</v>
          </cell>
          <cell r="B1890" t="str">
            <v>D3137 230V/1Ph/HT</v>
          </cell>
          <cell r="C1890" t="str">
            <v>https://www.zoellerpumps.com/en-us/products/high-temperature/3000-series</v>
          </cell>
        </row>
        <row r="1891">
          <cell r="A1891" t="str">
            <v>3137-0004</v>
          </cell>
          <cell r="B1891" t="str">
            <v>E3137 230V/1Ph/HT</v>
          </cell>
          <cell r="C1891" t="str">
            <v>https://www.zoellerpumps.com/en-us/products/high-temperature/3000-series</v>
          </cell>
        </row>
        <row r="1892">
          <cell r="A1892" t="str">
            <v>3137-0005</v>
          </cell>
          <cell r="B1892" t="str">
            <v>M3137 25'Cd/115V/1Ph/HT</v>
          </cell>
          <cell r="C1892" t="str">
            <v>https://www.zoellerpumps.com/en-us/products/high-temperature/3000-series</v>
          </cell>
        </row>
        <row r="1893">
          <cell r="A1893" t="str">
            <v>3137-0008</v>
          </cell>
          <cell r="B1893" t="str">
            <v>E3137 230V/1P/10'Cond/HT</v>
          </cell>
          <cell r="C1893" t="str">
            <v>https://www.zoellerpumps.com/en-us/products/high-temperature/3000-series</v>
          </cell>
        </row>
        <row r="1894">
          <cell r="A1894" t="str">
            <v>3137-0009</v>
          </cell>
          <cell r="B1894" t="str">
            <v>N3137 115V/1P/20'Cond/HT</v>
          </cell>
          <cell r="C1894" t="str">
            <v>https://www.zoellerpumps.com/en-us/products/high-temperature/3000-series</v>
          </cell>
        </row>
        <row r="1895">
          <cell r="A1895" t="str">
            <v>3137-0012</v>
          </cell>
          <cell r="B1895" t="str">
            <v>M3137 35'Cd/115V/1Ph/HT</v>
          </cell>
          <cell r="C1895" t="str">
            <v>https://www.zoellerpumps.com/en-us/products/high-temperature/3000-series</v>
          </cell>
        </row>
        <row r="1896">
          <cell r="A1896" t="str">
            <v>3137-0014</v>
          </cell>
          <cell r="B1896" t="str">
            <v>M3137 115V/1Ph/6'Cond/HT</v>
          </cell>
          <cell r="C1896" t="str">
            <v>https://www.zoellerpumps.com/en-us/products/high-temperature/3000-series</v>
          </cell>
        </row>
        <row r="1897">
          <cell r="A1897" t="str">
            <v>3137-0016</v>
          </cell>
          <cell r="B1897" t="str">
            <v>M3137 115V/1Ph/5'Cond/HT</v>
          </cell>
          <cell r="C1897" t="str">
            <v>https://www.zoellerpumps.com/en-us/products/high-temperature/3000-series</v>
          </cell>
        </row>
        <row r="1898">
          <cell r="A1898" t="str">
            <v>3137-0017</v>
          </cell>
          <cell r="B1898" t="str">
            <v>N3137 115V/1P/15'Cond/HT</v>
          </cell>
          <cell r="C1898" t="str">
            <v>https://www.zoellerpumps.com/en-us/products/high-temperature/3000-series</v>
          </cell>
        </row>
        <row r="1899">
          <cell r="A1899" t="str">
            <v>3137-0018</v>
          </cell>
          <cell r="B1899" t="str">
            <v>N3137 115V/1P/25'Cond/HT</v>
          </cell>
          <cell r="C1899" t="str">
            <v>https://www.zoellerpumps.com/en-us/products/high-temperature/3000-series</v>
          </cell>
        </row>
        <row r="1900">
          <cell r="A1900" t="str">
            <v>3137-0019</v>
          </cell>
          <cell r="B1900" t="str">
            <v>N3137 115V/1P/12'Cond/HT</v>
          </cell>
          <cell r="C1900" t="str">
            <v>https://www.zoellerpumps.com/en-us/products/high-temperature/3000-series</v>
          </cell>
        </row>
        <row r="1901">
          <cell r="A1901" t="str">
            <v>3137-0020</v>
          </cell>
          <cell r="B1901" t="str">
            <v>D3137 230V/1Ph/10' Conduit/HT</v>
          </cell>
          <cell r="C1901" t="str">
            <v>https://www.zoellerpumps.com/en-us/products/high-temperature/3000-series</v>
          </cell>
        </row>
        <row r="1902">
          <cell r="A1902" t="str">
            <v>3137-0021</v>
          </cell>
          <cell r="B1902" t="str">
            <v>M3137 25'Cd/115V/1Ph/6'Cond/HT</v>
          </cell>
          <cell r="C1902" t="str">
            <v>https://www.zoellerpumps.com/en-us/products/high-temperature/3000-series</v>
          </cell>
        </row>
        <row r="1903">
          <cell r="A1903" t="str">
            <v>3137-0022</v>
          </cell>
          <cell r="B1903" t="str">
            <v>M3137 115V/1Ph/10'Cond/HT</v>
          </cell>
          <cell r="C1903" t="str">
            <v>https://www.zoellerpumps.com/en-us/products/high-temperature/3000-series</v>
          </cell>
        </row>
        <row r="1904">
          <cell r="A1904" t="str">
            <v>3137-0023</v>
          </cell>
          <cell r="B1904" t="str">
            <v>N3137 115V/1P/30'Cond/HT</v>
          </cell>
          <cell r="C1904" t="str">
            <v>https://www.zoellerpumps.com/en-us/products/high-temperature/3000-series</v>
          </cell>
        </row>
        <row r="1905">
          <cell r="A1905" t="str">
            <v>3137-0024</v>
          </cell>
          <cell r="B1905" t="str">
            <v>M3137 115V/1Ph/20'Cond/HT</v>
          </cell>
          <cell r="C1905" t="str">
            <v>https://www.zoellerpumps.com/en-us/products/high-temperature/3000-series</v>
          </cell>
        </row>
        <row r="1906">
          <cell r="A1906" t="str">
            <v>3137-0026</v>
          </cell>
          <cell r="B1906" t="str">
            <v>M3137 115V/1Ph/17'Cond/HT</v>
          </cell>
          <cell r="C1906" t="str">
            <v>https://www.zoellerpumps.com/en-us/products/high-temperature/3000-series</v>
          </cell>
        </row>
        <row r="1907">
          <cell r="A1907" t="str">
            <v>314-0002</v>
          </cell>
          <cell r="B1907" t="str">
            <v>Pump,Utility Transfer/115V/1Ph/.5Hp/cCSAus</v>
          </cell>
          <cell r="C1907" t="str">
            <v>https://www.zoellerpumps.com/en-us/products/utility-pedestal/transfer-pumps/model-314</v>
          </cell>
        </row>
        <row r="1908">
          <cell r="A1908" t="str">
            <v>3161-0001</v>
          </cell>
          <cell r="B1908" t="str">
            <v>M3161 115V/1Ph/HT</v>
          </cell>
          <cell r="C1908" t="str">
            <v>https://www.zoellerpumps.com/en-us/products/high-temperature/3000-series</v>
          </cell>
        </row>
        <row r="1909">
          <cell r="A1909" t="str">
            <v>3161-0002</v>
          </cell>
          <cell r="B1909" t="str">
            <v>N3161 115V/1Ph/Hi Temp</v>
          </cell>
          <cell r="C1909" t="str">
            <v>https://www.zoellerpumps.com/en-us/products/high-temperature/3000-series</v>
          </cell>
        </row>
        <row r="1910">
          <cell r="A1910" t="str">
            <v>3161-0003</v>
          </cell>
          <cell r="B1910" t="str">
            <v>D3161 230V/1Ph/HT</v>
          </cell>
          <cell r="C1910" t="str">
            <v>https://www.zoellerpumps.com/en-us/products/high-temperature/3000-series</v>
          </cell>
        </row>
        <row r="1911">
          <cell r="A1911" t="str">
            <v>3161-0004</v>
          </cell>
          <cell r="B1911" t="str">
            <v>E3161 230V/1Ph/HT</v>
          </cell>
          <cell r="C1911" t="str">
            <v>https://www.zoellerpumps.com/en-us/products/high-temperature/3000-series</v>
          </cell>
        </row>
        <row r="1912">
          <cell r="A1912" t="str">
            <v>3161-0005</v>
          </cell>
          <cell r="B1912" t="str">
            <v>M3161 25'Cd/115V/1Ph/HT</v>
          </cell>
          <cell r="C1912" t="str">
            <v>https://www.zoellerpumps.com/en-us/products/high-temperature/3000-series</v>
          </cell>
        </row>
        <row r="1913">
          <cell r="A1913" t="str">
            <v>3161-0006</v>
          </cell>
          <cell r="B1913" t="str">
            <v>M3161 115V/1Ph/6'Cond/HT</v>
          </cell>
          <cell r="C1913" t="str">
            <v>https://www.zoellerpumps.com/en-us/products/high-temperature/3000-series</v>
          </cell>
        </row>
        <row r="1914">
          <cell r="A1914" t="str">
            <v>3161-0008</v>
          </cell>
          <cell r="B1914" t="str">
            <v>N3161 115V/1Ph/15'Cond/HT</v>
          </cell>
          <cell r="C1914" t="str">
            <v>https://www.zoellerpumps.com/en-us/products/high-temperature/3000-series</v>
          </cell>
        </row>
        <row r="1915">
          <cell r="A1915" t="str">
            <v>3161-0011</v>
          </cell>
          <cell r="B1915" t="str">
            <v>M3161 30'Cd/115V/1Ph/HT</v>
          </cell>
          <cell r="C1915" t="str">
            <v>https://www.zoellerpumps.com/en-us/products/high-temperature/3000-series</v>
          </cell>
        </row>
        <row r="1916">
          <cell r="A1916" t="str">
            <v>3161-0013</v>
          </cell>
          <cell r="B1916" t="str">
            <v>M3161 115V/1Ph/9'Cond/HT</v>
          </cell>
          <cell r="C1916" t="str">
            <v>https://www.zoellerpumps.com/en-us/products/high-temperature/3000-series</v>
          </cell>
        </row>
        <row r="1917">
          <cell r="A1917" t="str">
            <v>3161-0016</v>
          </cell>
          <cell r="B1917" t="str">
            <v>D3161 25'Cd/230V/1Ph/HT</v>
          </cell>
          <cell r="C1917" t="str">
            <v>https://www.zoellerpumps.com/en-us/products/high-temperature/3000-series</v>
          </cell>
        </row>
        <row r="1918">
          <cell r="A1918" t="str">
            <v>3161-0018</v>
          </cell>
          <cell r="B1918" t="str">
            <v>M3161 30'Cd/115V/1Ph/10'Cond/HT</v>
          </cell>
          <cell r="C1918" t="str">
            <v>https://www.zoellerpumps.com/en-us/products/high-temperature/3000-series</v>
          </cell>
        </row>
        <row r="1919">
          <cell r="A1919" t="str">
            <v>3161-0020</v>
          </cell>
          <cell r="B1919" t="str">
            <v>N3161 115V/1Ph/20'Cond/HT</v>
          </cell>
          <cell r="C1919" t="str">
            <v>https://www.zoellerpumps.com/en-us/products/high-temperature/3000-series</v>
          </cell>
        </row>
        <row r="1920">
          <cell r="A1920" t="str">
            <v>3161-0023</v>
          </cell>
          <cell r="B1920" t="str">
            <v>N3161 115V/1Ph/10'Cond/HT</v>
          </cell>
          <cell r="C1920" t="str">
            <v>https://www.zoellerpumps.com/en-us/products/high-temperature/3000-series</v>
          </cell>
        </row>
        <row r="1921">
          <cell r="A1921" t="str">
            <v>3161-0026</v>
          </cell>
          <cell r="B1921" t="str">
            <v>N3161 115V/1Ph/25'Cond/HT</v>
          </cell>
          <cell r="C1921" t="str">
            <v>https://www.zoellerpumps.com/en-us/products/high-temperature/3000-series</v>
          </cell>
        </row>
        <row r="1922">
          <cell r="A1922" t="str">
            <v>3161-0027</v>
          </cell>
          <cell r="B1922" t="str">
            <v>D3161 35'Cd/230V/1Ph/HT</v>
          </cell>
          <cell r="C1922" t="str">
            <v>https://www.zoellerpumps.com/en-us/products/high-temperature/3000-series</v>
          </cell>
        </row>
        <row r="1923">
          <cell r="A1923" t="str">
            <v>3161-0028</v>
          </cell>
          <cell r="B1923" t="str">
            <v>D3161 230V/1Ph/HT/12'Cond</v>
          </cell>
          <cell r="C1923" t="str">
            <v>https://www.zoellerpumps.com/en-us/products/high-temperature/3000-series</v>
          </cell>
        </row>
        <row r="1924">
          <cell r="A1924" t="str">
            <v>3163-0001</v>
          </cell>
          <cell r="B1924" t="str">
            <v>M3163 115V/1Ph/HT</v>
          </cell>
          <cell r="C1924" t="str">
            <v>https://www.zoellerpumps.com/en-us/products/high-temperature/3000-series</v>
          </cell>
        </row>
        <row r="1925">
          <cell r="A1925" t="str">
            <v>3163-0002</v>
          </cell>
          <cell r="B1925" t="str">
            <v>N3163 115V/1Ph/Hi Temp</v>
          </cell>
          <cell r="C1925" t="str">
            <v>https://www.zoellerpumps.com/en-us/products/high-temperature/3000-series</v>
          </cell>
        </row>
        <row r="1926">
          <cell r="A1926" t="str">
            <v>3163-0003</v>
          </cell>
          <cell r="B1926" t="str">
            <v>D3163 230V/1Ph/HT</v>
          </cell>
          <cell r="C1926" t="str">
            <v>https://www.zoellerpumps.com/en-us/products/high-temperature/3000-series</v>
          </cell>
        </row>
        <row r="1927">
          <cell r="A1927" t="str">
            <v>3163-0004</v>
          </cell>
          <cell r="B1927" t="str">
            <v>E3163 230V/1Ph/HT</v>
          </cell>
          <cell r="C1927" t="str">
            <v>https://www.zoellerpumps.com/en-us/products/high-temperature/3000-series</v>
          </cell>
        </row>
        <row r="1928">
          <cell r="A1928" t="str">
            <v>3163-0005</v>
          </cell>
          <cell r="B1928" t="str">
            <v>N3163 115V/1Ph/12'Cond/HT</v>
          </cell>
          <cell r="C1928" t="str">
            <v>https://www.zoellerpumps.com/en-us/products/high-temperature/3000-series</v>
          </cell>
        </row>
        <row r="1929">
          <cell r="A1929" t="str">
            <v>3163-0006</v>
          </cell>
          <cell r="B1929" t="str">
            <v>E3163 230V/1Ph/15'Cond/HT</v>
          </cell>
          <cell r="C1929" t="str">
            <v>https://www.zoellerpumps.com/en-us/products/high-temperature/3000-series</v>
          </cell>
        </row>
        <row r="1930">
          <cell r="A1930" t="str">
            <v>3163-0007</v>
          </cell>
          <cell r="B1930" t="str">
            <v>N3163 115V/1Ph/21'Cond/HT</v>
          </cell>
          <cell r="C1930" t="str">
            <v>https://www.zoellerpumps.com/en-us/products/high-temperature/3000-series</v>
          </cell>
        </row>
        <row r="1931">
          <cell r="A1931" t="str">
            <v>3163-0008</v>
          </cell>
          <cell r="B1931" t="str">
            <v>M3163 115V/1Ph/6'Cond/HT</v>
          </cell>
          <cell r="C1931" t="str">
            <v>https://www.zoellerpumps.com/en-us/products/high-temperature/3000-series</v>
          </cell>
        </row>
        <row r="1932">
          <cell r="A1932" t="str">
            <v>3163-0009</v>
          </cell>
          <cell r="B1932" t="str">
            <v>N3163 115V/1Ph/25'Cond/HT</v>
          </cell>
          <cell r="C1932" t="str">
            <v>https://www.zoellerpumps.com/en-us/products/high-temperature/3000-series</v>
          </cell>
        </row>
        <row r="1933">
          <cell r="A1933" t="str">
            <v>3163-0010</v>
          </cell>
          <cell r="B1933" t="str">
            <v>N3163 115V/1Ph/20'Cond/HT</v>
          </cell>
          <cell r="C1933" t="str">
            <v>https://www.zoellerpumps.com/en-us/products/high-temperature/3000-series</v>
          </cell>
        </row>
        <row r="1934">
          <cell r="A1934" t="str">
            <v>3163-0016</v>
          </cell>
          <cell r="B1934" t="str">
            <v>E3163 230V/1Ph/25'Cond/HT</v>
          </cell>
          <cell r="C1934" t="str">
            <v>https://www.zoellerpumps.com/en-us/products/high-temperature/3000-series</v>
          </cell>
        </row>
        <row r="1935">
          <cell r="A1935" t="str">
            <v>3163-0017</v>
          </cell>
          <cell r="B1935" t="str">
            <v>M3163 115V/1Ph/4'Cond/HT</v>
          </cell>
          <cell r="C1935" t="str">
            <v>https://www.zoellerpumps.com/en-us/products/high-temperature/3000-series</v>
          </cell>
        </row>
        <row r="1936">
          <cell r="A1936" t="str">
            <v>3163-0018</v>
          </cell>
          <cell r="B1936" t="str">
            <v>N3163 115V/1Ph/10'Cond/HT</v>
          </cell>
          <cell r="C1936" t="str">
            <v>https://www.zoellerpumps.com/en-us/products/high-temperature/3000-series</v>
          </cell>
        </row>
        <row r="1937">
          <cell r="A1937" t="str">
            <v>3163-0019</v>
          </cell>
          <cell r="B1937" t="str">
            <v>M3163 35'Cd/115V/1Ph/9' Cond/HT</v>
          </cell>
          <cell r="C1937" t="str">
            <v>https://www.zoellerpumps.com/en-us/products/high-temperature/3000-series</v>
          </cell>
        </row>
        <row r="1938">
          <cell r="A1938" t="str">
            <v>3163-0021</v>
          </cell>
          <cell r="B1938" t="str">
            <v>M3163 115V/1Ph/9'Cond/HT</v>
          </cell>
          <cell r="C1938" t="str">
            <v>https://www.zoellerpumps.com/en-us/products/high-temperature/3000-series</v>
          </cell>
        </row>
        <row r="1939">
          <cell r="A1939" t="str">
            <v>3163-0022</v>
          </cell>
          <cell r="B1939" t="str">
            <v>N3163 115V/1Ph/15' Cond/HT</v>
          </cell>
          <cell r="C1939" t="str">
            <v>https://www.zoellerpumps.com/en-us/products/high-temperature/3000-series</v>
          </cell>
        </row>
        <row r="1940">
          <cell r="A1940" t="str">
            <v>3163-0023</v>
          </cell>
          <cell r="B1940" t="str">
            <v>M3163 35'Cd/115V/1Ph/10' Cond/HT</v>
          </cell>
          <cell r="C1940" t="str">
            <v>https://www.zoellerpumps.com/en-us/products/high-temperature/3000-series</v>
          </cell>
        </row>
        <row r="1941">
          <cell r="A1941" t="str">
            <v>3163-0024</v>
          </cell>
          <cell r="B1941" t="str">
            <v>M3163 25'Cd/115V/1Ph/HT</v>
          </cell>
          <cell r="C1941" t="str">
            <v>https://www.zoellerpumps.com/en-us/products/high-temperature/3000-series</v>
          </cell>
        </row>
        <row r="1942">
          <cell r="A1942" t="str">
            <v>3163-0025</v>
          </cell>
          <cell r="B1942" t="str">
            <v>D3163 230V/1Ph/14' Cond/HT</v>
          </cell>
          <cell r="C1942" t="str">
            <v>https://www.zoellerpumps.com/en-us/products/high-temperature/3000-series</v>
          </cell>
        </row>
        <row r="1943">
          <cell r="A1943" t="str">
            <v>3163-0026</v>
          </cell>
          <cell r="B1943" t="str">
            <v>N3163 115V/1Ph/8'Cond/HT</v>
          </cell>
          <cell r="C1943" t="str">
            <v>https://www.zoellerpumps.com/en-us/products/high-temperature/3000-series</v>
          </cell>
        </row>
        <row r="1944">
          <cell r="A1944" t="str">
            <v>32-0005</v>
          </cell>
          <cell r="B1944" t="str">
            <v>Basin&amp;Suspended Hdwe/24X36/Sim/Indoor/Grinder</v>
          </cell>
          <cell r="C1944" t="str">
            <v>https://www.zoellerpumps.com/en-us/products/package-systems/basins</v>
          </cell>
        </row>
        <row r="1945">
          <cell r="A1945" t="str">
            <v>32-0006</v>
          </cell>
          <cell r="B1945" t="str">
            <v>Basin&amp;Suspended Hdwe/30X36/Dup/3F/Indoor/Grinder</v>
          </cell>
          <cell r="C1945" t="str">
            <v>https://www.zoellerpumps.com/en-us/products/package-systems/basins</v>
          </cell>
        </row>
        <row r="1946">
          <cell r="A1946" t="str">
            <v>32-0007</v>
          </cell>
          <cell r="B1946" t="str">
            <v>Basin&amp;Suspended Hdwe/30X36/Dup/4F/Indoor/Grinder</v>
          </cell>
          <cell r="C1946" t="str">
            <v>https://www.zoellerpumps.com/en-us/products/package-systems/basins</v>
          </cell>
        </row>
        <row r="1947">
          <cell r="A1947" t="str">
            <v>32-0011</v>
          </cell>
          <cell r="B1947" t="str">
            <v>Basin&amp;Suspended Hdwe/24X36/Sim/Indoor/1Ph/2 Cord Seals/"820"</v>
          </cell>
          <cell r="C1947" t="str">
            <v>https://www.zoellerpumps.com/en-us/products/package-systems/basins</v>
          </cell>
        </row>
        <row r="1948">
          <cell r="A1948" t="str">
            <v>32-0029</v>
          </cell>
          <cell r="B1948" t="str">
            <v>Basin&amp;Suspended Hdwe/24X36/Sim/Indoor/1P/810/815</v>
          </cell>
          <cell r="C1948" t="str">
            <v>https://www.zoellerpumps.com/en-us/products/package-systems/basins</v>
          </cell>
        </row>
        <row r="1949">
          <cell r="A1949" t="str">
            <v>3261-0001</v>
          </cell>
          <cell r="B1949" t="str">
            <v>M3161 2F/115V/1Ph/HT/(3161-0001)</v>
          </cell>
          <cell r="C1949" t="str">
            <v>https://www.zoellerpumps.com/en-us/products/high-temperature/3000-series</v>
          </cell>
        </row>
        <row r="1950">
          <cell r="A1950" t="str">
            <v>3261-0002</v>
          </cell>
          <cell r="B1950" t="str">
            <v>N3161 2F/115V/1Ph/HT/(3161-0002)</v>
          </cell>
          <cell r="C1950" t="str">
            <v>https://www.zoellerpumps.com/en-us/products/high-temperature/3000-series</v>
          </cell>
        </row>
        <row r="1951">
          <cell r="A1951" t="str">
            <v>3261-0003</v>
          </cell>
          <cell r="B1951" t="str">
            <v>D3161 HT/2F/230V/1Ph/(3161-0003)</v>
          </cell>
          <cell r="C1951" t="str">
            <v>https://www.zoellerpumps.com/en-us/products/high-temperature/3000-series</v>
          </cell>
        </row>
        <row r="1952">
          <cell r="A1952" t="str">
            <v>3261-0004</v>
          </cell>
          <cell r="B1952" t="str">
            <v>E3161 2F/230V/1Ph/HT/(3161-0004)</v>
          </cell>
          <cell r="C1952" t="str">
            <v>https://www.zoellerpumps.com/en-us/products/high-temperature/3000-series</v>
          </cell>
        </row>
        <row r="1953">
          <cell r="A1953" t="str">
            <v>3261-0005</v>
          </cell>
          <cell r="B1953" t="str">
            <v>D3161 2F/230V/1Ph/HT/6' Cond/(3161-0007)</v>
          </cell>
          <cell r="C1953" t="str">
            <v>https://www.zoellerpumps.com/en-us/products/high-temperature/3000-series</v>
          </cell>
        </row>
        <row r="1954">
          <cell r="A1954" t="str">
            <v>3261-0006</v>
          </cell>
          <cell r="B1954" t="str">
            <v>E3161 2F/230V/1Ph/HT/20'Cond/(3161-0009)</v>
          </cell>
          <cell r="C1954" t="str">
            <v>https://www.zoellerpumps.com/en-us/products/high-temperature/3000-series</v>
          </cell>
        </row>
        <row r="1955">
          <cell r="A1955" t="str">
            <v>3261-0007</v>
          </cell>
          <cell r="B1955" t="str">
            <v>M3161 2F/115V/1Ph/6'Cond/HT/(3161-0006)</v>
          </cell>
          <cell r="C1955" t="str">
            <v>https://www.zoellerpumps.com/en-us/products/high-temperature/3000-series</v>
          </cell>
        </row>
        <row r="1956">
          <cell r="A1956" t="str">
            <v>3261-0008</v>
          </cell>
          <cell r="B1956" t="str">
            <v>E3161 2F/230V/1P/35' Cond/HT/(3161-0024)</v>
          </cell>
          <cell r="C1956" t="str">
            <v>https://www.zoellerpumps.com/en-us/products/high-temperature/3000-series</v>
          </cell>
        </row>
        <row r="1957">
          <cell r="A1957" t="str">
            <v>3261-0009</v>
          </cell>
          <cell r="B1957" t="str">
            <v>E3161 2F/230V/1Ph/HT/15'Cond/(3161-0025)</v>
          </cell>
          <cell r="C1957" t="str">
            <v>https://www.zoellerpumps.com/en-us/products/high-temperature/3000-series</v>
          </cell>
        </row>
        <row r="1958">
          <cell r="A1958" t="str">
            <v>3261-0011</v>
          </cell>
          <cell r="B1958" t="str">
            <v>N3161 2F/25'Cd/115V/1Ph/HT/(3161-0026)</v>
          </cell>
          <cell r="C1958" t="str">
            <v>https://www.zoellerpumps.com/en-us/products/high-temperature/3000-series</v>
          </cell>
        </row>
        <row r="1959">
          <cell r="A1959" t="str">
            <v>3263-0001</v>
          </cell>
          <cell r="B1959" t="str">
            <v>M3163 2F/115V/1Ph/HT/(3163-0001)</v>
          </cell>
          <cell r="C1959" t="str">
            <v>https://www.zoellerpumps.com/en-us/products/high-temperature/3000-series</v>
          </cell>
        </row>
        <row r="1960">
          <cell r="A1960" t="str">
            <v>3263-0002</v>
          </cell>
          <cell r="B1960" t="str">
            <v>N3163 2F/115V/1Ph/HT/(3163-0002)</v>
          </cell>
          <cell r="C1960" t="str">
            <v>https://www.zoellerpumps.com/en-us/products/high-temperature/3000-series</v>
          </cell>
        </row>
        <row r="1961">
          <cell r="A1961" t="str">
            <v>3263-0003</v>
          </cell>
          <cell r="B1961" t="str">
            <v>D3163 2F/230V/1Ph/HT (3163-0003)</v>
          </cell>
          <cell r="C1961" t="str">
            <v>https://www.zoellerpumps.com/en-us/products/high-temperature/3000-series</v>
          </cell>
        </row>
        <row r="1962">
          <cell r="A1962" t="str">
            <v>3263-0004</v>
          </cell>
          <cell r="B1962" t="str">
            <v>E3163 2F/230V/1Ph/HT (3163-0004)</v>
          </cell>
          <cell r="C1962" t="str">
            <v>https://www.zoellerpumps.com/en-us/products/high-temperature/3000-series</v>
          </cell>
        </row>
        <row r="1963">
          <cell r="A1963" t="str">
            <v>3263-0005</v>
          </cell>
          <cell r="B1963" t="str">
            <v>E3163 2F/230V/1Ph/HT/15'Cond/(3163-0006)</v>
          </cell>
          <cell r="C1963" t="str">
            <v>https://www.zoellerpumps.com/en-us/products/high-temperature/3000-series</v>
          </cell>
        </row>
        <row r="1964">
          <cell r="A1964" t="str">
            <v>3263-0006</v>
          </cell>
          <cell r="B1964" t="str">
            <v>M3163 2F/115V/1Ph/HT/7' Cond(3163-0011)</v>
          </cell>
          <cell r="C1964" t="str">
            <v>https://www.zoellerpumps.com/en-us/products/high-temperature/3000-series</v>
          </cell>
        </row>
        <row r="1965">
          <cell r="A1965" t="str">
            <v>3263-0008</v>
          </cell>
          <cell r="B1965" t="str">
            <v>N3163 2F/115V/1Ph/HT/20'Cond/(3163-0010)</v>
          </cell>
          <cell r="C1965" t="str">
            <v>https://www.zoellerpumps.com/en-us/products/high-temperature/3000-series</v>
          </cell>
        </row>
        <row r="1966">
          <cell r="A1966" t="str">
            <v>3263-0010</v>
          </cell>
          <cell r="B1966" t="str">
            <v>N3163 2F/115V/1Ph/HT/25'Cond/(3163-0009)</v>
          </cell>
          <cell r="C1966" t="str">
            <v>https://www.zoellerpumps.com/en-us/products/high-temperature/3000-series</v>
          </cell>
        </row>
        <row r="1967">
          <cell r="A1967" t="str">
            <v>3263-0011</v>
          </cell>
          <cell r="B1967" t="str">
            <v>E3163 2F/230V/1Ph/25'Cond/HT/(3163-0016)</v>
          </cell>
          <cell r="C1967" t="str">
            <v>https://www.zoellerpumps.com/en-us/products/high-temperature/3000-series</v>
          </cell>
        </row>
        <row r="1968">
          <cell r="A1968" t="str">
            <v>3263-0012</v>
          </cell>
          <cell r="B1968" t="str">
            <v>M3163 2F/35'Cd/115V/1Ph/HT/10'Cond/(3163-0023)</v>
          </cell>
          <cell r="C1968" t="str">
            <v>https://www.zoellerpumps.com/en-us/products/high-temperature/3000-series</v>
          </cell>
        </row>
        <row r="1969">
          <cell r="A1969" t="str">
            <v>3282-0001</v>
          </cell>
          <cell r="B1969" t="str">
            <v>M3282 2F/115V/1Ph/HT</v>
          </cell>
          <cell r="C1969" t="str">
            <v>https://www.zoellerpumps.com/en-us/products/high-temperature/3000-series</v>
          </cell>
        </row>
        <row r="1970">
          <cell r="A1970" t="str">
            <v>3282-0002</v>
          </cell>
          <cell r="B1970" t="str">
            <v>N3282 2F/115V/1Ph/HT</v>
          </cell>
          <cell r="C1970" t="str">
            <v>https://www.zoellerpumps.com/en-us/products/high-temperature/3000-series</v>
          </cell>
        </row>
        <row r="1971">
          <cell r="A1971" t="str">
            <v>3282-0003</v>
          </cell>
          <cell r="B1971" t="str">
            <v>D3282 2F/230V/1Ph/HT</v>
          </cell>
          <cell r="C1971" t="str">
            <v>https://www.zoellerpumps.com/en-us/products/high-temperature/3000-series</v>
          </cell>
        </row>
        <row r="1972">
          <cell r="A1972" t="str">
            <v>3282-0004</v>
          </cell>
          <cell r="B1972" t="str">
            <v>E3282 2F/230V/1Ph/HT</v>
          </cell>
          <cell r="C1972" t="str">
            <v>https://www.zoellerpumps.com/en-us/products/high-temperature/3000-series</v>
          </cell>
        </row>
        <row r="1973">
          <cell r="A1973" t="str">
            <v>3282-0005</v>
          </cell>
          <cell r="B1973" t="str">
            <v>D3282 2F/25'Cd/230V/1Ph/HT</v>
          </cell>
          <cell r="C1973" t="str">
            <v>https://www.zoellerpumps.com/en-us/products/high-temperature/3000-series</v>
          </cell>
        </row>
        <row r="1974">
          <cell r="A1974" t="str">
            <v>3282-0006</v>
          </cell>
          <cell r="B1974" t="str">
            <v>M3282 2F/115V/1Ph/8'Cond/HT</v>
          </cell>
          <cell r="C1974" t="str">
            <v>https://www.zoellerpumps.com/en-us/products/high-temperature/3000-series</v>
          </cell>
        </row>
        <row r="1975">
          <cell r="A1975" t="str">
            <v>3282-0007</v>
          </cell>
          <cell r="B1975" t="str">
            <v>N3282 2F/115V/1Ph/35'Cond/HT</v>
          </cell>
          <cell r="C1975" t="str">
            <v>https://www.zoellerpumps.com/en-us/products/high-temperature/3000-series</v>
          </cell>
        </row>
        <row r="1976">
          <cell r="A1976" t="str">
            <v>3282-0008</v>
          </cell>
          <cell r="B1976" t="str">
            <v>D3282 2F/230V/1Ph/6'Cond/HT</v>
          </cell>
          <cell r="C1976" t="str">
            <v>https://www.zoellerpumps.com/en-us/products/high-temperature/3000-series</v>
          </cell>
        </row>
        <row r="1977">
          <cell r="A1977" t="str">
            <v>3282-0010</v>
          </cell>
          <cell r="B1977" t="str">
            <v>E3282 2F/230V/1P/12'Cond/HT</v>
          </cell>
          <cell r="C1977" t="str">
            <v>https://www.zoellerpumps.com/en-us/products/high-temperature/3000-series</v>
          </cell>
        </row>
        <row r="1978">
          <cell r="A1978" t="str">
            <v>3282-0011</v>
          </cell>
          <cell r="B1978" t="str">
            <v>N3282 2F/115V/1Ph/9'Cond/HT</v>
          </cell>
          <cell r="C1978" t="str">
            <v>https://www.zoellerpumps.com/en-us/products/high-temperature/3000-series</v>
          </cell>
        </row>
        <row r="1979">
          <cell r="A1979" t="str">
            <v>3282-0012</v>
          </cell>
          <cell r="B1979" t="str">
            <v>N3282 2F/115V/1Ph/50'Cond/HT</v>
          </cell>
          <cell r="C1979" t="str">
            <v>https://www.zoellerpumps.com/en-us/products/high-temperature/3000-series</v>
          </cell>
        </row>
        <row r="1980">
          <cell r="A1980" t="str">
            <v>3282-0013</v>
          </cell>
          <cell r="B1980" t="str">
            <v>E3282 2F/230V/1P/15'Cond/HT</v>
          </cell>
          <cell r="C1980" t="str">
            <v>https://www.zoellerpumps.com/en-us/products/high-temperature/3000-series</v>
          </cell>
        </row>
        <row r="1981">
          <cell r="A1981" t="str">
            <v>3282-0014</v>
          </cell>
          <cell r="B1981" t="str">
            <v>M3282 2F/115V/1Ph/9'Cond/HT</v>
          </cell>
          <cell r="C1981" t="str">
            <v>https://www.zoellerpumps.com/en-us/products/high-temperature/3000-series</v>
          </cell>
        </row>
        <row r="1982">
          <cell r="A1982" t="str">
            <v>3282-0015</v>
          </cell>
          <cell r="B1982" t="str">
            <v>N3282 2F/115V/1Ph/15' Cond/HT</v>
          </cell>
          <cell r="C1982" t="str">
            <v>https://www.zoellerpumps.com/en-us/products/high-temperature/3000-series</v>
          </cell>
        </row>
        <row r="1983">
          <cell r="A1983" t="str">
            <v>3282-0016</v>
          </cell>
          <cell r="B1983" t="str">
            <v>N3282 2F/115V/1Ph/20' Cond/HT</v>
          </cell>
          <cell r="C1983" t="str">
            <v>https://www.zoellerpumps.com/en-us/products/high-temperature/3000-series</v>
          </cell>
        </row>
        <row r="1984">
          <cell r="A1984" t="str">
            <v>3282-0017</v>
          </cell>
          <cell r="B1984" t="str">
            <v>E3282 2F/230V/1P/20'Cond/HT</v>
          </cell>
          <cell r="C1984" t="str">
            <v>https://www.zoellerpumps.com/en-us/products/high-temperature/3000-series</v>
          </cell>
        </row>
        <row r="1985">
          <cell r="A1985" t="str">
            <v>3282-0021</v>
          </cell>
          <cell r="B1985" t="str">
            <v>N3282 2F/115V/1Ph/25'Cond/HT</v>
          </cell>
          <cell r="C1985" t="str">
            <v>https://www.zoellerpumps.com/en-us/products/high-temperature/3000-series</v>
          </cell>
        </row>
        <row r="1986">
          <cell r="A1986" t="str">
            <v>3282-0022</v>
          </cell>
          <cell r="B1986" t="str">
            <v>N3282 2F/115V/1Ph/13' Cond/HT</v>
          </cell>
          <cell r="C1986" t="str">
            <v>https://www.zoellerpumps.com/en-us/products/high-temperature/3000-series</v>
          </cell>
        </row>
        <row r="1987">
          <cell r="A1987" t="str">
            <v>3282-0023</v>
          </cell>
          <cell r="B1987" t="str">
            <v>N3282 2F/115V/1Ph/12' Cond/HT</v>
          </cell>
          <cell r="C1987" t="str">
            <v>https://www.zoellerpumps.com/en-us/products/high-temperature/3000-series</v>
          </cell>
        </row>
        <row r="1988">
          <cell r="A1988" t="str">
            <v>330-0006</v>
          </cell>
          <cell r="B1988" t="str">
            <v>NE330 115/230V/1Ph/.75Hp/Field Wired/Dual Volt</v>
          </cell>
        </row>
        <row r="1989">
          <cell r="A1989" t="str">
            <v>33-0998</v>
          </cell>
          <cell r="B1989" t="str">
            <v>Basin&amp;Rail Asm/24X60/Sim/1.25-2"D/NS Z-Rail/FG Cover/(2)Elec Coupling/AFD</v>
          </cell>
          <cell r="C1989" t="str">
            <v>https://www.zoellerpumps.com/en-us/products/package-systems/basins</v>
          </cell>
        </row>
        <row r="1990">
          <cell r="A1990" t="str">
            <v>33-0999</v>
          </cell>
          <cell r="B1990" t="str">
            <v>Basin&amp;Rail Asm/24X72/Sim/1.25-2"D/NS Z-Rail/FG Cover/(2)Elec Coupling/AFD</v>
          </cell>
          <cell r="C1990" t="str">
            <v>https://www.zoellerpumps.com/en-us/products/package-systems/basins</v>
          </cell>
        </row>
        <row r="1991">
          <cell r="A1991" t="str">
            <v>33-1000</v>
          </cell>
          <cell r="B1991" t="str">
            <v>Basin&amp;Rail Asm/24X84/Sim/1.25-2"D/NS Z-Rail/FG Cover/(2)Elec Coupling/AFD</v>
          </cell>
          <cell r="C1991" t="str">
            <v>https://www.zoellerpumps.com/en-us/products/package-systems/basins</v>
          </cell>
        </row>
        <row r="1992">
          <cell r="A1992" t="str">
            <v>331-0006</v>
          </cell>
          <cell r="B1992" t="str">
            <v>NE331 115/230V/1Ph/1Hp/Field Wired/Dual Volt</v>
          </cell>
        </row>
        <row r="1993">
          <cell r="A1993" t="str">
            <v>33-1001</v>
          </cell>
          <cell r="B1993" t="str">
            <v>Basin&amp;Rail Asm/24X96/Sim/1.25-2"D/NS Z-Rail/FG Cover/(2)Elec Coupling/AFD</v>
          </cell>
          <cell r="C1993" t="str">
            <v>https://www.zoellerpumps.com/en-us/products/package-systems/basins</v>
          </cell>
        </row>
        <row r="1994">
          <cell r="A1994" t="str">
            <v>33-1002</v>
          </cell>
          <cell r="B1994" t="str">
            <v>Basin&amp;Rail Asm/36X60/Dup/1.25-2"D/NS Z-Rail/FG Cover/(2)Elec Coupling/AFD</v>
          </cell>
          <cell r="C1994" t="str">
            <v>https://www.zoellerpumps.com/en-us/products/package-systems/basins</v>
          </cell>
        </row>
        <row r="1995">
          <cell r="A1995" t="str">
            <v>33-1003</v>
          </cell>
          <cell r="B1995" t="str">
            <v>Basin&amp;Rail Asm/36X72/Dup/1.25-2"D/NS Z-Rail/FG Cover/(2)Elec Coupling/AFD</v>
          </cell>
          <cell r="C1995" t="str">
            <v>https://www.zoellerpumps.com/en-us/products/package-systems/basins</v>
          </cell>
        </row>
        <row r="1996">
          <cell r="A1996" t="str">
            <v>33-1004</v>
          </cell>
          <cell r="B1996" t="str">
            <v>Basin&amp;Rail Asm/36X84/Dup/1.25-2"D/NS Z-Rail/FG Cover/(2)Elec Coupling/AFD</v>
          </cell>
          <cell r="C1996" t="str">
            <v>https://www.zoellerpumps.com/en-us/products/package-systems/basins</v>
          </cell>
        </row>
        <row r="1997">
          <cell r="A1997" t="str">
            <v>33-1005</v>
          </cell>
          <cell r="B1997" t="str">
            <v>Basin&amp;Rail Asm/36X96/Dup/1.25-2"D/NS Z-Rail/FG Cover/(2)Elec Coupling/AFD</v>
          </cell>
          <cell r="C1997" t="str">
            <v>https://www.zoellerpumps.com/en-us/products/package-systems/basins</v>
          </cell>
        </row>
        <row r="1998">
          <cell r="A1998" t="str">
            <v>33-2000</v>
          </cell>
          <cell r="B1998" t="str">
            <v>Basin&amp;Rail Asm/24X48/Sim/ZP/1.25"D@18"/Z-Rail/PC/FG Cover/4"PS/Float Tree/AFD</v>
          </cell>
          <cell r="C1998" t="str">
            <v>https://www.zoellerpumps.com/en-us/products/package-systems/basins</v>
          </cell>
        </row>
        <row r="1999">
          <cell r="A1999" t="str">
            <v>332-0006</v>
          </cell>
          <cell r="B1999" t="str">
            <v>NE332 115/230V/1Ph/1.5Hp/Field Wired/Dual Volt</v>
          </cell>
        </row>
        <row r="2000">
          <cell r="A2000" t="str">
            <v>33-2003</v>
          </cell>
          <cell r="B2000" t="str">
            <v>Basin&amp;Rail Asm/24X60/Sim/ZP/1.25"D@24"/Z-Rail/PC/FG Cover/4"PS/Float Tree/AFD</v>
          </cell>
          <cell r="C2000" t="str">
            <v>https://www.zoellerpumps.com/en-us/products/package-systems/basins</v>
          </cell>
        </row>
        <row r="2001">
          <cell r="A2001" t="str">
            <v>33-2006</v>
          </cell>
          <cell r="B2001" t="str">
            <v>Basin&amp;Rail Asm/24X72/Sim/ZP/1.25"D@30"/Z-Rail/PC/FG Cover/4"PS/Float Tree/AFD</v>
          </cell>
          <cell r="C2001" t="str">
            <v>https://www.zoellerpumps.com/en-us/products/package-systems/basins</v>
          </cell>
        </row>
        <row r="2002">
          <cell r="A2002" t="str">
            <v>33-2009</v>
          </cell>
          <cell r="B2002" t="str">
            <v>Basin&amp;Rail Asm/24X84/Sim/ZP/1.25"D@36"/Z-Rail/PC/FG Cover/4"PS/Float Tree/AFD</v>
          </cell>
          <cell r="C2002" t="str">
            <v>https://www.zoellerpumps.com/en-us/products/package-systems/basins</v>
          </cell>
        </row>
        <row r="2003">
          <cell r="A2003" t="str">
            <v>33-2012</v>
          </cell>
          <cell r="B2003" t="str">
            <v>Basin&amp;Rail Asm/24X84/Sim/ZP/1.25"D@48"/Z-Rail/PC/FG Cover/4"PS/Flt Tree/AFD</v>
          </cell>
          <cell r="C2003" t="str">
            <v>https://www.zoellerpumps.com/en-us/products/package-systems/basins</v>
          </cell>
        </row>
        <row r="2004">
          <cell r="A2004" t="str">
            <v>33-2015</v>
          </cell>
          <cell r="B2004" t="str">
            <v>Basin&amp;Rail Asm/24X96/Sim/ZP/1.25"D@36"/Z-Rail/PC/FG Cover/4"PS/Flt Tree/AFD</v>
          </cell>
          <cell r="C2004" t="str">
            <v>https://www.zoellerpumps.com/en-us/products/package-systems/basins</v>
          </cell>
        </row>
        <row r="2005">
          <cell r="A2005" t="str">
            <v>33-2018</v>
          </cell>
          <cell r="B2005" t="str">
            <v>Basin&amp;Rail Asm/24X96/Sim/ZP/1.25"D@48"/Z-Rail/PC/FG Cover/4"PS/Flt Tree/AFD</v>
          </cell>
          <cell r="C2005" t="str">
            <v>https://www.zoellerpumps.com/en-us/products/package-systems/basins</v>
          </cell>
        </row>
        <row r="2006">
          <cell r="A2006" t="str">
            <v>33-2021</v>
          </cell>
          <cell r="B2006" t="str">
            <v>Basin&amp;Rail Asm/24X108/Sim/ZP/1.25"D@48"/Z-Rail/PC/FG Cover/4"PS/Flt Tree/AFD</v>
          </cell>
          <cell r="C2006" t="str">
            <v>https://www.zoellerpumps.com/en-us/products/package-systems/basins</v>
          </cell>
        </row>
        <row r="2007">
          <cell r="A2007" t="str">
            <v>33-2024</v>
          </cell>
          <cell r="B2007" t="str">
            <v>Basin&amp;Rail Asm/24X120/Sim/ZP/1.25"D@48"/Z-Rail/PC/FG Cover/4"PS/Flt Tree/AFD</v>
          </cell>
          <cell r="C2007" t="str">
            <v>https://www.zoellerpumps.com/en-us/products/package-systems/basins</v>
          </cell>
        </row>
        <row r="2008">
          <cell r="A2008" t="str">
            <v>33-2027</v>
          </cell>
          <cell r="B2008" t="str">
            <v>Basin&amp;Rail Asm/30X48/Sim/ZP/1.25"D@18"/Z-Rail/PC/FG Cover/4"PS/Float Tree/AFD</v>
          </cell>
          <cell r="C2008" t="str">
            <v>https://www.zoellerpumps.com/en-us/products/package-systems/basins</v>
          </cell>
        </row>
        <row r="2009">
          <cell r="A2009" t="str">
            <v>33-2030</v>
          </cell>
          <cell r="B2009" t="str">
            <v>Basin&amp;Rail Asm/30X60/Sim/ZP/1.25"D@24"/Z-Rail/PC/FG Cover/4"PS/Float Tree/AFD</v>
          </cell>
          <cell r="C2009" t="str">
            <v>https://www.zoellerpumps.com/en-us/products/package-systems/basins</v>
          </cell>
        </row>
        <row r="2010">
          <cell r="A2010" t="str">
            <v>33-2033</v>
          </cell>
          <cell r="B2010" t="str">
            <v>Basin&amp;Rail Asm/30X72/Sim/ZP/1.25"D@30"/Z-Rail/PC/FG Cover/4"PS/Float Tree/AFD</v>
          </cell>
          <cell r="C2010" t="str">
            <v>https://www.zoellerpumps.com/en-us/products/package-systems/basins</v>
          </cell>
        </row>
        <row r="2011">
          <cell r="A2011" t="str">
            <v>33-2036</v>
          </cell>
          <cell r="B2011" t="str">
            <v>Basin&amp;Rail Asm/30X84/Sim/ZP/1.25"D@36"/Z-Rail/PC/FG Cover/4"PS/Float Tree/AFD</v>
          </cell>
          <cell r="C2011" t="str">
            <v>https://www.zoellerpumps.com/en-us/products/package-systems/basins</v>
          </cell>
        </row>
        <row r="2012">
          <cell r="A2012" t="str">
            <v>33-2039</v>
          </cell>
          <cell r="B2012" t="str">
            <v>Basin&amp;Rail Asm/30X84/Sim/ZP/1.25"D@48"/Z-Rail/PC/FG Cover/4"PS/Flt Tree/AFD</v>
          </cell>
          <cell r="C2012" t="str">
            <v>https://www.zoellerpumps.com/en-us/products/package-systems/basins</v>
          </cell>
        </row>
        <row r="2013">
          <cell r="A2013" t="str">
            <v>33-2042</v>
          </cell>
          <cell r="B2013" t="str">
            <v>Basin&amp;Rail Asm/30X96/Sim/ZP/1.25"D@36"/Z-Rail/PC/FG Cover/4"PS/Flt Tree/AFD</v>
          </cell>
          <cell r="C2013" t="str">
            <v>https://www.zoellerpumps.com/en-us/products/package-systems/basins</v>
          </cell>
        </row>
        <row r="2014">
          <cell r="A2014" t="str">
            <v>33-2045</v>
          </cell>
          <cell r="B2014" t="str">
            <v>Basin&amp;Rail Asm/30X96/Sim/ZP/1.25"D@48"/Z-Rail/PC/FG Cover/4"PS/Flt Tree/AFD</v>
          </cell>
          <cell r="C2014" t="str">
            <v>https://www.zoellerpumps.com/en-us/products/package-systems/basins</v>
          </cell>
        </row>
        <row r="2015">
          <cell r="A2015" t="str">
            <v>33-2048</v>
          </cell>
          <cell r="B2015" t="str">
            <v>Basin&amp;Rail Asm/30X108/Sim/ZP/1.25"D@48"/Z-Rail/PC/FG Cover/4"PS/Flt Tree/AFD</v>
          </cell>
          <cell r="C2015" t="str">
            <v>https://www.zoellerpumps.com/en-us/products/package-systems/basins</v>
          </cell>
        </row>
        <row r="2016">
          <cell r="A2016" t="str">
            <v>33-2051</v>
          </cell>
          <cell r="B2016" t="str">
            <v>Basin&amp;Rail Asm/30X120/Sim/ZP/1.25"D@48"/Z-Rail/PC/FG Cover/4"PS/Flt Tree/AFD</v>
          </cell>
          <cell r="C2016" t="str">
            <v>https://www.zoellerpumps.com/en-us/products/package-systems/basins</v>
          </cell>
        </row>
        <row r="2017">
          <cell r="A2017" t="str">
            <v>33-2054</v>
          </cell>
          <cell r="B2017" t="str">
            <v>Basin&amp;Rail Asm/24X48/Sim/ZP/1.25-2"D@15"/Z-Rail/FG Cover/4"PS/Flt Tree/AFD</v>
          </cell>
          <cell r="C2017" t="str">
            <v>https://www.zoellerpumps.com/en-us/products/package-systems/basins</v>
          </cell>
        </row>
        <row r="2018">
          <cell r="A2018" t="str">
            <v>33-2057</v>
          </cell>
          <cell r="B2018" t="str">
            <v>Basin&amp;Rail Asm/24X60/Sim/ZP/1.25-2"D@24"/Z-Rail/FG Cover/4"PS/Flt Tree/AFD</v>
          </cell>
          <cell r="C2018" t="str">
            <v>https://www.zoellerpumps.com/en-us/products/package-systems/basins</v>
          </cell>
        </row>
        <row r="2019">
          <cell r="A2019" t="str">
            <v>33-2060</v>
          </cell>
          <cell r="B2019" t="str">
            <v>Basin&amp;Rail Asm/24X72/Sim/ZP/1.25-2"D@30"/Z-Rail/FG Cover/4"PS/Flt Tree/AFD</v>
          </cell>
          <cell r="C2019" t="str">
            <v>https://www.zoellerpumps.com/en-us/products/package-systems/basins</v>
          </cell>
        </row>
        <row r="2020">
          <cell r="A2020" t="str">
            <v>33-2063</v>
          </cell>
          <cell r="B2020" t="str">
            <v>Basin&amp;Rail Asm/24X84/Sim/ZP/1.25-2"D@36"/Z-Rail/FG Cover/4"PS/Flt Tree/AFD</v>
          </cell>
          <cell r="C2020" t="str">
            <v>https://www.zoellerpumps.com/en-us/products/package-systems/basins</v>
          </cell>
        </row>
        <row r="2021">
          <cell r="A2021" t="str">
            <v>33-2066</v>
          </cell>
          <cell r="B2021" t="str">
            <v>Basin&amp;Rail Asm/24X84/Sim/ZP/1.25-2"D@48"/Z-Rail/FG Cover/4"PS/Flt Tree/AFD</v>
          </cell>
          <cell r="C2021" t="str">
            <v>https://www.zoellerpumps.com/en-us/products/package-systems/basins</v>
          </cell>
        </row>
        <row r="2022">
          <cell r="A2022" t="str">
            <v>33-2069</v>
          </cell>
          <cell r="B2022" t="str">
            <v>Basin&amp;Rail Asm/24X96/Sim/ZP/1.25-2"D@36"/Z-Rail/FG Cover/4"PS/Flt Tree/AFD</v>
          </cell>
          <cell r="C2022" t="str">
            <v>https://www.zoellerpumps.com/en-us/products/package-systems/basins</v>
          </cell>
        </row>
        <row r="2023">
          <cell r="A2023" t="str">
            <v>33-2072</v>
          </cell>
          <cell r="B2023" t="str">
            <v>Basin&amp;Rail Asm/24X96/Sim/ZP/1.25-2"D@48"/Z-Rail/FG Cover/4"PS/Flt Tree/AFD</v>
          </cell>
          <cell r="C2023" t="str">
            <v>https://www.zoellerpumps.com/en-us/products/package-systems/basins</v>
          </cell>
        </row>
        <row r="2024">
          <cell r="A2024" t="str">
            <v>33-2075</v>
          </cell>
          <cell r="B2024" t="str">
            <v>Basin&amp;Rail Asm/24X108/Sim/ZP/1.25-2"D@48"/Z-Rail/FG Cover/4"PS/Flt Tree/AFD</v>
          </cell>
          <cell r="C2024" t="str">
            <v>https://www.zoellerpumps.com/en-us/products/package-systems/basins</v>
          </cell>
        </row>
        <row r="2025">
          <cell r="A2025" t="str">
            <v>33-2078</v>
          </cell>
          <cell r="B2025" t="str">
            <v>Basin&amp;Rail Asm/24X120/Sim/ZP/1.25-2"D@48"/Z-Rail/FG Cover/4"PS/Flt Tree/AFD</v>
          </cell>
          <cell r="C2025" t="str">
            <v>https://www.zoellerpumps.com/en-us/products/package-systems/basins</v>
          </cell>
        </row>
        <row r="2026">
          <cell r="A2026" t="str">
            <v>33-2081</v>
          </cell>
          <cell r="B2026" t="str">
            <v>Basin&amp;Rail Asm/30X48/Sim/ZP/1.25-2"D@15"/Z-Rail/FG Cover/4"PS/Float Tree/AFD</v>
          </cell>
          <cell r="C2026" t="str">
            <v>https://www.zoellerpumps.com/en-us/products/package-systems/basins</v>
          </cell>
        </row>
        <row r="2027">
          <cell r="A2027" t="str">
            <v>33-2084</v>
          </cell>
          <cell r="B2027" t="str">
            <v>Basin&amp;Rail Asm/30X60/Sim/ZP/1.25-2"D@24"/Z-Rail/FG Cover/4"PS/Float Tree/AFD</v>
          </cell>
          <cell r="C2027" t="str">
            <v>https://www.zoellerpumps.com/en-us/products/package-systems/basins</v>
          </cell>
        </row>
        <row r="2028">
          <cell r="A2028" t="str">
            <v>33-2087</v>
          </cell>
          <cell r="B2028" t="str">
            <v>Basin&amp;Rail Asm/30X72/Sim/ZP/1.25-2"D@30"/Z-Rail/FG Cover/4"PS/Float Tree/AFD</v>
          </cell>
          <cell r="C2028" t="str">
            <v>https://www.zoellerpumps.com/en-us/products/package-systems/basins</v>
          </cell>
        </row>
        <row r="2029">
          <cell r="A2029" t="str">
            <v>33-2090</v>
          </cell>
          <cell r="B2029" t="str">
            <v>Basin&amp;Rail Asm/30X84/Sim/ZP/1.25-2"D@36"/Z-Rail/FG Cover/4"PS/Float Tree/AFD</v>
          </cell>
          <cell r="C2029" t="str">
            <v>https://www.zoellerpumps.com/en-us/products/package-systems/basins</v>
          </cell>
        </row>
        <row r="2030">
          <cell r="A2030" t="str">
            <v>33-2093</v>
          </cell>
          <cell r="B2030" t="str">
            <v>Basin&amp;Rail Asm/30X84/Sim/ZP/1.25-2"D@48"/Z-Rail/FG Cover/4"PS/Float Tree/AFD</v>
          </cell>
          <cell r="C2030" t="str">
            <v>https://www.zoellerpumps.com/en-us/products/package-systems/basins</v>
          </cell>
        </row>
        <row r="2031">
          <cell r="A2031" t="str">
            <v>33-2096</v>
          </cell>
          <cell r="B2031" t="str">
            <v>Basin&amp;Rail Asm/30X96/Sim/ZP/1.25-2"D@36"/Z-Rail/FG Cover/4"PS/Float Tree/AFD</v>
          </cell>
          <cell r="C2031" t="str">
            <v>https://www.zoellerpumps.com/en-us/products/package-systems/basins</v>
          </cell>
        </row>
        <row r="2032">
          <cell r="A2032" t="str">
            <v>33-2099</v>
          </cell>
          <cell r="B2032" t="str">
            <v>Basin&amp;Rail Asm/30X96/Sim/ZP/1.25-2"D@48"/Z-Rail/FG Cover/4"PS/Float Tree/AFD</v>
          </cell>
          <cell r="C2032" t="str">
            <v>https://www.zoellerpumps.com/en-us/products/package-systems/basins</v>
          </cell>
        </row>
        <row r="2033">
          <cell r="A2033" t="str">
            <v>33-2102</v>
          </cell>
          <cell r="B2033" t="str">
            <v>Basin&amp;Rail Asm/30X108/Sim/ZP/1.25-2"D@48"/Z-Rail/FG Cover/4"PS/Float Tree/AFD</v>
          </cell>
          <cell r="C2033" t="str">
            <v>https://www.zoellerpumps.com/en-us/products/package-systems/basins</v>
          </cell>
        </row>
        <row r="2034">
          <cell r="A2034" t="str">
            <v>33-2105</v>
          </cell>
          <cell r="B2034" t="str">
            <v>Basin&amp;Rail Asm/30X120/Sim/ZP/1.25-2"D@48"/Z-Rail/FG Cover/4"PS/Float Tree/AFD</v>
          </cell>
          <cell r="C2034" t="str">
            <v>https://www.zoellerpumps.com/en-us/products/package-systems/basins</v>
          </cell>
        </row>
        <row r="2035">
          <cell r="A2035" t="str">
            <v>33-2108</v>
          </cell>
          <cell r="B2035" t="str">
            <v>Basin&amp;Rail Asm/36X48/Dup/ZP/1.25-2"D@19"/Z-Rail/FG Cover/4"PS/Float Tree/AFD</v>
          </cell>
          <cell r="C2035" t="str">
            <v>https://www.zoellerpumps.com/en-us/products/package-systems/basins</v>
          </cell>
        </row>
        <row r="2036">
          <cell r="A2036" t="str">
            <v>33-2111</v>
          </cell>
          <cell r="B2036" t="str">
            <v>Basin&amp;Rail Asm/36X60/Dup/ZP/1.25-2"D@24"/Z-Rail/FG Cover/4"PS/Float Tree/AFD</v>
          </cell>
          <cell r="C2036" t="str">
            <v>https://www.zoellerpumps.com/en-us/products/package-systems/basins</v>
          </cell>
        </row>
        <row r="2037">
          <cell r="A2037" t="str">
            <v>33-2114</v>
          </cell>
          <cell r="B2037" t="str">
            <v>Basin&amp;Rail Asm/36X72/Dup/ZP/1.25-2"D@30"/Z-Rail/FG Cover/4"PS/Float Tree/AFD</v>
          </cell>
          <cell r="C2037" t="str">
            <v>https://www.zoellerpumps.com/en-us/products/package-systems/basins</v>
          </cell>
        </row>
        <row r="2038">
          <cell r="A2038" t="str">
            <v>33-2117</v>
          </cell>
          <cell r="B2038" t="str">
            <v>Basin&amp;Rail Asm/36X84/Dup/ZP/1.25-2"D@36"/Z-Rail/FG Cover/4"PS/Float Tree/AFD</v>
          </cell>
          <cell r="C2038" t="str">
            <v>https://www.zoellerpumps.com/en-us/products/package-systems/basins</v>
          </cell>
        </row>
        <row r="2039">
          <cell r="A2039" t="str">
            <v>33-2120</v>
          </cell>
          <cell r="B2039" t="str">
            <v>Basin&amp;Rail Asm/36X84/Dup/ZP/1.25-2"D@48"/Z-Rail/FG Cover/4"PS/Float Tree/AFD</v>
          </cell>
          <cell r="C2039" t="str">
            <v>https://www.zoellerpumps.com/en-us/products/package-systems/basins</v>
          </cell>
        </row>
        <row r="2040">
          <cell r="A2040" t="str">
            <v>33-2123</v>
          </cell>
          <cell r="B2040" t="str">
            <v>Basin&amp;Rail Asm/36X96/Dup/ZP/1.25-2"D@36"/Z-Rail/FG Cover/4"PS/Float Tree/AFD</v>
          </cell>
          <cell r="C2040" t="str">
            <v>https://www.zoellerpumps.com/en-us/products/package-systems/basins</v>
          </cell>
        </row>
        <row r="2041">
          <cell r="A2041" t="str">
            <v>33-2126</v>
          </cell>
          <cell r="B2041" t="str">
            <v>Basin&amp;Rail Asm/36X96/Dup/ZP/1.25-2"D@48"/Z-Rail/FG Cover/4"PS/Float Tree/AFD</v>
          </cell>
          <cell r="C2041" t="str">
            <v>https://www.zoellerpumps.com/en-us/products/package-systems/basins</v>
          </cell>
        </row>
        <row r="2042">
          <cell r="A2042" t="str">
            <v>33-2129</v>
          </cell>
          <cell r="B2042" t="str">
            <v>Basin&amp;Rail Asm/36X108/Dup/ZP/1.25-2"D@48"/Z-Rail/FG Cover/4"PS/Float Tree/AFD</v>
          </cell>
          <cell r="C2042" t="str">
            <v>https://www.zoellerpumps.com/en-us/products/package-systems/basins</v>
          </cell>
        </row>
        <row r="2043">
          <cell r="A2043" t="str">
            <v>33-2132</v>
          </cell>
          <cell r="B2043" t="str">
            <v>Basin&amp;Rail Asm/36X120/Dup/ZP/1.25-2"D@48"/Z-Rail/FG Cover/4"PS/Float Tree/AFD</v>
          </cell>
          <cell r="C2043" t="str">
            <v>https://www.zoellerpumps.com/en-us/products/package-systems/basins</v>
          </cell>
        </row>
        <row r="2044">
          <cell r="A2044" t="str">
            <v>33-2135</v>
          </cell>
          <cell r="B2044" t="str">
            <v>Basin&amp;Rail Asm/48X48/Dup/ZP/1.25-2"D@19"/Z-Rail/FG Cover/4"PS/Float Tree/AFD</v>
          </cell>
          <cell r="C2044" t="str">
            <v>https://www.zoellerpumps.com/en-us/products/package-systems/basins</v>
          </cell>
        </row>
        <row r="2045">
          <cell r="A2045" t="str">
            <v>33-2138</v>
          </cell>
          <cell r="B2045" t="str">
            <v>Basin&amp;Rail Asm/48X60/Dup/ZP/1.25-2"D@24"/Z-Rail/FG Cover/4"PS/Float Tree/AFD</v>
          </cell>
          <cell r="C2045" t="str">
            <v>https://www.zoellerpumps.com/en-us/products/package-systems/basins</v>
          </cell>
        </row>
        <row r="2046">
          <cell r="A2046" t="str">
            <v>33-2141</v>
          </cell>
          <cell r="B2046" t="str">
            <v>Basin&amp;Rail Asm/48X72/Dup/ZP/1.25-2"D@30"/Z-Rail/FG Cover/4"PS/Float Tree/AFD</v>
          </cell>
          <cell r="C2046" t="str">
            <v>https://www.zoellerpumps.com/en-us/products/package-systems/basins</v>
          </cell>
        </row>
        <row r="2047">
          <cell r="A2047" t="str">
            <v>33-2144</v>
          </cell>
          <cell r="B2047" t="str">
            <v>Basin&amp;Rail Asm/48X84/Dup/ZP/1.25-2"D@36"/Z-Rail/FG Cover/4"PS/Float Tree/AFD</v>
          </cell>
          <cell r="C2047" t="str">
            <v>https://www.zoellerpumps.com/en-us/products/package-systems/basins</v>
          </cell>
        </row>
        <row r="2048">
          <cell r="A2048" t="str">
            <v>33-2147</v>
          </cell>
          <cell r="B2048" t="str">
            <v>Basin&amp;Rail Asm/48X84/Dup/ZP/1.25-2"D@48"/Z-Rail/FG Cover/4"PS/Float Tree/AFD</v>
          </cell>
          <cell r="C2048" t="str">
            <v>https://www.zoellerpumps.com/en-us/products/package-systems/basins</v>
          </cell>
        </row>
        <row r="2049">
          <cell r="A2049" t="str">
            <v>33-2150</v>
          </cell>
          <cell r="B2049" t="str">
            <v>Basin&amp;Rail Asm/48X96/Dup/ZP/1.25-2"D@36"/Z-Rail/FG Cover/4"PS/Float Tree/AFD</v>
          </cell>
          <cell r="C2049" t="str">
            <v>https://www.zoellerpumps.com/en-us/products/package-systems/basins</v>
          </cell>
        </row>
        <row r="2050">
          <cell r="A2050" t="str">
            <v>33-2153</v>
          </cell>
          <cell r="B2050" t="str">
            <v>Basin&amp;Rail Asm/48X96/Dup/ZP/1.25-2"D@48"/Z-Rail/FG Cover/4"PS/Float Tree/AFD</v>
          </cell>
          <cell r="C2050" t="str">
            <v>https://www.zoellerpumps.com/en-us/products/package-systems/basins</v>
          </cell>
        </row>
        <row r="2051">
          <cell r="A2051" t="str">
            <v>33-2156</v>
          </cell>
          <cell r="B2051" t="str">
            <v>Basin&amp;Rail Asm/48X108/Dup/ZP/1.25-2"D@48"/Z-Rail/FG Cover/4"PS/Float Tree/AFD</v>
          </cell>
          <cell r="C2051" t="str">
            <v>https://www.zoellerpumps.com/en-us/products/package-systems/basins</v>
          </cell>
        </row>
        <row r="2052">
          <cell r="A2052" t="str">
            <v>33-2159</v>
          </cell>
          <cell r="B2052" t="str">
            <v>Basin&amp;Rail Asm/48X120/Dup/ZP/1.25-2"D@48"/Z-Rail/FG Cover/4"PS/Float Tree/AFD</v>
          </cell>
          <cell r="C2052" t="str">
            <v>https://www.zoellerpumps.com/en-us/products/package-systems/basins</v>
          </cell>
        </row>
        <row r="2053">
          <cell r="A2053" t="str">
            <v>333-0006</v>
          </cell>
          <cell r="B2053" t="str">
            <v>NE333 115/230V/1Ph/2Hp/Field Wired/Dual Volt</v>
          </cell>
        </row>
        <row r="2054">
          <cell r="A2054" t="str">
            <v>3361-0001</v>
          </cell>
          <cell r="B2054" t="str">
            <v>M3161 3F/115V/1Ph/HT/(3161-0001)</v>
          </cell>
          <cell r="C2054" t="str">
            <v>https://www.zoellerpumps.com/en-us/products/high-temperature/3000-series</v>
          </cell>
        </row>
        <row r="2055">
          <cell r="A2055" t="str">
            <v>3361-0002</v>
          </cell>
          <cell r="B2055" t="str">
            <v>N3161 3F/115V/1Ph/HT (3161-0002)</v>
          </cell>
          <cell r="C2055" t="str">
            <v>https://www.zoellerpumps.com/en-us/products/high-temperature/3000-series</v>
          </cell>
        </row>
        <row r="2056">
          <cell r="A2056" t="str">
            <v>3361-0003</v>
          </cell>
          <cell r="B2056" t="str">
            <v>D3161 3F/230V/1Ph/HT (3161-0003)</v>
          </cell>
          <cell r="C2056" t="str">
            <v>https://www.zoellerpumps.com/en-us/products/high-temperature/3000-series</v>
          </cell>
        </row>
        <row r="2057">
          <cell r="A2057" t="str">
            <v>3361-0005</v>
          </cell>
          <cell r="B2057" t="str">
            <v>E3161 3F/230V/1P/12'Cond/HT/(3161-0012)</v>
          </cell>
          <cell r="C2057" t="str">
            <v>https://www.zoellerpumps.com/en-us/products/high-temperature/3000-series</v>
          </cell>
        </row>
        <row r="2058">
          <cell r="A2058" t="str">
            <v>3361-0006</v>
          </cell>
          <cell r="B2058" t="str">
            <v>D3161 3F/230V/1Ph/HT/7' Cond(3161-0014)</v>
          </cell>
          <cell r="C2058" t="str">
            <v>https://www.zoellerpumps.com/en-us/products/high-temperature/3000-series</v>
          </cell>
        </row>
        <row r="2059">
          <cell r="A2059" t="str">
            <v>3361-0007</v>
          </cell>
          <cell r="B2059" t="str">
            <v>N3161 3F/115V/1Ph/10'Cond/HT/(3161-0023)</v>
          </cell>
          <cell r="C2059" t="str">
            <v>https://www.zoellerpumps.com/en-us/products/high-temperature/3000-series</v>
          </cell>
        </row>
        <row r="2060">
          <cell r="A2060" t="str">
            <v>3361-0008</v>
          </cell>
          <cell r="B2060" t="str">
            <v>D3161 3F/25'Cd/230V/1Ph/HT (3161-0016)</v>
          </cell>
          <cell r="C2060" t="str">
            <v>https://www.zoellerpumps.com/en-us/products/high-temperature/3000-series</v>
          </cell>
        </row>
        <row r="2061">
          <cell r="A2061" t="str">
            <v>3363-0001</v>
          </cell>
          <cell r="B2061" t="str">
            <v>M3163 3F/115V/1Ph/HT/(3163-0001)</v>
          </cell>
          <cell r="C2061" t="str">
            <v>https://www.zoellerpumps.com/en-us/products/high-temperature/3000-series</v>
          </cell>
        </row>
        <row r="2062">
          <cell r="A2062" t="str">
            <v>3363-0004</v>
          </cell>
          <cell r="B2062" t="str">
            <v>E3163 3F/230V/1Ph/HT (3163-0004)</v>
          </cell>
          <cell r="C2062" t="str">
            <v>https://www.zoellerpumps.com/en-us/products/high-temperature/3000-series</v>
          </cell>
        </row>
        <row r="2063">
          <cell r="A2063" t="str">
            <v>3382-0001</v>
          </cell>
          <cell r="B2063" t="str">
            <v>M3282 3F/115V/1Ph/HT</v>
          </cell>
          <cell r="C2063" t="str">
            <v>https://www.zoellerpumps.com/en-us/products/high-temperature/3000-series</v>
          </cell>
        </row>
        <row r="2064">
          <cell r="A2064" t="str">
            <v>3382-0002</v>
          </cell>
          <cell r="B2064" t="str">
            <v>N3282 3F/115V/1Ph/HT</v>
          </cell>
          <cell r="C2064" t="str">
            <v>https://www.zoellerpumps.com/en-us/products/high-temperature/3000-series</v>
          </cell>
        </row>
        <row r="2065">
          <cell r="A2065" t="str">
            <v>3382-0003</v>
          </cell>
          <cell r="B2065" t="str">
            <v>D3282 3F/230V/1Ph/HT</v>
          </cell>
          <cell r="C2065" t="str">
            <v>https://www.zoellerpumps.com/en-us/products/high-temperature/3000-series</v>
          </cell>
        </row>
        <row r="2066">
          <cell r="A2066" t="str">
            <v>3382-0004</v>
          </cell>
          <cell r="B2066" t="str">
            <v>E3282 3F/230V/1Ph/HT</v>
          </cell>
          <cell r="C2066" t="str">
            <v>https://www.zoellerpumps.com/en-us/products/high-temperature/3000-series</v>
          </cell>
        </row>
        <row r="2067">
          <cell r="A2067" t="str">
            <v>3382-0005</v>
          </cell>
          <cell r="B2067" t="str">
            <v>N3282 3F/115V/1Ph/HT/9'Cond</v>
          </cell>
          <cell r="C2067" t="str">
            <v>https://www.zoellerpumps.com/en-us/products/high-temperature/3000-series</v>
          </cell>
        </row>
        <row r="2068">
          <cell r="A2068" t="str">
            <v>3382-0006</v>
          </cell>
          <cell r="B2068" t="str">
            <v>D3282 3F/230V/1Ph/8"Cond/HT</v>
          </cell>
          <cell r="C2068" t="str">
            <v>https://www.zoellerpumps.com/en-us/products/high-temperature/3000-series</v>
          </cell>
        </row>
        <row r="2069">
          <cell r="A2069" t="str">
            <v>35-0006</v>
          </cell>
          <cell r="B2069" t="str">
            <v>Basin&amp;Access/F-24X48/Sim/810/815</v>
          </cell>
          <cell r="C2069" t="str">
            <v>https://www.zoellerpumps.com/en-us/products/package-systems/basins</v>
          </cell>
        </row>
        <row r="2070">
          <cell r="A2070" t="str">
            <v>35-0007</v>
          </cell>
          <cell r="B2070" t="str">
            <v>Basin&amp;Access/F-24X60/Sim/810/815</v>
          </cell>
          <cell r="C2070" t="str">
            <v>https://www.zoellerpumps.com/en-us/products/package-systems/basins</v>
          </cell>
        </row>
        <row r="2071">
          <cell r="A2071" t="str">
            <v>35-0008</v>
          </cell>
          <cell r="B2071" t="str">
            <v>Basin&amp;Access/F-24X72/Sim/810/815</v>
          </cell>
          <cell r="C2071" t="str">
            <v>https://www.zoellerpumps.com/en-us/products/package-systems/basins</v>
          </cell>
        </row>
        <row r="2072">
          <cell r="A2072" t="str">
            <v>361-0001</v>
          </cell>
          <cell r="B2072" t="str">
            <v>M161 3F/115V/1Ph/cCSAus/UL/(161-0001)</v>
          </cell>
          <cell r="C2072" t="str">
            <v>https://www.zoellerpumps.com/en-us/products/sump-effluent-pumps/commercial/160-series</v>
          </cell>
        </row>
        <row r="2073">
          <cell r="A2073" t="str">
            <v>361-0002</v>
          </cell>
          <cell r="B2073" t="str">
            <v>N161 3F/115V/1Ph/CSA/(161-0002)</v>
          </cell>
          <cell r="C2073" t="str">
            <v>https://www.zoellerpumps.com/en-us/products/sump-effluent-pumps/commercial/160-series</v>
          </cell>
        </row>
        <row r="2074">
          <cell r="A2074" t="str">
            <v>361-0003</v>
          </cell>
          <cell r="B2074" t="str">
            <v>D161 3F/230V/1Ph/cCSAus/UL/(161-0003)</v>
          </cell>
          <cell r="C2074" t="str">
            <v>https://www.zoellerpumps.com/en-us/products/sump-effluent-pumps/commercial/160-series</v>
          </cell>
        </row>
        <row r="2075">
          <cell r="A2075" t="str">
            <v>361-0004</v>
          </cell>
          <cell r="B2075" t="str">
            <v>E161 3F/230V/1Ph/cCSAus/UL/(161-0004)</v>
          </cell>
          <cell r="C2075" t="str">
            <v>https://www.zoellerpumps.com/en-us/products/sump-effluent-pumps/commercial/160-series</v>
          </cell>
        </row>
        <row r="2076">
          <cell r="A2076" t="str">
            <v>361-0005</v>
          </cell>
          <cell r="B2076" t="str">
            <v>J161 3F/200-208V/3Ph/cCSAus/UL/(161-0012)</v>
          </cell>
          <cell r="C2076" t="str">
            <v>https://www.zoellerpumps.com/en-us/products/sump-effluent-pumps/commercial/160-series</v>
          </cell>
        </row>
        <row r="2077">
          <cell r="A2077" t="str">
            <v>361-0006</v>
          </cell>
          <cell r="B2077" t="str">
            <v>E161 3F/230V/1Ph/cCSAus/(161-0021)</v>
          </cell>
          <cell r="C2077" t="str">
            <v>https://www.zoellerpumps.com/en-us/products/sump-effluent-pumps/commercial/160-series</v>
          </cell>
        </row>
        <row r="2078">
          <cell r="A2078" t="str">
            <v>361-0007</v>
          </cell>
          <cell r="B2078" t="str">
            <v>I161 3F/200-208V/1Ph/cCSAus/(161-0005)</v>
          </cell>
          <cell r="C2078" t="str">
            <v>https://www.zoellerpumps.com/en-us/products/sump-effluent-pumps/commercial/160-series</v>
          </cell>
        </row>
        <row r="2079">
          <cell r="A2079" t="str">
            <v>361-0008</v>
          </cell>
          <cell r="B2079" t="str">
            <v>G161 3F/460V/3Ph/cCSAus/UL/(161-0007)</v>
          </cell>
          <cell r="C2079" t="str">
            <v>https://www.zoellerpumps.com/en-us/products/sump-effluent-pumps/commercial/160-series</v>
          </cell>
        </row>
        <row r="2080">
          <cell r="A2080" t="str">
            <v>361-0009</v>
          </cell>
          <cell r="B2080" t="str">
            <v>H161 3F/200-208V/1Ph/cCSAus/(161-0010)</v>
          </cell>
          <cell r="C2080" t="str">
            <v>https://www.zoellerpumps.com/en-us/products/sump-effluent-pumps/commercial/160-series</v>
          </cell>
        </row>
        <row r="2081">
          <cell r="A2081" t="str">
            <v>361-0010</v>
          </cell>
          <cell r="B2081" t="str">
            <v>BN161 3F/115V/1Ph/Pb20'/CSA/(161-0002)</v>
          </cell>
          <cell r="C2081" t="str">
            <v>https://www.zoellerpumps.com/en-us/products/sump-effluent-pumps/commercial/160-series</v>
          </cell>
        </row>
        <row r="2082">
          <cell r="A2082" t="str">
            <v>361-0011</v>
          </cell>
          <cell r="B2082" t="str">
            <v>E161 3F/50'Cd/230V/1Ph/cCSAus/UL/(161-0038)</v>
          </cell>
          <cell r="C2082" t="str">
            <v>https://www.zoellerpumps.com/en-us/products/sump-effluent-pumps/commercial/160-series</v>
          </cell>
        </row>
        <row r="2083">
          <cell r="A2083" t="str">
            <v>361-0012</v>
          </cell>
          <cell r="B2083" t="str">
            <v>M161 3F/50'Cd/115V/1Ph/cCSAus/UL/(161-0009)</v>
          </cell>
          <cell r="C2083" t="str">
            <v>https://www.zoellerpumps.com/en-us/products/sump-effluent-pumps/commercial/160-series</v>
          </cell>
        </row>
        <row r="2084">
          <cell r="A2084" t="str">
            <v>361-0013</v>
          </cell>
          <cell r="B2084" t="str">
            <v>M161 3F/35'Cd/115V/1Ph/cCSAus/UL/(161-0017)</v>
          </cell>
          <cell r="C2084" t="str">
            <v>https://www.zoellerpumps.com/en-us/products/sump-effluent-pumps/commercial/160-series</v>
          </cell>
        </row>
        <row r="2085">
          <cell r="A2085" t="str">
            <v>361-0014</v>
          </cell>
          <cell r="B2085" t="str">
            <v>F161 3F/230V/3Ph/cCSAus/UL/(161-0011)</v>
          </cell>
          <cell r="C2085" t="str">
            <v>https://www.zoellerpumps.com/en-us/products/sump-effluent-pumps/commercial/160-series</v>
          </cell>
        </row>
        <row r="2086">
          <cell r="A2086" t="str">
            <v>361-0015</v>
          </cell>
          <cell r="B2086" t="str">
            <v>EX161 3F/230V/1Ph/Ex Pr/FM/CSA/(161-0044)</v>
          </cell>
          <cell r="C2086" t="str">
            <v>https://www.zoellerpumps.com/en-us/products/sump-effluent-pumps/commercial/160-series</v>
          </cell>
        </row>
        <row r="2087">
          <cell r="A2087" t="str">
            <v>361-0016</v>
          </cell>
          <cell r="B2087" t="str">
            <v>IX161 3F/200-208V/1Ph/Ex Pr/FM/CSA/(161-0043)</v>
          </cell>
          <cell r="C2087" t="str">
            <v>https://www.zoellerpumps.com/en-us/products/sump-effluent-pumps/commercial/160-series</v>
          </cell>
        </row>
        <row r="2088">
          <cell r="A2088" t="str">
            <v>361-0017</v>
          </cell>
          <cell r="B2088" t="str">
            <v>E161 3F/25'Cd/230V/1Ph/cCSAus/UL/(161-0049)</v>
          </cell>
          <cell r="C2088" t="str">
            <v>https://www.zoellerpumps.com/en-us/products/sump-effluent-pumps/commercial/160-series</v>
          </cell>
        </row>
        <row r="2089">
          <cell r="A2089" t="str">
            <v>361-0018</v>
          </cell>
          <cell r="B2089" t="str">
            <v>J161 3F/50'Cd/200-208V/3Ph/cCSAus/UL/(161-0057)</v>
          </cell>
          <cell r="C2089" t="str">
            <v>https://www.zoellerpumps.com/en-us/products/sump-effluent-pumps/commercial/160-series</v>
          </cell>
        </row>
        <row r="2090">
          <cell r="A2090" t="str">
            <v>361-0020</v>
          </cell>
          <cell r="B2090" t="str">
            <v>NX161 3F/115V/1Ph/Ex Pr/FM/CSA/(161-0042)</v>
          </cell>
          <cell r="C2090" t="str">
            <v>https://www.zoellerpumps.com/en-us/products/sump-effluent-pumps/commercial/160-series</v>
          </cell>
        </row>
        <row r="2091">
          <cell r="A2091" t="str">
            <v>361-0021</v>
          </cell>
          <cell r="B2091" t="str">
            <v>G161 3F/50'Cd/460V/3Ph/cCSAus/UL/(161-0054)</v>
          </cell>
          <cell r="C2091" t="str">
            <v>https://www.zoellerpumps.com/en-us/products/sump-effluent-pumps/commercial/160-series</v>
          </cell>
        </row>
        <row r="2092">
          <cell r="A2092" t="str">
            <v>361-0022</v>
          </cell>
          <cell r="B2092" t="str">
            <v>M161 3F/25'Cd/115V/1Ph/cCSAus/UL/(161-0006)</v>
          </cell>
          <cell r="C2092" t="str">
            <v>https://www.zoellerpumps.com/en-us/products/sump-effluent-pumps/commercial/160-series</v>
          </cell>
        </row>
        <row r="2093">
          <cell r="A2093" t="str">
            <v>361-0023</v>
          </cell>
          <cell r="B2093" t="str">
            <v>N161 3F/35'Cd/115V/1Ph/CSA/(161-0016)</v>
          </cell>
          <cell r="C2093" t="str">
            <v>https://www.zoellerpumps.com/en-us/products/sump-effluent-pumps/commercial/160-series</v>
          </cell>
        </row>
        <row r="2094">
          <cell r="A2094" t="str">
            <v>361-0024</v>
          </cell>
          <cell r="B2094" t="str">
            <v>F161 3F/50'Cd/230V/3Ph/cCSAus/UL/(161-0101)</v>
          </cell>
          <cell r="C2094" t="str">
            <v>https://www.zoellerpumps.com/en-us/products/sump-effluent-pumps/commercial/160-series</v>
          </cell>
        </row>
        <row r="2095">
          <cell r="A2095" t="str">
            <v>361-0025</v>
          </cell>
          <cell r="B2095" t="str">
            <v>NX161 3F/25'Cd/115V/1Ph/Ex Pr/FM/CSA/(161-0064)</v>
          </cell>
          <cell r="C2095" t="str">
            <v>https://www.zoellerpumps.com/en-us/products/sump-effluent-pumps/commercial/160-series</v>
          </cell>
        </row>
        <row r="2096">
          <cell r="A2096" t="str">
            <v>361-0026</v>
          </cell>
          <cell r="B2096" t="str">
            <v>N161 3F/25'Cd/115V/1Ph/CSA/(161-0016)</v>
          </cell>
          <cell r="C2096" t="str">
            <v>https://www.zoellerpumps.com/en-us/products/sump-effluent-pumps/commercial/160-series</v>
          </cell>
        </row>
        <row r="2097">
          <cell r="A2097" t="str">
            <v>361-0027</v>
          </cell>
          <cell r="B2097" t="str">
            <v>EX161 3F/50'Cd/230V/1Ph/Ex Pr/FM/CSA/(161-0055)</v>
          </cell>
          <cell r="C2097" t="str">
            <v>https://www.zoellerpumps.com/en-us/products/sump-effluent-pumps/commercial/160-series</v>
          </cell>
        </row>
        <row r="2098">
          <cell r="A2098" t="str">
            <v>361-0028</v>
          </cell>
          <cell r="B2098" t="str">
            <v>JX161 50'Cd/3F/200-208V/3Ph/Ex Pr/FM/CSA/(161-0074)</v>
          </cell>
          <cell r="C2098" t="str">
            <v>https://www.zoellerpumps.com/en-us/products/sump-effluent-pumps/commercial/160-series</v>
          </cell>
        </row>
        <row r="2099">
          <cell r="A2099" t="str">
            <v>361-0029</v>
          </cell>
          <cell r="B2099" t="str">
            <v>I161 3F/35'Cd/200-208V/1Ph/cCSAus/(161-0036)</v>
          </cell>
          <cell r="C2099" t="str">
            <v>https://www.zoellerpumps.com/en-us/products/sump-effluent-pumps/commercial/160-series</v>
          </cell>
        </row>
        <row r="2100">
          <cell r="A2100" t="str">
            <v>361-0030</v>
          </cell>
          <cell r="B2100" t="str">
            <v>FX161 50'Cd/3F/230V/3Ph/Ex Pr/FM/CSA/(161-0110)</v>
          </cell>
          <cell r="C2100" t="str">
            <v>https://www.zoellerpumps.com/en-us/products/sump-effluent-pumps/commercial/160-series</v>
          </cell>
        </row>
        <row r="2101">
          <cell r="A2101" t="str">
            <v>361-0031</v>
          </cell>
          <cell r="B2101" t="str">
            <v>MX161 3F/115V/1Ph/Ex Pr/FM/CSA/(161-0071)</v>
          </cell>
          <cell r="C2101" t="str">
            <v>https://www.zoellerpumps.com/en-us/products/sump-effluent-pumps/commercial/160-series</v>
          </cell>
        </row>
        <row r="2102">
          <cell r="A2102" t="str">
            <v>361-0032</v>
          </cell>
          <cell r="B2102" t="str">
            <v>BE161 3F/230V/1Ph/Pb20'/cCSAus/UL/(161-0004)</v>
          </cell>
          <cell r="C2102" t="str">
            <v>https://www.zoellerpumps.com/en-us/products/sump-effluent-pumps/commercial/160-series</v>
          </cell>
        </row>
        <row r="2103">
          <cell r="A2103" t="str">
            <v>361-0033</v>
          </cell>
          <cell r="B2103" t="str">
            <v>GX161 3F/460V/3Ph/Ex Pr/FM/CSA/(161-0047)</v>
          </cell>
          <cell r="C2103" t="str">
            <v>https://www.zoellerpumps.com/en-us/products/sump-effluent-pumps/commercial/160-series</v>
          </cell>
        </row>
        <row r="2104">
          <cell r="A2104" t="str">
            <v>361-0034</v>
          </cell>
          <cell r="B2104" t="str">
            <v>N161 3F/50'Cd/115V/1Ph/CSA/(161-0024)</v>
          </cell>
          <cell r="C2104" t="str">
            <v>https://www.zoellerpumps.com/en-us/products/sump-effluent-pumps/commercial/160-series</v>
          </cell>
        </row>
        <row r="2105">
          <cell r="A2105" t="str">
            <v>361-0035</v>
          </cell>
          <cell r="B2105" t="str">
            <v>G161 3F/25'Cd/460V/3Ph/cCSAus/UL/(161-0092)</v>
          </cell>
          <cell r="C2105" t="str">
            <v>https://www.zoellerpumps.com/en-us/products/sump-effluent-pumps/commercial/160-series</v>
          </cell>
        </row>
        <row r="2106">
          <cell r="A2106" t="str">
            <v>363-0001</v>
          </cell>
          <cell r="B2106" t="str">
            <v>M163 3F/115V/1Ph/cCSAus/UL/(163-0001)</v>
          </cell>
          <cell r="C2106" t="str">
            <v>https://www.zoellerpumps.com/en-us/products/sump-effluent-pumps/commercial/160-series</v>
          </cell>
        </row>
        <row r="2107">
          <cell r="A2107" t="str">
            <v>363-0002</v>
          </cell>
          <cell r="B2107" t="str">
            <v>N163 3F/115V/1Ph/CSA/(163-0002)</v>
          </cell>
          <cell r="C2107" t="str">
            <v>https://www.zoellerpumps.com/en-us/products/sump-effluent-pumps/commercial/160-series</v>
          </cell>
        </row>
        <row r="2108">
          <cell r="A2108" t="str">
            <v>363-0003</v>
          </cell>
          <cell r="B2108" t="str">
            <v>D163 3F/230V/1Ph/cCSAus/UL/(163-0003)</v>
          </cell>
          <cell r="C2108" t="str">
            <v>https://www.zoellerpumps.com/en-us/products/sump-effluent-pumps/commercial/160-series</v>
          </cell>
        </row>
        <row r="2109">
          <cell r="A2109" t="str">
            <v>363-0004</v>
          </cell>
          <cell r="B2109" t="str">
            <v>E163 3F/230V/1Ph/cCSAus/UL/(163-0004)</v>
          </cell>
          <cell r="C2109" t="str">
            <v>https://www.zoellerpumps.com/en-us/products/sump-effluent-pumps/commercial/160-series</v>
          </cell>
        </row>
        <row r="2110">
          <cell r="A2110" t="str">
            <v>363-0005</v>
          </cell>
          <cell r="B2110" t="str">
            <v>BE163 3F/230V/1Ph/Pb20'/cCSAus/UL/(163-0004)</v>
          </cell>
          <cell r="C2110" t="str">
            <v>https://www.zoellerpumps.com/en-us/products/sump-effluent-pumps/commercial/160-series</v>
          </cell>
        </row>
        <row r="2111">
          <cell r="A2111" t="str">
            <v>363-0006</v>
          </cell>
          <cell r="B2111" t="str">
            <v>F163 3F/230V/3Ph/cCSAus/UL/(163-0009)</v>
          </cell>
          <cell r="C2111" t="str">
            <v>https://www.zoellerpumps.com/en-us/products/sump-effluent-pumps/commercial/160-series</v>
          </cell>
        </row>
        <row r="2112">
          <cell r="A2112" t="str">
            <v>363-0007</v>
          </cell>
          <cell r="B2112" t="str">
            <v>BN163 3F/115V/1Ph/Pb20'/CSA/(163-0002)</v>
          </cell>
          <cell r="C2112" t="str">
            <v>https://www.zoellerpumps.com/en-us/products/sump-effluent-pumps/commercial/160-series</v>
          </cell>
        </row>
        <row r="2113">
          <cell r="A2113" t="str">
            <v>363-0008</v>
          </cell>
          <cell r="B2113" t="str">
            <v>H163 3F/200-208V/1Ph/ED/(163-0044)</v>
          </cell>
          <cell r="C2113" t="str">
            <v>https://www.zoellerpumps.com/en-us/products/sump-effluent-pumps/commercial/160-series</v>
          </cell>
        </row>
        <row r="2114">
          <cell r="A2114" t="str">
            <v>363-0009</v>
          </cell>
          <cell r="B2114" t="str">
            <v>G163 3F/460V/3Ph/cCSAus/UL/(163-0031)</v>
          </cell>
          <cell r="C2114" t="str">
            <v>https://www.zoellerpumps.com/en-us/products/sump-effluent-pumps/commercial/160-series</v>
          </cell>
        </row>
        <row r="2115">
          <cell r="A2115" t="str">
            <v>363-0010</v>
          </cell>
          <cell r="B2115" t="str">
            <v>J163 3F/200-208V/3Ph/cCSAus/UL/(163-0008)</v>
          </cell>
          <cell r="C2115" t="str">
            <v>https://www.zoellerpumps.com/en-us/products/sump-effluent-pumps/commercial/160-series</v>
          </cell>
        </row>
        <row r="2116">
          <cell r="A2116" t="str">
            <v>363-0011</v>
          </cell>
          <cell r="B2116" t="str">
            <v>E163 50'Cd/3F/230V/1Ph/cCSAus/UL/(163-0035)</v>
          </cell>
          <cell r="C2116" t="str">
            <v>https://www.zoellerpumps.com/en-us/products/sump-effluent-pumps/commercial/160-series</v>
          </cell>
        </row>
        <row r="2117">
          <cell r="A2117" t="str">
            <v>363-0012</v>
          </cell>
          <cell r="B2117" t="str">
            <v>JX163 3F/200-208V/3Ph/Ex Pr/FM/CSA/(163-0051)</v>
          </cell>
          <cell r="C2117" t="str">
            <v>https://www.zoellerpumps.com/en-us/products/sump-effluent-pumps/commercial/160-series</v>
          </cell>
        </row>
        <row r="2118">
          <cell r="A2118" t="str">
            <v>363-0013</v>
          </cell>
          <cell r="B2118" t="str">
            <v>H163 2F/50'Cd/200-208V/1Ph/cCSAus/(163-0079)</v>
          </cell>
          <cell r="C2118" t="str">
            <v>https://www.zoellerpumps.com/en-us/products/sump-effluent-pumps/commercial/160-series</v>
          </cell>
        </row>
        <row r="2119">
          <cell r="A2119" t="str">
            <v>363-0014</v>
          </cell>
          <cell r="B2119" t="str">
            <v>I163 3F/35'Cd/200-208V/1Ph/cCSAus/(163-0039)</v>
          </cell>
          <cell r="C2119" t="str">
            <v>https://www.zoellerpumps.com/en-us/products/sump-effluent-pumps/commercial/160-series</v>
          </cell>
        </row>
        <row r="2120">
          <cell r="A2120" t="str">
            <v>363-0015</v>
          </cell>
          <cell r="B2120" t="str">
            <v>NX163 3F/115V/1Ph/Ex Pr/FM/CSA/(163-0049)</v>
          </cell>
          <cell r="C2120" t="str">
            <v>https://www.zoellerpumps.com/en-us/products/sump-effluent-pumps/commercial/160-series</v>
          </cell>
        </row>
        <row r="2121">
          <cell r="A2121" t="str">
            <v>363-0016</v>
          </cell>
          <cell r="B2121" t="str">
            <v>EX163 3F/230V/1Ph/Ex Pr/FM/CSA/(163-0050)</v>
          </cell>
          <cell r="C2121" t="str">
            <v>https://www.zoellerpumps.com/en-us/products/sump-effluent-pumps/commercial/160-series</v>
          </cell>
        </row>
        <row r="2122">
          <cell r="A2122" t="str">
            <v>363-0017</v>
          </cell>
          <cell r="B2122" t="str">
            <v>I163 3F/200-208V/1Ph/cCSAus/(163-0010)</v>
          </cell>
          <cell r="C2122" t="str">
            <v>https://www.zoellerpumps.com/en-us/products/sump-effluent-pumps/commercial/160-series</v>
          </cell>
        </row>
        <row r="2123">
          <cell r="A2123" t="str">
            <v>363-0018</v>
          </cell>
          <cell r="B2123" t="str">
            <v>IX163 3F/50'Cd/200-208V/1Ph/FM/CSA/(163-0073)</v>
          </cell>
          <cell r="C2123" t="str">
            <v>https://www.zoellerpumps.com/en-us/products/sump-effluent-pumps/commercial/160-series</v>
          </cell>
        </row>
        <row r="2124">
          <cell r="A2124" t="str">
            <v>365-0003</v>
          </cell>
          <cell r="B2124" t="str">
            <v>D165 3F/230V/1Ph/cCSAus/UL/(165-0003)</v>
          </cell>
          <cell r="C2124" t="str">
            <v>https://www.zoellerpumps.com/en-us/products/sump-effluent-pumps/commercial/160-series</v>
          </cell>
        </row>
        <row r="2125">
          <cell r="A2125" t="str">
            <v>365-0004</v>
          </cell>
          <cell r="B2125" t="str">
            <v>E165 3F/230V/1Ph/cCSAus/UL/(165-0004)</v>
          </cell>
          <cell r="C2125" t="str">
            <v>https://www.zoellerpumps.com/en-us/products/sump-effluent-pumps/commercial/160-series</v>
          </cell>
        </row>
        <row r="2126">
          <cell r="A2126" t="str">
            <v>365-0005</v>
          </cell>
          <cell r="B2126" t="str">
            <v>F165 3F/230V/3Ph/cCSAus/UL/(165-0015)</v>
          </cell>
          <cell r="C2126" t="str">
            <v>https://www.zoellerpumps.com/en-us/products/sump-effluent-pumps/commercial/160-series</v>
          </cell>
        </row>
        <row r="2127">
          <cell r="A2127" t="str">
            <v>365-0006</v>
          </cell>
          <cell r="B2127" t="str">
            <v>J165 3F/200-208V/3Ph/cCSAus/UL/(165-0009)</v>
          </cell>
          <cell r="C2127" t="str">
            <v>https://www.zoellerpumps.com/en-us/products/sump-effluent-pumps/commercial/160-series</v>
          </cell>
        </row>
        <row r="2128">
          <cell r="A2128" t="str">
            <v>365-0007</v>
          </cell>
          <cell r="B2128" t="str">
            <v>H165 3F/200-208V/1Ph/cCSAus/(165-0012)</v>
          </cell>
          <cell r="C2128" t="str">
            <v>https://www.zoellerpumps.com/en-us/products/sump-effluent-pumps/commercial/160-series</v>
          </cell>
        </row>
        <row r="2129">
          <cell r="A2129" t="str">
            <v>365-0008</v>
          </cell>
          <cell r="B2129" t="str">
            <v>G165 3F/460V/3Ph/cCSAus/UL/(165-0008)</v>
          </cell>
          <cell r="C2129" t="str">
            <v>https://www.zoellerpumps.com/en-us/products/sump-effluent-pumps/commercial/160-series</v>
          </cell>
        </row>
        <row r="2130">
          <cell r="A2130" t="str">
            <v>365-0010</v>
          </cell>
          <cell r="B2130" t="str">
            <v>BE165 3F/230V/1Ph/Pb/cCSAus/UL/(165-0004)</v>
          </cell>
          <cell r="C2130" t="str">
            <v>https://www.zoellerpumps.com/en-us/products/sump-effluent-pumps/commercial/160-series</v>
          </cell>
        </row>
        <row r="2131">
          <cell r="A2131" t="str">
            <v>365-0011</v>
          </cell>
          <cell r="B2131" t="str">
            <v>I165 3F/200-208V/1Ph/cCSAus/(165-0020)</v>
          </cell>
          <cell r="C2131" t="str">
            <v>https://www.zoellerpumps.com/en-us/products/sump-effluent-pumps/commercial/160-series</v>
          </cell>
        </row>
        <row r="2132">
          <cell r="A2132" t="str">
            <v>365-0012</v>
          </cell>
          <cell r="B2132" t="str">
            <v>E165 3F/50'Cd/230V/1Ph/cCSAus/UL/(165-0014)</v>
          </cell>
          <cell r="C2132" t="str">
            <v>https://www.zoellerpumps.com/en-us/products/sump-effluent-pumps/commercial/160-series</v>
          </cell>
        </row>
        <row r="2133">
          <cell r="A2133" t="str">
            <v>365-0013</v>
          </cell>
          <cell r="B2133" t="str">
            <v>EX165 3F/230V/1Ph/Ex Pr/FM/CSA/(165-0039)</v>
          </cell>
          <cell r="C2133" t="str">
            <v>https://www.zoellerpumps.com/en-us/products/sump-effluent-pumps/commercial/160-series</v>
          </cell>
        </row>
        <row r="2134">
          <cell r="A2134" t="str">
            <v>365-0014</v>
          </cell>
          <cell r="B2134" t="str">
            <v>D165 3F/50'Cd/230V/1Ph/cCSAus/UL/(165-00056)</v>
          </cell>
          <cell r="C2134" t="str">
            <v>https://www.zoellerpumps.com/en-us/products/sump-effluent-pumps/commercial/160-series</v>
          </cell>
        </row>
        <row r="2135">
          <cell r="A2135" t="str">
            <v>365-0015</v>
          </cell>
          <cell r="B2135" t="str">
            <v>H165 3F/50'Cd/200-208V/1Ph/cCSAus/(165-0056)</v>
          </cell>
          <cell r="C2135" t="str">
            <v>https://www.zoellerpumps.com/en-us/products/sump-effluent-pumps/commercial/160-series</v>
          </cell>
        </row>
        <row r="2136">
          <cell r="A2136" t="str">
            <v>365-0016</v>
          </cell>
          <cell r="B2136" t="str">
            <v>I165 3F/50' Cord/200-208V/1Ph/cCSAus/(165-0064)</v>
          </cell>
          <cell r="C2136" t="str">
            <v>https://www.zoellerpumps.com/en-us/products/sump-effluent-pumps/commercial/160-series</v>
          </cell>
        </row>
        <row r="2137">
          <cell r="A2137" t="str">
            <v>365-0017</v>
          </cell>
          <cell r="B2137" t="str">
            <v>J165 3F/50'Cd/200-208V/3Ph/cCSAus/UL/(165-0061)</v>
          </cell>
          <cell r="C2137" t="str">
            <v>https://www.zoellerpumps.com/en-us/products/sump-effluent-pumps/commercial/160-series</v>
          </cell>
        </row>
        <row r="2138">
          <cell r="A2138" t="str">
            <v>365-0018</v>
          </cell>
          <cell r="B2138" t="str">
            <v>JX165 3F/200V/3Ph/Ex Pr/FM/CSA/(165-0040)</v>
          </cell>
          <cell r="C2138" t="str">
            <v>https://www.zoellerpumps.com/en-us/products/sump-effluent-pumps/commercial/160-series</v>
          </cell>
        </row>
        <row r="2139">
          <cell r="A2139" t="str">
            <v>365-0019</v>
          </cell>
          <cell r="B2139" t="str">
            <v>D165 3F/35'Cd/230V/1Ph/cCSAus/UL/(165-00029)</v>
          </cell>
          <cell r="C2139" t="str">
            <v>https://www.zoellerpumps.com/en-us/products/sump-effluent-pumps/commercial/160-series</v>
          </cell>
        </row>
        <row r="2140">
          <cell r="A2140" t="str">
            <v>370-0002</v>
          </cell>
          <cell r="B2140" t="str">
            <v>N370 Fountain/.5Hp/115V/1Ph/60Hz/100'Cd/50Gpm</v>
          </cell>
          <cell r="C2140" t="str">
            <v>https://www.zoellerpumps.com/en-us/products/specialty/fountain#technical-support</v>
          </cell>
        </row>
        <row r="2141">
          <cell r="A2141" t="str">
            <v>371-0002</v>
          </cell>
          <cell r="B2141" t="str">
            <v>N371 115V/1Ph/UL/cCSAus/Evap Cooling</v>
          </cell>
          <cell r="C2141" t="str">
            <v>https://www.zoellerpumps.com/en-us/products/specialty/evaporative-cooling</v>
          </cell>
        </row>
        <row r="2142">
          <cell r="A2142" t="str">
            <v>371-0004</v>
          </cell>
          <cell r="B2142" t="str">
            <v>E371 230V/1Ph/UL/cCSAus/Evap Cooling</v>
          </cell>
          <cell r="C2142" t="str">
            <v>https://www.zoellerpumps.com/en-us/products/specialty/evaporative-cooling</v>
          </cell>
        </row>
        <row r="2143">
          <cell r="A2143" t="str">
            <v>372-0002</v>
          </cell>
          <cell r="B2143" t="str">
            <v>N372 115V/1Ph/1/3 Hp/cCSAus/Evap Cooling</v>
          </cell>
          <cell r="C2143" t="str">
            <v>https://www.zoellerpumps.com/en-us/products/specialty/evaporative-cooling</v>
          </cell>
        </row>
        <row r="2144">
          <cell r="A2144" t="str">
            <v>372-0004</v>
          </cell>
          <cell r="B2144" t="str">
            <v>E372 230V/1Ph/1/3Hp/cCSAus/Evap Cooling</v>
          </cell>
          <cell r="C2144" t="str">
            <v>https://www.zoellerpumps.com/en-us/products/specialty/evaporative-cooling</v>
          </cell>
        </row>
        <row r="2145">
          <cell r="A2145" t="str">
            <v>373-0002</v>
          </cell>
          <cell r="B2145" t="str">
            <v>N373 115V/1Ph/.4Hp/cCSAus/Evap Cooling</v>
          </cell>
          <cell r="C2145" t="str">
            <v>https://www.zoellerpumps.com/en-us/products/specialty/evaporative-cooling</v>
          </cell>
        </row>
        <row r="2146">
          <cell r="A2146" t="str">
            <v>373-0004</v>
          </cell>
          <cell r="B2146" t="str">
            <v>E373 230V/1Ph/.4Hp/cCSAus/Evap Cooling</v>
          </cell>
          <cell r="C2146" t="str">
            <v>https://www.zoellerpumps.com/en-us/products/specialty/evaporative-cooling</v>
          </cell>
        </row>
        <row r="2147">
          <cell r="A2147" t="str">
            <v>382-0001</v>
          </cell>
          <cell r="B2147" t="str">
            <v>M282 3F/115V/1Ph/cCSAus/UL</v>
          </cell>
          <cell r="C2147" t="str">
            <v>https://www.zoellerpumps.com/en-us/products/sewage-pumps/commercial/280-series</v>
          </cell>
        </row>
        <row r="2148">
          <cell r="A2148" t="str">
            <v>382-0002</v>
          </cell>
          <cell r="B2148" t="str">
            <v>N282 3F/115V/1Ph/cCSAus/UL</v>
          </cell>
          <cell r="C2148" t="str">
            <v>https://www.zoellerpumps.com/en-us/products/sewage-pumps/commercial/280-series</v>
          </cell>
        </row>
        <row r="2149">
          <cell r="A2149" t="str">
            <v>382-0003</v>
          </cell>
          <cell r="B2149" t="str">
            <v>D282 3F/230V/1Ph/cCSAus/UL</v>
          </cell>
          <cell r="C2149" t="str">
            <v>https://www.zoellerpumps.com/en-us/products/sewage-pumps/commercial/280-series</v>
          </cell>
        </row>
        <row r="2150">
          <cell r="A2150" t="str">
            <v>382-0004</v>
          </cell>
          <cell r="B2150" t="str">
            <v>E282 3F/230V/1Ph/cCSAus/UL</v>
          </cell>
          <cell r="C2150" t="str">
            <v>https://www.zoellerpumps.com/en-us/products/sewage-pumps/commercial/280-series</v>
          </cell>
        </row>
        <row r="2151">
          <cell r="A2151" t="str">
            <v>382-0007</v>
          </cell>
          <cell r="B2151" t="str">
            <v>G282 3F/460V/3Ph/cCSAus/UL</v>
          </cell>
          <cell r="C2151" t="str">
            <v>https://www.zoellerpumps.com/en-us/products/sewage-pumps/commercial/280-series</v>
          </cell>
        </row>
        <row r="2152">
          <cell r="A2152" t="str">
            <v>382-0008</v>
          </cell>
          <cell r="B2152" t="str">
            <v>M282 3F/15'Cd/115V/1Ph/cCSAus/UL</v>
          </cell>
          <cell r="C2152" t="str">
            <v>https://www.zoellerpumps.com/en-us/products/sewage-pumps/commercial/280-series</v>
          </cell>
        </row>
        <row r="2153">
          <cell r="A2153" t="str">
            <v>382-0009</v>
          </cell>
          <cell r="B2153" t="str">
            <v>M282 3F/35'Cd/115V/1Ph/cCSAus/UL</v>
          </cell>
          <cell r="C2153" t="str">
            <v>https://www.zoellerpumps.com/en-us/products/sewage-pumps/commercial/280-series</v>
          </cell>
        </row>
        <row r="2154">
          <cell r="A2154" t="str">
            <v>382-0010</v>
          </cell>
          <cell r="B2154" t="str">
            <v>J282 3F/200-208V/3Ph/cCSAus/UL</v>
          </cell>
          <cell r="C2154" t="str">
            <v>https://www.zoellerpumps.com/en-us/products/sewage-pumps/commercial/280-series</v>
          </cell>
        </row>
        <row r="2155">
          <cell r="A2155" t="str">
            <v>382-0012</v>
          </cell>
          <cell r="B2155" t="str">
            <v>E282 3F/25'Cd/230V/1Ph/cCSAus/UL</v>
          </cell>
          <cell r="C2155" t="str">
            <v>https://www.zoellerpumps.com/en-us/products/sewage-pumps/commercial/280-series</v>
          </cell>
        </row>
        <row r="2156">
          <cell r="A2156" t="str">
            <v>382-0013</v>
          </cell>
          <cell r="B2156" t="str">
            <v>N282 3F/50'Cd/115V/1Ph/cCSAus/UL</v>
          </cell>
          <cell r="C2156" t="str">
            <v>https://www.zoellerpumps.com/en-us/products/sewage-pumps/commercial/280-series</v>
          </cell>
        </row>
        <row r="2157">
          <cell r="A2157" t="str">
            <v>382-0019</v>
          </cell>
          <cell r="B2157" t="str">
            <v>I282 3F/200-208V/1Ph/cCSAus</v>
          </cell>
          <cell r="C2157" t="str">
            <v>https://www.zoellerpumps.com/en-us/products/sewage-pumps/commercial/280-series</v>
          </cell>
        </row>
        <row r="2158">
          <cell r="A2158" t="str">
            <v>382-0020</v>
          </cell>
          <cell r="B2158" t="str">
            <v>E282 3F/50'Cd/230V/1Ph/cCSAus/UL</v>
          </cell>
          <cell r="C2158" t="str">
            <v>https://www.zoellerpumps.com/en-us/products/sewage-pumps/commercial/280-series</v>
          </cell>
        </row>
        <row r="2159">
          <cell r="A2159" t="str">
            <v>382-0021</v>
          </cell>
          <cell r="B2159" t="str">
            <v>D282 3F/25'Cd/230V/1Ph/cCSAus/UL</v>
          </cell>
          <cell r="C2159" t="str">
            <v>https://www.zoellerpumps.com/en-us/products/sewage-pumps/commercial/280-series</v>
          </cell>
        </row>
        <row r="2160">
          <cell r="A2160" t="str">
            <v>382-0022</v>
          </cell>
          <cell r="B2160" t="str">
            <v>N282 3F/35'Cd/115V/1Ph/cCSAus/UL</v>
          </cell>
          <cell r="C2160" t="str">
            <v>https://www.zoellerpumps.com/en-us/products/sewage-pumps/commercial/280-series</v>
          </cell>
        </row>
        <row r="2161">
          <cell r="A2161" t="str">
            <v>382-0023</v>
          </cell>
          <cell r="B2161" t="str">
            <v>N282 3F/25'Cd/115V/1Ph/cCSAus/UL</v>
          </cell>
          <cell r="C2161" t="str">
            <v>https://www.zoellerpumps.com/en-us/products/sewage-pumps/commercial/280-series</v>
          </cell>
        </row>
        <row r="2162">
          <cell r="A2162" t="str">
            <v>382-0024</v>
          </cell>
          <cell r="B2162" t="str">
            <v>F282 3F/230V/3Ph/cCSAus/UL</v>
          </cell>
          <cell r="C2162" t="str">
            <v>https://www.zoellerpumps.com/en-us/products/sewage-pumps/commercial/280-series</v>
          </cell>
        </row>
        <row r="2163">
          <cell r="A2163" t="str">
            <v>382-0025</v>
          </cell>
          <cell r="B2163" t="str">
            <v>M282 3F/25'Cd/115V/1Ph/cCSAus/UL</v>
          </cell>
          <cell r="C2163" t="str">
            <v>https://www.zoellerpumps.com/en-us/products/sewage-pumps/commercial/280-series</v>
          </cell>
        </row>
        <row r="2164">
          <cell r="A2164" t="str">
            <v>382-0027</v>
          </cell>
          <cell r="B2164" t="str">
            <v>BN282 3F/115V/1Ph/Pb15'/UL/cCSAus</v>
          </cell>
          <cell r="C2164" t="str">
            <v>https://www.zoellerpumps.com/en-us/products/sewage-pumps/commercial/280-series</v>
          </cell>
        </row>
        <row r="2165">
          <cell r="A2165" t="str">
            <v>382-0028</v>
          </cell>
          <cell r="B2165" t="str">
            <v>BE282 3F/230V/1Ph/Pb/cCSAus/UL</v>
          </cell>
          <cell r="C2165" t="str">
            <v>https://www.zoellerpumps.com/en-us/products/sewage-pumps/commercial/280-series</v>
          </cell>
        </row>
        <row r="2166">
          <cell r="A2166" t="str">
            <v>382-0029</v>
          </cell>
          <cell r="B2166" t="str">
            <v>J282 3F/25'Cd/200-208V/3Ph/cCSAus</v>
          </cell>
          <cell r="C2166" t="str">
            <v>https://www.zoellerpumps.com/en-us/products/sewage-pumps/commercial/280-series</v>
          </cell>
        </row>
        <row r="2167">
          <cell r="A2167" t="str">
            <v>382-0030</v>
          </cell>
          <cell r="B2167" t="str">
            <v>H282 3F/35'Cd/200-208V/1Ph/cCSAus</v>
          </cell>
          <cell r="C2167" t="str">
            <v>https://www.zoellerpumps.com/en-us/products/sewage-pumps/commercial/280-series</v>
          </cell>
        </row>
        <row r="2168">
          <cell r="A2168" t="str">
            <v>382-0031</v>
          </cell>
          <cell r="B2168" t="str">
            <v>E282 3F/25'Cd/230V/1P/ED</v>
          </cell>
          <cell r="C2168" t="str">
            <v>https://www.zoellerpumps.com/en-us/products/sewage-pumps/commercial/280-series</v>
          </cell>
        </row>
        <row r="2169">
          <cell r="A2169" t="str">
            <v>382-0032</v>
          </cell>
          <cell r="B2169" t="str">
            <v>F282 3F/25'Cd/230V/3Ph/cCSAus/UL</v>
          </cell>
          <cell r="C2169" t="str">
            <v>https://www.zoellerpumps.com/en-us/products/sewage-pumps/commercial/280-series</v>
          </cell>
        </row>
        <row r="2170">
          <cell r="A2170" t="str">
            <v>382-0033</v>
          </cell>
          <cell r="B2170" t="str">
            <v>J282 3F/35'Cd/200-208V/3Ph/cCSAus/UL</v>
          </cell>
          <cell r="C2170" t="str">
            <v>https://www.zoellerpumps.com/en-us/products/sewage-pumps/commercial/280-series</v>
          </cell>
        </row>
        <row r="2171">
          <cell r="A2171" t="str">
            <v>382-0034</v>
          </cell>
          <cell r="B2171" t="str">
            <v>H282 3F/50'Cd/200-208V/1Ph/cCSAus</v>
          </cell>
          <cell r="C2171" t="str">
            <v>https://www.zoellerpumps.com/en-us/products/sewage-pumps/commercial/280-series</v>
          </cell>
        </row>
        <row r="2172">
          <cell r="A2172" t="str">
            <v>382-0036</v>
          </cell>
          <cell r="B2172" t="str">
            <v>G282 3F/25'Cd/460V/3Ph/cCSAus/UL</v>
          </cell>
          <cell r="C2172" t="str">
            <v>https://www.zoellerpumps.com/en-us/products/sewage-pumps/commercial/280-series</v>
          </cell>
        </row>
        <row r="2173">
          <cell r="A2173" t="str">
            <v>382-0037</v>
          </cell>
          <cell r="B2173" t="str">
            <v>E282 3F/35'Cd/230V/1Ph/cCSAus/UL</v>
          </cell>
          <cell r="C2173" t="str">
            <v>https://www.zoellerpumps.com/en-us/products/sewage-pumps/commercial/280-series</v>
          </cell>
        </row>
        <row r="2174">
          <cell r="A2174" t="str">
            <v>382-0038</v>
          </cell>
          <cell r="B2174" t="str">
            <v>NX282 3F/115V/1Ph/Ex Pr/FM/CSA</v>
          </cell>
          <cell r="C2174" t="str">
            <v>https://www.zoellerpumps.com/en-us/products/sewage-pumps/commercial/280-series</v>
          </cell>
        </row>
        <row r="2175">
          <cell r="A2175" t="str">
            <v>382-0040</v>
          </cell>
          <cell r="B2175" t="str">
            <v>NX282 3F/50'Cd/115V/1Ph/Ex Pr/FM/CSA</v>
          </cell>
          <cell r="C2175" t="str">
            <v>https://www.zoellerpumps.com/en-us/products/sewage-pumps/commercial/280-series</v>
          </cell>
        </row>
        <row r="2176">
          <cell r="A2176" t="str">
            <v>382-0041</v>
          </cell>
          <cell r="B2176" t="str">
            <v>EX282 3F/230V/1Ph/Ex Pr/FM/CSA</v>
          </cell>
          <cell r="C2176" t="str">
            <v>https://www.zoellerpumps.com/en-us/products/sewage-pumps/commercial/280-series</v>
          </cell>
        </row>
        <row r="2177">
          <cell r="A2177" t="str">
            <v>382-0042</v>
          </cell>
          <cell r="B2177" t="str">
            <v>CF282 3F/230V/3Ph/UL/Auto</v>
          </cell>
          <cell r="C2177" t="str">
            <v>https://www.zoellerpumps.com/en-us/products/sewage-pumps/commercial/280-series</v>
          </cell>
        </row>
        <row r="2178">
          <cell r="A2178" t="str">
            <v>382-0043</v>
          </cell>
          <cell r="B2178" t="str">
            <v>IX282 3F/25'Cd/200-208V/1Ph/Ex Pr/FM/CSA</v>
          </cell>
          <cell r="C2178" t="str">
            <v>https://www.zoellerpumps.com/en-us/products/sewage-pumps/commercial/280-series</v>
          </cell>
        </row>
        <row r="2179">
          <cell r="A2179" t="str">
            <v>382-0044</v>
          </cell>
          <cell r="B2179" t="str">
            <v>G282 3F/50'Cd/460V/3Ph/cCSAus/UL</v>
          </cell>
          <cell r="C2179" t="str">
            <v>https://www.zoellerpumps.com/en-us/products/sewage-pumps/commercial/280-series</v>
          </cell>
        </row>
        <row r="2180">
          <cell r="A2180" t="str">
            <v>382-0046</v>
          </cell>
          <cell r="B2180" t="str">
            <v>JX282 3F/200-208V/3Ph/Ex Pr/FM/CSA</v>
          </cell>
          <cell r="C2180" t="str">
            <v>https://www.zoellerpumps.com/en-us/products/sewage-pumps/commercial/280-series</v>
          </cell>
        </row>
        <row r="2181">
          <cell r="A2181" t="str">
            <v>382-0049</v>
          </cell>
          <cell r="B2181" t="str">
            <v>D282 3F/50'Cd/230V/1Ph/cCSAus/UL</v>
          </cell>
          <cell r="C2181" t="str">
            <v>https://www.zoellerpumps.com/en-us/products/sewage-pumps/commercial/280-series</v>
          </cell>
        </row>
        <row r="2182">
          <cell r="A2182" t="str">
            <v>382-0050</v>
          </cell>
          <cell r="B2182" t="str">
            <v>GX282 3F/35'Cd/460V/3Ph/Ex Pr/FM/CSA</v>
          </cell>
          <cell r="C2182" t="str">
            <v>https://www.zoellerpumps.com/en-us/products/sewage-pumps/commercial/280-series</v>
          </cell>
        </row>
        <row r="2183">
          <cell r="A2183" t="str">
            <v>382-0051</v>
          </cell>
          <cell r="B2183" t="str">
            <v>GX282 3F/50'Cd/460V/3Ph/Ex Pr/FM/CSA</v>
          </cell>
          <cell r="C2183" t="str">
            <v>https://www.zoellerpumps.com/en-us/products/sewage-pumps/commercial/280-series</v>
          </cell>
        </row>
        <row r="2184">
          <cell r="A2184" t="str">
            <v>382-0052</v>
          </cell>
          <cell r="B2184" t="str">
            <v>J282 3F/50'Cd/200-208V/3Ph/cCSAus/UL</v>
          </cell>
          <cell r="C2184" t="str">
            <v>https://www.zoellerpumps.com/en-us/products/sewage-pumps/commercial/280-series</v>
          </cell>
        </row>
        <row r="2185">
          <cell r="A2185" t="str">
            <v>382-0054</v>
          </cell>
          <cell r="B2185" t="str">
            <v>F282 3F/50'Cd/230V/3Ph/cCSAus/UL</v>
          </cell>
          <cell r="C2185" t="str">
            <v>https://www.zoellerpumps.com/en-us/products/sewage-pumps/commercial/280-series</v>
          </cell>
        </row>
        <row r="2186">
          <cell r="A2186" t="str">
            <v>382-0057</v>
          </cell>
          <cell r="B2186" t="str">
            <v>iX282 3F/35'Cd//200-208V/1Ph/Ex Pr/FM/CSA</v>
          </cell>
          <cell r="C2186" t="str">
            <v>https://www.zoellerpumps.com/en-us/products/sewage-pumps/commercial/280-series</v>
          </cell>
        </row>
        <row r="2187">
          <cell r="A2187" t="str">
            <v>382-0058</v>
          </cell>
          <cell r="B2187" t="str">
            <v>I282 3F/25'Cd/200-208V/1Ph/cCSAus</v>
          </cell>
          <cell r="C2187" t="str">
            <v>https://www.zoellerpumps.com/en-us/products/sewage-pumps/commercial/280-series</v>
          </cell>
        </row>
        <row r="2188">
          <cell r="A2188" t="str">
            <v>382-0060</v>
          </cell>
          <cell r="B2188" t="str">
            <v>FX282 3F/50'Cd/230V/3Ph/Ex Pr/FM/CSA</v>
          </cell>
          <cell r="C2188" t="str">
            <v>https://www.zoellerpumps.com/en-us/products/sewage-pumps/commercial/280-series</v>
          </cell>
        </row>
        <row r="2189">
          <cell r="A2189" t="str">
            <v>382-0061</v>
          </cell>
          <cell r="B2189" t="str">
            <v>EX282 3F/50'Cd/230V/1Ph/Ex Pr/FM/CSA</v>
          </cell>
          <cell r="C2189" t="str">
            <v>https://www.zoellerpumps.com/en-us/products/sewage-pumps/commercial/280-series</v>
          </cell>
        </row>
        <row r="2190">
          <cell r="A2190" t="str">
            <v>382-0062</v>
          </cell>
          <cell r="B2190" t="str">
            <v>EX282 3F/25'Cd/230V/1Ph/Ex Pr/FM/CSA</v>
          </cell>
          <cell r="C2190" t="str">
            <v>https://www.zoellerpumps.com/en-us/products/sewage-pumps/commercial/280-series</v>
          </cell>
        </row>
        <row r="2191">
          <cell r="A2191" t="str">
            <v>382-0063</v>
          </cell>
          <cell r="B2191" t="str">
            <v>D282 3F/15'Cd/230V/1Ph/cCSAus/UL</v>
          </cell>
          <cell r="C2191" t="str">
            <v>https://www.zoellerpumps.com/en-us/products/sewage-pumps/commercial/280-series</v>
          </cell>
        </row>
        <row r="2192">
          <cell r="A2192" t="str">
            <v>382-0064</v>
          </cell>
          <cell r="B2192" t="str">
            <v>JX282 3F/50'Cd/200-208V/Ex Pr/FM/CSA/(01</v>
          </cell>
          <cell r="C2192" t="str">
            <v>https://www.zoellerpumps.com/en-us/products/sewage-pumps/commercial/280-series</v>
          </cell>
        </row>
        <row r="2193">
          <cell r="A2193" t="str">
            <v>382-0065</v>
          </cell>
          <cell r="B2193" t="str">
            <v>IX282 3F/50'Cd/200-208V/1Ph/Ex Pr/FM/CSA</v>
          </cell>
          <cell r="C2193" t="str">
            <v>https://www.zoellerpumps.com/en-us/products/sewage-pumps/commercial/280-series</v>
          </cell>
        </row>
        <row r="2194">
          <cell r="A2194" t="str">
            <v>382-0066</v>
          </cell>
          <cell r="B2194" t="str">
            <v>MX282 3F/115V/1Ph/Expr/FM/CSA</v>
          </cell>
          <cell r="C2194" t="str">
            <v>https://www.zoellerpumps.com/en-us/products/sewage-pumps/commercial/280-series</v>
          </cell>
        </row>
        <row r="2195">
          <cell r="A2195" t="str">
            <v>382-0067</v>
          </cell>
          <cell r="B2195" t="str">
            <v>I282 3F/50'Cd/200-208V/1Ph/cCSAus</v>
          </cell>
          <cell r="C2195" t="str">
            <v>https://www.zoellerpumps.com/en-us/products/sewage-pumps/commercial/280-series</v>
          </cell>
        </row>
        <row r="2196">
          <cell r="A2196" t="str">
            <v>382-0068</v>
          </cell>
          <cell r="B2196" t="str">
            <v>EX282 3F/35'Cd/230V/1Ph/Ex Pr/FM/CSA</v>
          </cell>
          <cell r="C2196" t="str">
            <v>https://www.zoellerpumps.com/en-us/products/sewage-pumps/commercial/280-series</v>
          </cell>
        </row>
        <row r="2197">
          <cell r="A2197" t="str">
            <v>382-0069</v>
          </cell>
          <cell r="B2197" t="str">
            <v>I282 3F/35'Cd/200-208V/1Ph/cCSAus</v>
          </cell>
          <cell r="C2197" t="str">
            <v>https://www.zoellerpumps.com/en-us/products/sewage-pumps/commercial/280-series</v>
          </cell>
        </row>
        <row r="2198">
          <cell r="A2198" t="str">
            <v>382-0072</v>
          </cell>
          <cell r="B2198" t="str">
            <v>M282 3F/50'Cd/115V/1Ph/cCSAus/UL</v>
          </cell>
          <cell r="C2198" t="str">
            <v>https://www.zoellerpumps.com/en-us/products/sewage-pumps/commercial/280-series</v>
          </cell>
        </row>
        <row r="2199">
          <cell r="A2199" t="str">
            <v>382-0074</v>
          </cell>
          <cell r="B2199" t="str">
            <v>JX282 3F/35'Cd/200-208V/3Ph/Ex Pr</v>
          </cell>
          <cell r="C2199" t="str">
            <v>https://www.zoellerpumps.com/en-us/products/sewage-pumps/commercial/280-series</v>
          </cell>
        </row>
        <row r="2200">
          <cell r="A2200" t="str">
            <v>382-0075</v>
          </cell>
          <cell r="B2200" t="str">
            <v>BE282 3F/35'Cd/230V/1Ph/Pb35'/cCSAus/UL</v>
          </cell>
          <cell r="C2200" t="str">
            <v>https://www.zoellerpumps.com/en-us/products/sewage-pumps/commercial/280-series</v>
          </cell>
        </row>
        <row r="2201">
          <cell r="A2201" t="str">
            <v>384-0003</v>
          </cell>
          <cell r="B2201" t="str">
            <v>D284 3F/230V/1Ph/cCSAus/UL</v>
          </cell>
          <cell r="C2201" t="str">
            <v>https://www.zoellerpumps.com/en-us/products/sewage-pumps/commercial/280-series</v>
          </cell>
        </row>
        <row r="2202">
          <cell r="A2202" t="str">
            <v>384-0004</v>
          </cell>
          <cell r="B2202" t="str">
            <v>E284 3F/230V/1Ph/cCSAus/UL</v>
          </cell>
          <cell r="C2202" t="str">
            <v>https://www.zoellerpumps.com/en-us/products/sewage-pumps/commercial/280-series</v>
          </cell>
        </row>
        <row r="2203">
          <cell r="A2203" t="str">
            <v>384-0005</v>
          </cell>
          <cell r="B2203" t="str">
            <v>J284 3F/200-208V/3Ph/cCSAus/UL</v>
          </cell>
          <cell r="C2203" t="str">
            <v>https://www.zoellerpumps.com/en-us/products/sewage-pumps/commercial/280-series</v>
          </cell>
        </row>
        <row r="2204">
          <cell r="A2204" t="str">
            <v>384-0006</v>
          </cell>
          <cell r="B2204" t="str">
            <v>E284 3F/35'Cd/230V/1Ph/cCSAus/UL</v>
          </cell>
          <cell r="C2204" t="str">
            <v>https://www.zoellerpumps.com/en-us/products/sewage-pumps/commercial/280-series</v>
          </cell>
        </row>
        <row r="2205">
          <cell r="A2205" t="str">
            <v>384-0007</v>
          </cell>
          <cell r="B2205" t="str">
            <v>G284 3F/460V/3Ph/cCSAus/UL</v>
          </cell>
          <cell r="C2205" t="str">
            <v>https://www.zoellerpumps.com/en-us/products/sewage-pumps/commercial/280-series</v>
          </cell>
        </row>
        <row r="2206">
          <cell r="A2206" t="str">
            <v>384-0008</v>
          </cell>
          <cell r="B2206" t="str">
            <v>F284 3F/230V/3Ph/cCSAus/UL</v>
          </cell>
          <cell r="C2206" t="str">
            <v>https://www.zoellerpumps.com/en-us/products/sewage-pumps/commercial/280-series</v>
          </cell>
        </row>
        <row r="2207">
          <cell r="A2207" t="str">
            <v>384-0009</v>
          </cell>
          <cell r="B2207" t="str">
            <v>E284 3F/25'Cd/230V/1Ph/cCSAus/UL</v>
          </cell>
          <cell r="C2207" t="str">
            <v>https://www.zoellerpumps.com/en-us/products/sewage-pumps/commercial/280-series</v>
          </cell>
        </row>
        <row r="2208">
          <cell r="A2208" t="str">
            <v>384-0010</v>
          </cell>
          <cell r="B2208" t="str">
            <v>G284 3F/25'Cd/460V/3Ph/cCSAus/UL</v>
          </cell>
          <cell r="C2208" t="str">
            <v>https://www.zoellerpumps.com/en-us/products/sewage-pumps/commercial/280-series</v>
          </cell>
        </row>
        <row r="2209">
          <cell r="A2209" t="str">
            <v>384-0011</v>
          </cell>
          <cell r="B2209" t="str">
            <v>D284 3F/25'Cd/230V/1Ph/cCSAus/UL</v>
          </cell>
          <cell r="C2209" t="str">
            <v>https://www.zoellerpumps.com/en-us/products/sewage-pumps/commercial/280-series</v>
          </cell>
        </row>
        <row r="2210">
          <cell r="A2210" t="str">
            <v>384-0012</v>
          </cell>
          <cell r="B2210" t="str">
            <v>J284 3F/25'Cd/200-208V/3Ph/cCSAus/UL/</v>
          </cell>
          <cell r="C2210" t="str">
            <v>https://www.zoellerpumps.com/en-us/products/sewage-pumps/commercial/280-series</v>
          </cell>
        </row>
        <row r="2211">
          <cell r="A2211" t="str">
            <v>384-0013</v>
          </cell>
          <cell r="B2211" t="str">
            <v>I284 3F/200-208V/1Ph/cCSAus</v>
          </cell>
          <cell r="C2211" t="str">
            <v>https://www.zoellerpumps.com/en-us/products/sewage-pumps/commercial/280-series</v>
          </cell>
        </row>
        <row r="2212">
          <cell r="A2212" t="str">
            <v>384-0014</v>
          </cell>
          <cell r="B2212" t="str">
            <v>H284 3F/200-208V/1Ph/cCSAus</v>
          </cell>
          <cell r="C2212" t="str">
            <v>https://www.zoellerpumps.com/en-us/products/sewage-pumps/commercial/280-series</v>
          </cell>
        </row>
        <row r="2213">
          <cell r="A2213" t="str">
            <v>384-0015</v>
          </cell>
          <cell r="B2213" t="str">
            <v>D284 3F/15'Cd/230V/1Ph/cCSAus/UL</v>
          </cell>
          <cell r="C2213" t="str">
            <v>https://www.zoellerpumps.com/en-us/products/sewage-pumps/commercial/280-series</v>
          </cell>
        </row>
        <row r="2214">
          <cell r="A2214" t="str">
            <v>384-0016</v>
          </cell>
          <cell r="B2214" t="str">
            <v>D284 3F/35'Cd/230V/1Ph/cCSAus/UL</v>
          </cell>
          <cell r="C2214" t="str">
            <v>https://www.zoellerpumps.com/en-us/products/sewage-pumps/commercial/280-series</v>
          </cell>
        </row>
        <row r="2215">
          <cell r="A2215" t="str">
            <v>384-0017</v>
          </cell>
          <cell r="B2215" t="str">
            <v>D284 3F/50'Cd/230V/1Ph/cCSAus/UL</v>
          </cell>
          <cell r="C2215" t="str">
            <v>https://www.zoellerpumps.com/en-us/products/sewage-pumps/commercial/280-series</v>
          </cell>
        </row>
        <row r="2216">
          <cell r="A2216" t="str">
            <v>384-0019</v>
          </cell>
          <cell r="B2216" t="str">
            <v>F284 3F/25'Cd/230V/3Ph/cCSAus/UL</v>
          </cell>
          <cell r="C2216" t="str">
            <v>https://www.zoellerpumps.com/en-us/products/sewage-pumps/commercial/280-series</v>
          </cell>
        </row>
        <row r="2217">
          <cell r="A2217" t="str">
            <v>384-0020</v>
          </cell>
          <cell r="B2217" t="str">
            <v>G284 3F/35'Cd/460V/3Ph/cCSAus/UL</v>
          </cell>
          <cell r="C2217" t="str">
            <v>https://www.zoellerpumps.com/en-us/products/sewage-pumps/commercial/280-series</v>
          </cell>
        </row>
        <row r="2218">
          <cell r="A2218" t="str">
            <v>384-0021</v>
          </cell>
          <cell r="B2218" t="str">
            <v>I284 3F/35'Cd/200-208V/1Ph/cCSAus</v>
          </cell>
          <cell r="C2218" t="str">
            <v>https://www.zoellerpumps.com/en-us/products/sewage-pumps/commercial/280-series</v>
          </cell>
        </row>
        <row r="2219">
          <cell r="A2219" t="str">
            <v>384-0022</v>
          </cell>
          <cell r="B2219" t="str">
            <v>I284 3F/25'Cd/200-208V/1Ph/cCSAus</v>
          </cell>
          <cell r="C2219" t="str">
            <v>https://www.zoellerpumps.com/en-us/products/sewage-pumps/commercial/280-series</v>
          </cell>
        </row>
        <row r="2220">
          <cell r="A2220" t="str">
            <v>384-0024</v>
          </cell>
          <cell r="B2220" t="str">
            <v>J284 3F/35'Cd/200-208V/3Ph/cCSAus/UL</v>
          </cell>
          <cell r="C2220" t="str">
            <v>https://www.zoellerpumps.com/en-us/products/sewage-pumps/commercial/280-series</v>
          </cell>
        </row>
        <row r="2221">
          <cell r="A2221" t="str">
            <v>384-0025</v>
          </cell>
          <cell r="B2221" t="str">
            <v>H284 3F/25'Cd/200-208V/1Ph/cCSAus</v>
          </cell>
          <cell r="C2221" t="str">
            <v>https://www.zoellerpumps.com/en-us/products/sewage-pumps/commercial/280-series</v>
          </cell>
        </row>
        <row r="2222">
          <cell r="A2222" t="str">
            <v>384-0026</v>
          </cell>
          <cell r="B2222" t="str">
            <v>E284 3F/50'Cd/230V/1Ph/cCSAus/UL</v>
          </cell>
          <cell r="C2222" t="str">
            <v>https://www.zoellerpumps.com/en-us/products/sewage-pumps/commercial/280-series</v>
          </cell>
        </row>
        <row r="2223">
          <cell r="A2223" t="str">
            <v>384-0027</v>
          </cell>
          <cell r="B2223" t="str">
            <v>J284 3F/50'Cd/200-208V/3Ph/cCSAus/UL</v>
          </cell>
          <cell r="C2223" t="str">
            <v>https://www.zoellerpumps.com/en-us/products/sewage-pumps/commercial/280-series</v>
          </cell>
        </row>
        <row r="2224">
          <cell r="A2224" t="str">
            <v>384-0028</v>
          </cell>
          <cell r="B2224" t="str">
            <v>H284 3F/15'Cd/200-208V/1Ph/cCSAus</v>
          </cell>
          <cell r="C2224" t="str">
            <v>https://www.zoellerpumps.com/en-us/products/sewage-pumps/commercial/280-series</v>
          </cell>
        </row>
        <row r="2225">
          <cell r="A2225" t="str">
            <v>384-0029</v>
          </cell>
          <cell r="B2225" t="str">
            <v>F284 3F/35'Cd/230V/3Ph/cCSAus/UL</v>
          </cell>
          <cell r="C2225" t="str">
            <v>https://www.zoellerpumps.com/en-us/products/sewage-pumps/commercial/280-series</v>
          </cell>
        </row>
        <row r="2226">
          <cell r="A2226" t="str">
            <v>384-0031</v>
          </cell>
          <cell r="B2226" t="str">
            <v>E284 3F/230V/1Ph/cCSAus/Wo Plug</v>
          </cell>
          <cell r="C2226" t="str">
            <v>https://www.zoellerpumps.com/en-us/products/sewage-pumps/commercial/280-series</v>
          </cell>
        </row>
        <row r="2227">
          <cell r="A2227" t="str">
            <v>384-0032</v>
          </cell>
          <cell r="B2227" t="str">
            <v>BE284 3F/230V/1Ph/15' Pb/cCSAus/UL</v>
          </cell>
          <cell r="C2227" t="str">
            <v>https://www.zoellerpumps.com/en-us/products/sewage-pumps/commercial/280-series</v>
          </cell>
        </row>
        <row r="2228">
          <cell r="A2228" t="str">
            <v>384-0035</v>
          </cell>
          <cell r="B2228" t="str">
            <v>G284 3F/50'Cd/460V/3Ph/cCSAus/UL</v>
          </cell>
          <cell r="C2228" t="str">
            <v>https://www.zoellerpumps.com/en-us/products/sewage-pumps/commercial/280-series</v>
          </cell>
        </row>
        <row r="2229">
          <cell r="A2229" t="str">
            <v>384-0039</v>
          </cell>
          <cell r="B2229" t="str">
            <v>CF284 3F/230V/3Ph/UL/Auto</v>
          </cell>
          <cell r="C2229" t="str">
            <v>https://www.zoellerpumps.com/en-us/products/sewage-pumps/commercial/280-series</v>
          </cell>
        </row>
        <row r="2230">
          <cell r="A2230" t="str">
            <v>384-0040</v>
          </cell>
          <cell r="B2230" t="str">
            <v>F284 3F/50'Cd/230V/3Ph/cCSAus/UL</v>
          </cell>
          <cell r="C2230" t="str">
            <v>https://www.zoellerpumps.com/en-us/products/sewage-pumps/commercial/280-series</v>
          </cell>
        </row>
        <row r="2231">
          <cell r="A2231" t="str">
            <v>384-0041</v>
          </cell>
          <cell r="B2231" t="str">
            <v>I284 3F/50'Cd/200-208V/1Ph/cCSAus</v>
          </cell>
          <cell r="C2231" t="str">
            <v>https://www.zoellerpumps.com/en-us/products/sewage-pumps/commercial/280-series</v>
          </cell>
        </row>
        <row r="2232">
          <cell r="A2232" t="str">
            <v>384-0042</v>
          </cell>
          <cell r="B2232" t="str">
            <v>JX284 3F/200-208V/3Ph/Ex Pr/FM/CSA</v>
          </cell>
          <cell r="C2232" t="str">
            <v>https://www.zoellerpumps.com/en-us/products/sewage-pumps/commercial/280-series</v>
          </cell>
        </row>
        <row r="2233">
          <cell r="A2233" t="str">
            <v>384-0043</v>
          </cell>
          <cell r="B2233" t="str">
            <v>IX284 3F/200-208V/1Ph/Expr/FM/CSA</v>
          </cell>
          <cell r="C2233" t="str">
            <v>https://www.zoellerpumps.com/en-us/products/sewage-pumps/commercial/280-series</v>
          </cell>
        </row>
        <row r="2234">
          <cell r="A2234" t="str">
            <v>384-0044</v>
          </cell>
          <cell r="B2234" t="str">
            <v>FX284 3F/230V/3Ph/Ex Pr/FM/CSA</v>
          </cell>
          <cell r="C2234" t="str">
            <v>https://www.zoellerpumps.com/en-us/products/sewage-pumps/commercial/280-series</v>
          </cell>
        </row>
        <row r="2235">
          <cell r="A2235" t="str">
            <v>384-0045</v>
          </cell>
          <cell r="B2235" t="str">
            <v>EX284 3F/230V/1Ph/Ex Pr/FM/CSA</v>
          </cell>
          <cell r="C2235" t="str">
            <v>https://www.zoellerpumps.com/en-us/products/sewage-pumps/commercial/280-series</v>
          </cell>
        </row>
        <row r="2236">
          <cell r="A2236" t="str">
            <v>384-0046</v>
          </cell>
          <cell r="B2236" t="str">
            <v>GX284 3F/460V/3Ph/Ex Pr/FM/CSA</v>
          </cell>
          <cell r="C2236" t="str">
            <v>https://www.zoellerpumps.com/en-us/products/sewage-pumps/commercial/280-series</v>
          </cell>
        </row>
        <row r="2237">
          <cell r="A2237" t="str">
            <v>384-0047</v>
          </cell>
          <cell r="B2237" t="str">
            <v>JX284 3F/50'Cd/200-208V/3Ph/Ex Pr/FM/CSA</v>
          </cell>
          <cell r="C2237" t="str">
            <v>https://www.zoellerpumps.com/en-us/products/sewage-pumps/commercial/280-series</v>
          </cell>
        </row>
        <row r="2238">
          <cell r="A2238" t="str">
            <v>384-0048</v>
          </cell>
          <cell r="B2238" t="str">
            <v>IX284 3F/35'Cd/200-208V/1Ph/Ex Pr/FM/CSA</v>
          </cell>
          <cell r="C2238" t="str">
            <v>https://www.zoellerpumps.com/en-us/products/sewage-pumps/commercial/280-series</v>
          </cell>
        </row>
        <row r="2239">
          <cell r="A2239" t="str">
            <v>384-0049</v>
          </cell>
          <cell r="B2239" t="str">
            <v>EX284 3F/25'Cd/230V/1Ph/Ex Pr/FM/CSA</v>
          </cell>
          <cell r="C2239" t="str">
            <v>https://www.zoellerpumps.com/en-us/products/sewage-pumps/commercial/280-series</v>
          </cell>
        </row>
        <row r="2240">
          <cell r="A2240" t="str">
            <v>384-0050</v>
          </cell>
          <cell r="B2240" t="str">
            <v>CF284 3F/25'Cd/230V/3Ph/UL/Auto/</v>
          </cell>
          <cell r="C2240" t="str">
            <v>https://www.zoellerpumps.com/en-us/products/sewage-pumps/commercial/280-series</v>
          </cell>
        </row>
        <row r="2241">
          <cell r="A2241" t="str">
            <v>384-0051</v>
          </cell>
          <cell r="B2241" t="str">
            <v>EX284 3F/35'Cd/230V/1Ph/Ex Pr/FM/CSA</v>
          </cell>
          <cell r="C2241" t="str">
            <v>https://www.zoellerpumps.com/en-us/products/sewage-pumps/commercial/280-series</v>
          </cell>
        </row>
        <row r="2242">
          <cell r="A2242" t="str">
            <v>384-0054</v>
          </cell>
          <cell r="B2242" t="str">
            <v>GX284 3F/25'Cd/460V/3Ph/Ex Pr/FM/CSA</v>
          </cell>
          <cell r="C2242" t="str">
            <v>https://www.zoellerpumps.com/en-us/products/sewage-pumps/commercial/280-series</v>
          </cell>
        </row>
        <row r="2243">
          <cell r="A2243" t="str">
            <v>384-0058</v>
          </cell>
          <cell r="B2243" t="str">
            <v>GX284 3F/50'Cd/460V/3Ph/Ex Pr/FM/CSA</v>
          </cell>
          <cell r="C2243" t="str">
            <v>https://www.zoellerpumps.com/en-us/products/sewage-pumps/commercial/280-series</v>
          </cell>
        </row>
        <row r="2244">
          <cell r="A2244" t="str">
            <v>384-0059</v>
          </cell>
          <cell r="B2244" t="str">
            <v>H284 3F/50'Cd/200-208V/1Ph/cCSAus</v>
          </cell>
          <cell r="C2244" t="str">
            <v>https://www.zoellerpumps.com/en-us/products/sewage-pumps/commercial/280-series</v>
          </cell>
        </row>
        <row r="2245">
          <cell r="A2245" t="str">
            <v>384-0060</v>
          </cell>
          <cell r="B2245" t="str">
            <v>EX284 3F/50'Cd/230V/1Ph/Ex Pr/FM/CSA</v>
          </cell>
          <cell r="C2245" t="str">
            <v>https://www.zoellerpumps.com/en-us/products/sewage-pumps/commercial/280-series</v>
          </cell>
        </row>
        <row r="2246">
          <cell r="A2246" t="str">
            <v>384-0064</v>
          </cell>
          <cell r="B2246" t="str">
            <v>IX284 3F/50'Cd/200-208V/1Ph/Ex Pr/FM/CSA</v>
          </cell>
          <cell r="C2246" t="str">
            <v>https://www.zoellerpumps.com/en-us/products/sewage-pumps/commercial/280-series</v>
          </cell>
        </row>
        <row r="2247">
          <cell r="A2247" t="str">
            <v>384-0065</v>
          </cell>
          <cell r="B2247" t="str">
            <v>HX284 3F/25'Cd/200-208V/1Ph/Ex Pr/FM/CSA</v>
          </cell>
          <cell r="C2247" t="str">
            <v>https://www.zoellerpumps.com/en-us/products/sewage-pumps/commercial/280-series</v>
          </cell>
        </row>
        <row r="2248">
          <cell r="A2248" t="str">
            <v>384-0066</v>
          </cell>
          <cell r="B2248" t="str">
            <v>FX284 3F/50'Cd/230V/3Ph/Ex Pr/FM/CSA</v>
          </cell>
          <cell r="C2248" t="str">
            <v>https://www.zoellerpumps.com/en-us/products/sewage-pumps/commercial/280-series</v>
          </cell>
        </row>
        <row r="2249">
          <cell r="A2249" t="str">
            <v>385-0003</v>
          </cell>
          <cell r="B2249" t="str">
            <v>D185 3F/230V/1Ph/cCSAus/UL/(185-0003)</v>
          </cell>
          <cell r="C2249" t="str">
            <v>https://www.zoellerpumps.com/en-us/products/sump-effluent-pumps/commercial/180-190-series</v>
          </cell>
        </row>
        <row r="2250">
          <cell r="A2250" t="str">
            <v>385-0004</v>
          </cell>
          <cell r="B2250" t="str">
            <v>E185 3F/230V/1Ph/cCSAus/UL/(185-0004)</v>
          </cell>
          <cell r="C2250" t="str">
            <v>https://www.zoellerpumps.com/en-us/products/sump-effluent-pumps/commercial/180-190-series</v>
          </cell>
        </row>
        <row r="2251">
          <cell r="A2251" t="str">
            <v>385-0005</v>
          </cell>
          <cell r="B2251" t="str">
            <v>G185 3F/460V/3Ph/cCSAus/UL/(185-0005)</v>
          </cell>
          <cell r="C2251" t="str">
            <v>https://www.zoellerpumps.com/en-us/products/sump-effluent-pumps/commercial/180-190-series</v>
          </cell>
        </row>
        <row r="2252">
          <cell r="A2252" t="str">
            <v>385-0006</v>
          </cell>
          <cell r="B2252" t="str">
            <v>F185 3F/230V/3Ph/cCSAus/UL/(185-0006)</v>
          </cell>
          <cell r="C2252" t="str">
            <v>https://www.zoellerpumps.com/en-us/products/sump-effluent-pumps/commercial/180-190-series</v>
          </cell>
        </row>
        <row r="2253">
          <cell r="A2253" t="str">
            <v>385-0007</v>
          </cell>
          <cell r="B2253" t="str">
            <v>J185 3F/200-208V/3Ph/cCSAus/UL/(185-0008)</v>
          </cell>
          <cell r="C2253" t="str">
            <v>https://www.zoellerpumps.com/en-us/products/sump-effluent-pumps/commercial/180-190-series</v>
          </cell>
        </row>
        <row r="2254">
          <cell r="A2254" t="str">
            <v>385-0009</v>
          </cell>
          <cell r="B2254" t="str">
            <v>E185 3F/230V/1Ph/cCSAus/(185-0012)</v>
          </cell>
          <cell r="C2254" t="str">
            <v>https://www.zoellerpumps.com/en-us/products/sump-effluent-pumps/commercial/180-190-series</v>
          </cell>
        </row>
        <row r="2255">
          <cell r="A2255" t="str">
            <v>385-0010</v>
          </cell>
          <cell r="B2255" t="str">
            <v>H185 3F/200-208V/1Ph/(185-0013)</v>
          </cell>
          <cell r="C2255" t="str">
            <v>https://www.zoellerpumps.com/en-us/products/sump-effluent-pumps/commercial/180-190-series</v>
          </cell>
        </row>
        <row r="2256">
          <cell r="A2256" t="str">
            <v>385-0012</v>
          </cell>
          <cell r="B2256" t="str">
            <v>G185 3F/50'Cd/460V/3Ph/cCSAus/UL/(185-0030)</v>
          </cell>
          <cell r="C2256" t="str">
            <v>https://www.zoellerpumps.com/en-us/products/sump-effluent-pumps/commercial/180-190-series</v>
          </cell>
        </row>
        <row r="2257">
          <cell r="A2257" t="str">
            <v>385-0013</v>
          </cell>
          <cell r="B2257" t="str">
            <v>E185 3F/50'Cd/230V/1Ph/cCSAus/UL/(185-0031)</v>
          </cell>
          <cell r="C2257" t="str">
            <v>https://www.zoellerpumps.com/en-us/products/sump-effluent-pumps/commercial/180-190-series</v>
          </cell>
        </row>
        <row r="2258">
          <cell r="A2258" t="str">
            <v>385-0014</v>
          </cell>
          <cell r="B2258" t="str">
            <v>E185 3F/25'Cd/230V/1Ph/cCSAus/UL/(185-0023)</v>
          </cell>
          <cell r="C2258" t="str">
            <v>https://www.zoellerpumps.com/en-us/products/sump-effluent-pumps/commercial/180-190-series</v>
          </cell>
        </row>
        <row r="2259">
          <cell r="A2259" t="str">
            <v>385-0015</v>
          </cell>
          <cell r="B2259" t="str">
            <v>IX185 3F/35'Cd/200-208V/1Ph/FM/CSA/(185-0042)</v>
          </cell>
          <cell r="C2259" t="str">
            <v>https://www.zoellerpumps.com/en-us/products/sump-effluent-pumps/commercial/180-190-series</v>
          </cell>
        </row>
        <row r="2260">
          <cell r="A2260" t="str">
            <v>385-0016</v>
          </cell>
          <cell r="B2260" t="str">
            <v>J185 3F/50'Cd/200-208V/3Ph/cCSAus/UL/(185-0014)</v>
          </cell>
          <cell r="C2260" t="str">
            <v>https://www.zoellerpumps.com/en-us/products/sump-effluent-pumps/commercial/180-190-series</v>
          </cell>
        </row>
        <row r="2261">
          <cell r="A2261" t="str">
            <v>385-0017</v>
          </cell>
          <cell r="B2261" t="str">
            <v>JX185 3F/35'Cd/200V/3Ph/Ex Pr/FM/CSA/(185-0032)</v>
          </cell>
          <cell r="C2261" t="str">
            <v>https://www.zoellerpumps.com/en-us/products/sump-effluent-pumps/commercial/180-190-series</v>
          </cell>
        </row>
        <row r="2262">
          <cell r="A2262" t="str">
            <v>385-0018</v>
          </cell>
          <cell r="B2262" t="str">
            <v>E185 3F/35'Cd/230V/1Ph/cCSAus/UL/(185-0035)</v>
          </cell>
          <cell r="C2262" t="str">
            <v>https://www.zoellerpumps.com/en-us/products/sump-effluent-pumps/commercial/180-190-series</v>
          </cell>
        </row>
        <row r="2263">
          <cell r="A2263" t="str">
            <v>386-0003</v>
          </cell>
          <cell r="B2263" t="str">
            <v>D186 3F/230V/1Ph/cCSAus/(186-0003)</v>
          </cell>
          <cell r="C2263" t="str">
            <v>https://www.zoellerpumps.com/en-us/products/sump-effluent-pumps/commercial/180-190-series</v>
          </cell>
        </row>
        <row r="2264">
          <cell r="A2264" t="str">
            <v>386-0004</v>
          </cell>
          <cell r="B2264" t="str">
            <v>E186 3F/230V/1Ph/CSA/(186-0004)</v>
          </cell>
          <cell r="C2264" t="str">
            <v>https://www.zoellerpumps.com/en-us/products/sump-effluent-pumps/commercial/180-190-series</v>
          </cell>
        </row>
        <row r="2265">
          <cell r="A2265" t="str">
            <v>386-0005</v>
          </cell>
          <cell r="B2265" t="str">
            <v>F186 3F/230V/3Ph/cCSAus/(186-0005)</v>
          </cell>
          <cell r="C2265" t="str">
            <v>https://www.zoellerpumps.com/en-us/products/sump-effluent-pumps/commercial/180-190-series</v>
          </cell>
        </row>
        <row r="2266">
          <cell r="A2266" t="str">
            <v>386-0006</v>
          </cell>
          <cell r="B2266" t="str">
            <v>G186 3F/460V/3Ph/cCSAus/(186-0006)</v>
          </cell>
          <cell r="C2266" t="str">
            <v>https://www.zoellerpumps.com/en-us/products/sump-effluent-pumps/commercial/180-190-series</v>
          </cell>
        </row>
        <row r="2267">
          <cell r="A2267" t="str">
            <v>386-0007</v>
          </cell>
          <cell r="B2267" t="str">
            <v>H186 3F/200-208V/1Ph/cCSAus/(186-0007)</v>
          </cell>
          <cell r="C2267" t="str">
            <v>https://www.zoellerpumps.com/en-us/products/sump-effluent-pumps/commercial/180-190-series</v>
          </cell>
        </row>
        <row r="2268">
          <cell r="A2268" t="str">
            <v>386-0008</v>
          </cell>
          <cell r="B2268" t="str">
            <v>I186 3F/200-208V/1Ph/cCSAus/(186-0008)</v>
          </cell>
          <cell r="C2268" t="str">
            <v>https://www.zoellerpumps.com/en-us/products/sump-effluent-pumps/commercial/180-190-series</v>
          </cell>
        </row>
        <row r="2269">
          <cell r="A2269" t="str">
            <v>386-0009</v>
          </cell>
          <cell r="B2269" t="str">
            <v>J186 3F/200-208V/3Ph/cCSAus/(186-0009)</v>
          </cell>
          <cell r="C2269" t="str">
            <v>https://www.zoellerpumps.com/en-us/products/sump-effluent-pumps/commercial/180-190-series</v>
          </cell>
        </row>
        <row r="2270">
          <cell r="A2270" t="str">
            <v>386-0010</v>
          </cell>
          <cell r="B2270" t="str">
            <v>D186 3F/50'Cd/230V/1Ph/cCSAus/(186-0011)</v>
          </cell>
          <cell r="C2270" t="str">
            <v>https://www.zoellerpumps.com/en-us/products/sump-effluent-pumps/commercial/180-190-series</v>
          </cell>
        </row>
        <row r="2271">
          <cell r="A2271" t="str">
            <v>386-0011</v>
          </cell>
          <cell r="B2271" t="str">
            <v>F186 3F/50'Cd/230V/3Ph/cCSAus/(186-0057)</v>
          </cell>
          <cell r="C2271" t="str">
            <v>https://www.zoellerpumps.com/en-us/products/sump-effluent-pumps/commercial/180-190-series</v>
          </cell>
        </row>
        <row r="2272">
          <cell r="A2272" t="str">
            <v>386-0012</v>
          </cell>
          <cell r="B2272" t="str">
            <v>G186 3F/25'Cd/460V/3Ph/cCSAus/(186-0028)</v>
          </cell>
          <cell r="C2272" t="str">
            <v>https://www.zoellerpumps.com/en-us/products/sump-effluent-pumps/commercial/180-190-series</v>
          </cell>
        </row>
        <row r="2273">
          <cell r="A2273" t="str">
            <v>388-0003</v>
          </cell>
          <cell r="B2273" t="str">
            <v>D188 3F/230V/1Ph/cCSAus/UL/(188-0003)</v>
          </cell>
          <cell r="C2273" t="str">
            <v>https://www.zoellerpumps.com/en-us/products/sump-effluent-pumps/commercial/180-190-series</v>
          </cell>
        </row>
        <row r="2274">
          <cell r="A2274" t="str">
            <v>388-0004</v>
          </cell>
          <cell r="B2274" t="str">
            <v>E188 3F/230V/1Ph/CSA/(188-0004)</v>
          </cell>
          <cell r="C2274" t="str">
            <v>https://www.zoellerpumps.com/en-us/products/sump-effluent-pumps/commercial/180-190-series</v>
          </cell>
        </row>
        <row r="2275">
          <cell r="A2275" t="str">
            <v>388-0005</v>
          </cell>
          <cell r="B2275" t="str">
            <v>G188 3F/460V/3Ph/cCSAus/UL/(188-0006)</v>
          </cell>
          <cell r="C2275" t="str">
            <v>https://www.zoellerpumps.com/en-us/products/sump-effluent-pumps/commercial/180-190-series</v>
          </cell>
        </row>
        <row r="2276">
          <cell r="A2276" t="str">
            <v>388-0006</v>
          </cell>
          <cell r="B2276" t="str">
            <v>F188 3F/230V/3Ph/cCSAus/UL/(188-0005)</v>
          </cell>
          <cell r="C2276" t="str">
            <v>https://www.zoellerpumps.com/en-us/products/sump-effluent-pumps/commercial/180-190-series</v>
          </cell>
        </row>
        <row r="2277">
          <cell r="A2277" t="str">
            <v>388-0008</v>
          </cell>
          <cell r="B2277" t="str">
            <v>F188 3F/50'Cd/230V/3Ph/cCSAus/UL/(188-0016)</v>
          </cell>
          <cell r="C2277" t="str">
            <v>https://www.zoellerpumps.com/en-us/products/sump-effluent-pumps/commercial/180-190-series</v>
          </cell>
        </row>
        <row r="2278">
          <cell r="A2278" t="str">
            <v>388-0009</v>
          </cell>
          <cell r="B2278" t="str">
            <v>E188 3F/230V/1Ph/CSA/(188-0017)</v>
          </cell>
          <cell r="C2278" t="str">
            <v>https://www.zoellerpumps.com/en-us/products/sump-effluent-pumps/commercial/180-190-series</v>
          </cell>
        </row>
        <row r="2279">
          <cell r="A2279" t="str">
            <v>388-0010</v>
          </cell>
          <cell r="B2279" t="str">
            <v>J188 3F/200-208V/3Ph/cCSAus/UL/(188-0008)</v>
          </cell>
          <cell r="C2279" t="str">
            <v>https://www.zoellerpumps.com/en-us/products/sump-effluent-pumps/commercial/180-190-series</v>
          </cell>
        </row>
        <row r="2280">
          <cell r="A2280" t="str">
            <v>388-0011</v>
          </cell>
          <cell r="B2280" t="str">
            <v>I188 3F/200-208V/1Ph/cCSAus/(188-0007)</v>
          </cell>
          <cell r="C2280" t="str">
            <v>https://www.zoellerpumps.com/en-us/products/sump-effluent-pumps/commercial/180-190-series</v>
          </cell>
        </row>
        <row r="2281">
          <cell r="A2281" t="str">
            <v>388-0012</v>
          </cell>
          <cell r="B2281" t="str">
            <v>J188 3F/25'Cd/200-208V/3Ph/cCSAus/UL/(188-0021)</v>
          </cell>
          <cell r="C2281" t="str">
            <v>https://www.zoellerpumps.com/en-us/products/sump-effluent-pumps/commercial/180-190-series</v>
          </cell>
        </row>
        <row r="2282">
          <cell r="A2282" t="str">
            <v>388-0013</v>
          </cell>
          <cell r="B2282" t="str">
            <v>H188 3F/200-208V/1Ph/cCSAus/(188-0019)</v>
          </cell>
          <cell r="C2282" t="str">
            <v>https://www.zoellerpumps.com/en-us/products/sump-effluent-pumps/commercial/180-190-series</v>
          </cell>
        </row>
        <row r="2283">
          <cell r="A2283" t="str">
            <v>388-0014</v>
          </cell>
          <cell r="B2283" t="str">
            <v>BE188 3F/230V/1Ph/Pb20'/cCSAus/(188-0004)</v>
          </cell>
          <cell r="C2283" t="str">
            <v>https://www.zoellerpumps.com/en-us/products/sump-effluent-pumps/commercial/180-190-series</v>
          </cell>
        </row>
        <row r="2284">
          <cell r="A2284" t="str">
            <v>388-0015</v>
          </cell>
          <cell r="B2284" t="str">
            <v>D188 3F/35'Cd/230V/1Ph/cCSAus/UL(188-0036)</v>
          </cell>
          <cell r="C2284" t="str">
            <v>https://www.zoellerpumps.com/en-us/products/sump-effluent-pumps/commercial/180-190-series</v>
          </cell>
        </row>
        <row r="2285">
          <cell r="A2285" t="str">
            <v>388-0016</v>
          </cell>
          <cell r="B2285" t="str">
            <v>EX188 3F/230V/1Ph/Ex Pr/FM/CSA/(188-0028)</v>
          </cell>
          <cell r="C2285" t="str">
            <v>https://www.zoellerpumps.com/en-us/products/sump-effluent-pumps/commercial/180-190-series</v>
          </cell>
        </row>
        <row r="2286">
          <cell r="A2286" t="str">
            <v>388-0017</v>
          </cell>
          <cell r="B2286" t="str">
            <v>J188 3F/50'Cd/200-208V/3Ph/cCSAus/UL/(188-0041)</v>
          </cell>
          <cell r="C2286" t="str">
            <v>https://www.zoellerpumps.com/en-us/products/sump-effluent-pumps/commercial/180-190-series</v>
          </cell>
        </row>
        <row r="2287">
          <cell r="A2287" t="str">
            <v>388-0018</v>
          </cell>
          <cell r="B2287" t="str">
            <v>E188 3F/50'Cd/230V/1Ph/CSA/(188-0035)</v>
          </cell>
          <cell r="C2287" t="str">
            <v>https://www.zoellerpumps.com/en-us/products/sump-effluent-pumps/commercial/180-190-series</v>
          </cell>
        </row>
        <row r="2288">
          <cell r="A2288" t="str">
            <v>388-0019</v>
          </cell>
          <cell r="B2288" t="str">
            <v>GX188 3F/25'Cd/460V/3Ph/Ex Pr/ FM/CSA/(188-0047)</v>
          </cell>
          <cell r="C2288" t="str">
            <v>https://www.zoellerpumps.com/en-us/products/sump-effluent-pumps/commercial/180-190-series</v>
          </cell>
        </row>
        <row r="2289">
          <cell r="A2289" t="str">
            <v>388-0020</v>
          </cell>
          <cell r="B2289" t="str">
            <v>GX188 3F/35'Cd/460V/3Ph/Ex Pr/FM/CSA/(188-0040)</v>
          </cell>
          <cell r="C2289" t="str">
            <v>https://www.zoellerpumps.com/en-us/products/sump-effluent-pumps/commercial/180-190-series</v>
          </cell>
        </row>
        <row r="2290">
          <cell r="A2290" t="str">
            <v>388-0021</v>
          </cell>
          <cell r="B2290" t="str">
            <v>E188 3F/35'Cd/230V/CSA/1Ph/(188-0026)</v>
          </cell>
          <cell r="C2290" t="str">
            <v>https://www.zoellerpumps.com/en-us/products/sump-effluent-pumps/commercial/180-190-series</v>
          </cell>
        </row>
        <row r="2291">
          <cell r="A2291" t="str">
            <v>388-0022</v>
          </cell>
          <cell r="B2291" t="str">
            <v>G188 3F/50'Cd/460V/3Ph/cCSAus/UL/(188-0051)</v>
          </cell>
          <cell r="C2291" t="str">
            <v>https://www.zoellerpumps.com/en-us/products/sump-effluent-pumps/commercial/180-190-series</v>
          </cell>
        </row>
        <row r="2292">
          <cell r="A2292" t="str">
            <v>388-0023</v>
          </cell>
          <cell r="B2292" t="str">
            <v>E188 3F/25'Cd/230V/1Ph/CSA/(188-0020)</v>
          </cell>
          <cell r="C2292" t="str">
            <v>https://www.zoellerpumps.com/en-us/products/sump-effluent-pumps/commercial/180-190-series</v>
          </cell>
        </row>
        <row r="2293">
          <cell r="A2293" t="str">
            <v>388-0024</v>
          </cell>
          <cell r="B2293" t="str">
            <v>JX188 3F/200-208V/3Ph/Ex Pr/FM/CSA/(188-0029)</v>
          </cell>
          <cell r="C2293" t="str">
            <v>https://www.zoellerpumps.com/en-us/products/sump-effluent-pumps/commercial/180-190-series</v>
          </cell>
        </row>
        <row r="2294">
          <cell r="A2294" t="str">
            <v>388-0025</v>
          </cell>
          <cell r="B2294" t="str">
            <v>H188 3F/35'Cd/200-208V/1Ph/cCSAus/(188-0034)</v>
          </cell>
          <cell r="C2294" t="str">
            <v>https://www.zoellerpumps.com/en-us/products/sump-effluent-pumps/commercial/180-190-series</v>
          </cell>
        </row>
        <row r="2295">
          <cell r="A2295" t="str">
            <v>388-0027</v>
          </cell>
          <cell r="B2295" t="str">
            <v>GX188 3F/460V/3Ph/Ex Pr/ FM/CSA/(188-0031)</v>
          </cell>
          <cell r="C2295" t="str">
            <v>https://www.zoellerpumps.com/en-us/products/sump-effluent-pumps/commercial/180-190-series</v>
          </cell>
        </row>
        <row r="2296">
          <cell r="A2296" t="str">
            <v>388-0028</v>
          </cell>
          <cell r="B2296" t="str">
            <v>F188 3F/25'Cd/230V/3Ph/cCSAus/UL/(188-0062)</v>
          </cell>
          <cell r="C2296" t="str">
            <v>https://www.zoellerpumps.com/en-us/products/sump-effluent-pumps/commercial/180-190-series</v>
          </cell>
        </row>
        <row r="2297">
          <cell r="A2297" t="str">
            <v>389-0003</v>
          </cell>
          <cell r="B2297" t="str">
            <v>D189 3F/230V/1Ph/CSA/(189-0003)</v>
          </cell>
          <cell r="C2297" t="str">
            <v>https://www.zoellerpumps.com/en-us/products/sump-effluent-pumps/commercial/180-190-series</v>
          </cell>
        </row>
        <row r="2298">
          <cell r="A2298" t="str">
            <v>389-0004</v>
          </cell>
          <cell r="B2298" t="str">
            <v>E189 3F/230V/1Ph/CSA/(189-0004)</v>
          </cell>
          <cell r="C2298" t="str">
            <v>https://www.zoellerpumps.com/en-us/products/sump-effluent-pumps/commercial/180-190-series</v>
          </cell>
        </row>
        <row r="2299">
          <cell r="A2299" t="str">
            <v>389-0006</v>
          </cell>
          <cell r="B2299" t="str">
            <v>F189 3F/230V/3Ph/cCSAus/UL/(189-0008)</v>
          </cell>
          <cell r="C2299" t="str">
            <v>https://www.zoellerpumps.com/en-us/products/sump-effluent-pumps/commercial/180-190-series</v>
          </cell>
        </row>
        <row r="2300">
          <cell r="A2300" t="str">
            <v>389-0007</v>
          </cell>
          <cell r="B2300" t="str">
            <v>G189 3F/460V/3Ph/cCSAus/UL/(189-0009)</v>
          </cell>
          <cell r="C2300" t="str">
            <v>https://www.zoellerpumps.com/en-us/products/sump-effluent-pumps/commercial/180-190-series</v>
          </cell>
        </row>
        <row r="2301">
          <cell r="A2301" t="str">
            <v>389-0008</v>
          </cell>
          <cell r="B2301" t="str">
            <v>J189 3F/200-208V/3Ph/cCSAus/UL/(189-0010)</v>
          </cell>
          <cell r="C2301" t="str">
            <v>https://www.zoellerpumps.com/en-us/products/sump-effluent-pumps/commercial/180-190-series</v>
          </cell>
        </row>
        <row r="2302">
          <cell r="A2302" t="str">
            <v>389-0009</v>
          </cell>
          <cell r="B2302" t="str">
            <v>H189 3F/200-208V/1Ph/cCSAus/(189-0011)</v>
          </cell>
          <cell r="C2302" t="str">
            <v>https://www.zoellerpumps.com/en-us/products/sump-effluent-pumps/commercial/180-190-series</v>
          </cell>
        </row>
        <row r="2303">
          <cell r="A2303" t="str">
            <v>389-0010</v>
          </cell>
          <cell r="B2303" t="str">
            <v>I189 3F/200-208V/1Ph/cCSAus/(189-0012)</v>
          </cell>
          <cell r="C2303" t="str">
            <v>https://www.zoellerpumps.com/en-us/products/sump-effluent-pumps/commercial/180-190-series</v>
          </cell>
        </row>
        <row r="2304">
          <cell r="A2304" t="str">
            <v>389-0011</v>
          </cell>
          <cell r="B2304" t="str">
            <v>E189 3F/35'Cd/230V/1Ph/CSA/(189-0015)</v>
          </cell>
          <cell r="C2304" t="str">
            <v>https://www.zoellerpumps.com/en-us/products/sump-effluent-pumps/commercial/180-190-series</v>
          </cell>
        </row>
        <row r="2305">
          <cell r="A2305" t="str">
            <v>389-0012</v>
          </cell>
          <cell r="B2305" t="str">
            <v>E189 3F/50'Cd/230V/1Ph/CSA/(189-0006)</v>
          </cell>
          <cell r="C2305" t="str">
            <v>https://www.zoellerpumps.com/en-us/products/sump-effluent-pumps/commercial/180-190-series</v>
          </cell>
        </row>
        <row r="2306">
          <cell r="A2306" t="str">
            <v>389-0014</v>
          </cell>
          <cell r="B2306" t="str">
            <v>E189 3F/230V/1Ph/CSA/(189-0018)</v>
          </cell>
          <cell r="C2306" t="str">
            <v>https://www.zoellerpumps.com/en-us/products/sump-effluent-pumps/commercial/180-190-series</v>
          </cell>
        </row>
        <row r="2307">
          <cell r="A2307" t="str">
            <v>389-0015</v>
          </cell>
          <cell r="B2307" t="str">
            <v>D189 3F/50'Cd/230V/1Ph/CSA/(189-0007)</v>
          </cell>
          <cell r="C2307" t="str">
            <v>https://www.zoellerpumps.com/en-us/products/sump-effluent-pumps/commercial/180-190-series</v>
          </cell>
        </row>
        <row r="2308">
          <cell r="A2308" t="str">
            <v>389-0016</v>
          </cell>
          <cell r="B2308" t="str">
            <v>J189 3F/35'Cd/200-208V/3Ph/cCSAus/UL/(189-0025)</v>
          </cell>
          <cell r="C2308" t="str">
            <v>https://www.zoellerpumps.com/en-us/products/sump-effluent-pumps/commercial/180-190-series</v>
          </cell>
        </row>
        <row r="2309">
          <cell r="A2309" t="str">
            <v>389-0017</v>
          </cell>
          <cell r="B2309" t="str">
            <v>G189 3F/50'Cd/460V/3Ph/cCSAus/UL/(189-0024)</v>
          </cell>
          <cell r="C2309" t="str">
            <v>https://www.zoellerpumps.com/en-us/products/sump-effluent-pumps/commercial/180-190-series</v>
          </cell>
        </row>
        <row r="2310">
          <cell r="A2310" t="str">
            <v>389-0018</v>
          </cell>
          <cell r="B2310" t="str">
            <v>G189 3F/25'Cd/460V/3Ph/cCSAus/UL/(189-0051)</v>
          </cell>
          <cell r="C2310" t="str">
            <v>https://www.zoellerpumps.com/en-us/products/sump-effluent-pumps/commercial/180-190-series</v>
          </cell>
        </row>
        <row r="2311">
          <cell r="A2311" t="str">
            <v>389-0019</v>
          </cell>
          <cell r="B2311" t="str">
            <v>GX189 3F/460V/3Ph/Ex Pr/FM/CSA/(189-0034)</v>
          </cell>
          <cell r="C2311" t="str">
            <v>https://www.zoellerpumps.com/en-us/products/sump-effluent-pumps/commercial/180-190-series</v>
          </cell>
        </row>
        <row r="2312">
          <cell r="A2312" t="str">
            <v>389-0020</v>
          </cell>
          <cell r="B2312" t="str">
            <v>G189 3F/35'Cd/460V/3Ph/cCSAus/UL/(189-0044)</v>
          </cell>
          <cell r="C2312" t="str">
            <v>https://www.zoellerpumps.com/en-us/products/sump-effluent-pumps/commercial/180-190-series</v>
          </cell>
        </row>
        <row r="2313">
          <cell r="A2313" t="str">
            <v>389-0021</v>
          </cell>
          <cell r="B2313" t="str">
            <v>GX189 3F/35'Cd/460V/3Ph/Ex Pr/FM/CSA/(189-0058)</v>
          </cell>
          <cell r="C2313" t="str">
            <v>https://www.zoellerpumps.com/en-us/products/sump-effluent-pumps/commercial/180-190-series</v>
          </cell>
        </row>
        <row r="2314">
          <cell r="A2314" t="str">
            <v>389-0022</v>
          </cell>
          <cell r="B2314" t="str">
            <v>DX189 3F/230V/1Ph/Ex Pr/FM/CSA/(189-0059)</v>
          </cell>
          <cell r="C2314" t="str">
            <v>https://www.zoellerpumps.com/en-us/products/sump-effluent-pumps/commercial/180-190-series</v>
          </cell>
        </row>
        <row r="2315">
          <cell r="A2315" t="str">
            <v>389-0023</v>
          </cell>
          <cell r="B2315" t="str">
            <v>J189 3F/50'Cd/200-208V/3Ph/cCSAus/UL/(189-0056)</v>
          </cell>
          <cell r="C2315" t="str">
            <v>https://www.zoellerpumps.com/en-us/products/sump-effluent-pumps/commercial/180-190-series</v>
          </cell>
        </row>
        <row r="2316">
          <cell r="A2316" t="str">
            <v>389-0025</v>
          </cell>
          <cell r="B2316" t="str">
            <v>J189 3F/25'Cd/200-208V/3Ph/cCSAus/UL/(189-0062)</v>
          </cell>
          <cell r="C2316" t="str">
            <v>https://www.zoellerpumps.com/en-us/products/sump-effluent-pumps/commercial/180-190-series</v>
          </cell>
        </row>
        <row r="2317">
          <cell r="A2317" t="str">
            <v>389-0026</v>
          </cell>
          <cell r="B2317" t="str">
            <v>IX189 3F/200-208V/1Ph/Ex Pr/(189-0030)</v>
          </cell>
          <cell r="C2317" t="str">
            <v>https://www.zoellerpumps.com/en-us/products/sump-effluent-pumps/commercial/180-190-series</v>
          </cell>
        </row>
        <row r="2318">
          <cell r="A2318" t="str">
            <v>389-0027</v>
          </cell>
          <cell r="B2318" t="str">
            <v>WD189 3F/230V/1Ph/(189-0027)</v>
          </cell>
          <cell r="C2318" t="str">
            <v>https://www.zoellerpumps.com/en-us/products/sump-effluent-pumps/commercial/180-190-series</v>
          </cell>
        </row>
        <row r="2319">
          <cell r="A2319" t="str">
            <v>39-0001</v>
          </cell>
          <cell r="B2319" t="str">
            <v>Disconnect System 1.5"</v>
          </cell>
          <cell r="C2319" t="str">
            <v>https://www.zoellerpumps.com/en-us/products/accessories/rail-systems</v>
          </cell>
        </row>
        <row r="2320">
          <cell r="A2320" t="str">
            <v>39-0002</v>
          </cell>
          <cell r="B2320" t="str">
            <v>Disconnect System 2"</v>
          </cell>
          <cell r="C2320" t="str">
            <v>https://www.zoellerpumps.com/en-us/products/accessories/rail-systems</v>
          </cell>
        </row>
        <row r="2321">
          <cell r="A2321" t="str">
            <v>39-0003</v>
          </cell>
          <cell r="B2321" t="str">
            <v>Disconnect System,Rail &amp;- 1.5"</v>
          </cell>
          <cell r="C2321" t="str">
            <v>https://www.zoellerpumps.com/en-us/products/accessories/rail-systems</v>
          </cell>
        </row>
        <row r="2322">
          <cell r="A2322" t="str">
            <v>39-0004</v>
          </cell>
          <cell r="B2322" t="str">
            <v>Disconnect System,Rail &amp;- 2"</v>
          </cell>
          <cell r="C2322" t="str">
            <v>https://www.zoellerpumps.com/en-us/products/accessories/rail-systems</v>
          </cell>
        </row>
        <row r="2323">
          <cell r="A2323" t="str">
            <v>39-0006</v>
          </cell>
          <cell r="B2323" t="str">
            <v>Rod,Pull-Disconnect 2.5'</v>
          </cell>
          <cell r="C2323" t="str">
            <v>https://www.zoellerpumps.com/en-us/products/accessories/rail-systems</v>
          </cell>
        </row>
        <row r="2324">
          <cell r="A2324" t="str">
            <v>39-0007</v>
          </cell>
          <cell r="B2324" t="str">
            <v>Rod,Pull-Disconnect 3.5'</v>
          </cell>
          <cell r="C2324" t="str">
            <v>https://www.zoellerpumps.com/en-us/products/accessories/rail-systems</v>
          </cell>
        </row>
        <row r="2325">
          <cell r="A2325" t="str">
            <v>39-0008</v>
          </cell>
          <cell r="B2325" t="str">
            <v>Rod,Pull-Disconnect 4.5'</v>
          </cell>
          <cell r="C2325" t="str">
            <v>https://www.zoellerpumps.com/en-us/products/accessories/rail-systems</v>
          </cell>
        </row>
        <row r="2326">
          <cell r="A2326" t="str">
            <v>39-0009</v>
          </cell>
          <cell r="B2326" t="str">
            <v>Rod,Pull-Disconnect 5.5'</v>
          </cell>
          <cell r="C2326" t="str">
            <v>https://www.zoellerpumps.com/en-us/products/accessories/rail-systems</v>
          </cell>
        </row>
        <row r="2327">
          <cell r="A2327" t="str">
            <v>39-0010</v>
          </cell>
          <cell r="B2327" t="str">
            <v>Rod,Pull-Disconnect 8'</v>
          </cell>
          <cell r="C2327" t="str">
            <v>https://www.zoellerpumps.com/en-us/products/accessories/rail-systems</v>
          </cell>
        </row>
        <row r="2328">
          <cell r="A2328" t="str">
            <v>39-0014</v>
          </cell>
          <cell r="B2328" t="str">
            <v>Guide Rail Asm-Intmed SS 4"</v>
          </cell>
          <cell r="C2328" t="str">
            <v>https://www.zoellerpumps.com/en-us/products/accessories/rail-systems</v>
          </cell>
        </row>
        <row r="2329">
          <cell r="A2329" t="str">
            <v>39-0018</v>
          </cell>
          <cell r="B2329" t="str">
            <v>Rod,Pull-Disconnect 7'</v>
          </cell>
          <cell r="C2329" t="str">
            <v>https://www.zoellerpumps.com/en-us/products/accessories/rail-systems</v>
          </cell>
        </row>
        <row r="2330">
          <cell r="A2330" t="str">
            <v>39-0022</v>
          </cell>
          <cell r="B2330" t="str">
            <v>Rail Intermediate Guide 1.5"</v>
          </cell>
          <cell r="C2330" t="str">
            <v>https://www.zoellerpumps.com/en-us/products/accessories/rail-systems</v>
          </cell>
        </row>
        <row r="2331">
          <cell r="A2331" t="str">
            <v>39-0031</v>
          </cell>
          <cell r="B2331" t="str">
            <v>Cable,Lifting Asm/SS/8'Lg/"840"/.125"Dia</v>
          </cell>
          <cell r="C2331" t="str">
            <v>https://www.zoellerpumps.com/en-us/products/accessories/rail-systems</v>
          </cell>
        </row>
        <row r="2332">
          <cell r="A2332" t="str">
            <v>39-0032</v>
          </cell>
          <cell r="B2332" t="str">
            <v>Cable,Lifting Asm/SS/12'Lg/"840"/.125"Dia</v>
          </cell>
          <cell r="C2332" t="str">
            <v>https://www.zoellerpumps.com/en-us/products/accessories/rail-systems</v>
          </cell>
        </row>
        <row r="2333">
          <cell r="A2333" t="str">
            <v>39-0033</v>
          </cell>
          <cell r="B2333" t="str">
            <v>Cable,Lifting Asm/SS/16'Lg/"840"/.125"Dia</v>
          </cell>
          <cell r="C2333" t="str">
            <v>https://www.zoellerpumps.com/en-us/products/accessories/rail-systems</v>
          </cell>
        </row>
        <row r="2334">
          <cell r="A2334" t="str">
            <v>39-0034</v>
          </cell>
          <cell r="B2334" t="str">
            <v>Cable,Lifting Asm/SS/20'Lg/"840"/.125"Dia</v>
          </cell>
          <cell r="C2334" t="str">
            <v>https://www.zoellerpumps.com/en-us/products/accessories/rail-systems</v>
          </cell>
        </row>
        <row r="2335">
          <cell r="A2335" t="str">
            <v>39-0035</v>
          </cell>
          <cell r="B2335" t="str">
            <v>Cable,Lifting Asm/SS/24'Lg/"840"/.125"Dia</v>
          </cell>
          <cell r="C2335" t="str">
            <v>https://www.zoellerpumps.com/en-us/products/accessories/rail-systems</v>
          </cell>
        </row>
        <row r="2336">
          <cell r="A2336" t="str">
            <v>39-0041</v>
          </cell>
          <cell r="B2336" t="str">
            <v>Bolt,Eye Lifting Asm</v>
          </cell>
          <cell r="C2336" t="str">
            <v>https://www.zoellerpumps.com/en-us/products/accessories/rail-systems</v>
          </cell>
        </row>
        <row r="2337">
          <cell r="A2337" t="str">
            <v>39-0043</v>
          </cell>
          <cell r="B2337" t="str">
            <v>Rod,Pull-Disconn.4'X.50"Dia. S.S.</v>
          </cell>
          <cell r="C2337" t="str">
            <v>https://www.zoellerpumps.com/en-us/products/accessories/rail-systems</v>
          </cell>
        </row>
        <row r="2338">
          <cell r="A2338" t="str">
            <v>39-0053</v>
          </cell>
          <cell r="B2338" t="str">
            <v>Disconnect System 1.25"/Campbell</v>
          </cell>
          <cell r="C2338" t="str">
            <v>https://www.zoellerpumps.com/en-us/products/accessories/rail-systems</v>
          </cell>
        </row>
        <row r="2339">
          <cell r="A2339" t="str">
            <v>39-0059</v>
          </cell>
          <cell r="B2339" t="str">
            <v>Disconnect System 1.25"/72"Depth/"820"/(Field)</v>
          </cell>
          <cell r="C2339" t="str">
            <v>https://www.zoellerpumps.com/en-us/products/accessories/rail-systems</v>
          </cell>
        </row>
        <row r="2340">
          <cell r="A2340" t="str">
            <v>39-0069</v>
          </cell>
          <cell r="B2340" t="str">
            <v>Rod,Pull-Disconnect 1.0'(Square Guide Rail)</v>
          </cell>
          <cell r="C2340" t="str">
            <v>https://www.zoellerpumps.com/en-us/products/accessories/rail-systems</v>
          </cell>
        </row>
        <row r="2341">
          <cell r="A2341" t="str">
            <v>39-0070</v>
          </cell>
          <cell r="B2341" t="str">
            <v>Bracket-Mach/Angle Arm/Sq Guide Rail/Over 72"</v>
          </cell>
          <cell r="C2341" t="str">
            <v>https://www.zoellerpumps.com/en-us/products/accessories/rail-systems</v>
          </cell>
        </row>
        <row r="2342">
          <cell r="A2342" t="str">
            <v>39-0071</v>
          </cell>
          <cell r="B2342" t="str">
            <v>Rod,Pull-Disconn. 5.5'X .50" Dia. S.S.</v>
          </cell>
          <cell r="C2342" t="str">
            <v>https://www.zoellerpumps.com/en-us/products/accessories/rail-systems</v>
          </cell>
        </row>
        <row r="2343">
          <cell r="A2343" t="str">
            <v>39-0072</v>
          </cell>
          <cell r="B2343" t="str">
            <v>Rod,Pull-Disconn 2'X.50"Dia S.S.</v>
          </cell>
          <cell r="C2343" t="str">
            <v>https://www.zoellerpumps.com/en-us/products/accessories/rail-systems</v>
          </cell>
        </row>
        <row r="2344">
          <cell r="A2344" t="str">
            <v>39-0080</v>
          </cell>
          <cell r="B2344" t="str">
            <v>Bracket,Intermediate Gd/3"S.S./EZ Out</v>
          </cell>
          <cell r="C2344" t="str">
            <v>https://www.zoellerpumps.com/en-us/products/accessories/rail-systems</v>
          </cell>
        </row>
        <row r="2345">
          <cell r="A2345" t="str">
            <v>39-0094</v>
          </cell>
          <cell r="B2345" t="str">
            <v>Disconnect System,Rail 2.5-3"/SS Bracket</v>
          </cell>
          <cell r="C2345" t="str">
            <v>https://www.zoellerpumps.com/en-us/products/accessories/rail-systems</v>
          </cell>
        </row>
        <row r="2346">
          <cell r="A2346" t="str">
            <v>39-0095</v>
          </cell>
          <cell r="B2346" t="str">
            <v>Disconnect System,Rail 2.5-3"/Brass/SS Bracket</v>
          </cell>
          <cell r="C2346" t="str">
            <v>https://www.zoellerpumps.com/en-us/products/accessories/rail-systems</v>
          </cell>
        </row>
        <row r="2347">
          <cell r="A2347" t="str">
            <v>39-0096</v>
          </cell>
          <cell r="B2347" t="str">
            <v>Bracket,Intermediate Gid/S.S./2.5-3"Rail</v>
          </cell>
          <cell r="C2347" t="str">
            <v>https://www.zoellerpumps.com/en-us/products/accessories/rail-systems</v>
          </cell>
        </row>
        <row r="2348">
          <cell r="A2348" t="str">
            <v>39-0098</v>
          </cell>
          <cell r="B2348" t="str">
            <v>Disconnect System 1.25"/Campbell W-Standoffs/SS</v>
          </cell>
          <cell r="C2348" t="str">
            <v>https://www.zoellerpumps.com/en-us/products/accessories/rail-systems</v>
          </cell>
        </row>
        <row r="2349">
          <cell r="A2349" t="str">
            <v>39-0099</v>
          </cell>
          <cell r="B2349" t="str">
            <v>Disconnect System 1.5"/Campbell W-Standoffs/SS</v>
          </cell>
          <cell r="C2349" t="str">
            <v>https://www.zoellerpumps.com/en-us/products/accessories/rail-systems</v>
          </cell>
        </row>
        <row r="2350">
          <cell r="A2350" t="str">
            <v>39-0100</v>
          </cell>
          <cell r="B2350" t="str">
            <v>Disconnect System 2"/Campbell W-Standoffs/SS</v>
          </cell>
          <cell r="C2350" t="str">
            <v>https://www.zoellerpumps.com/en-us/products/accessories/rail-systems</v>
          </cell>
        </row>
        <row r="2351">
          <cell r="A2351" t="str">
            <v>39-0112</v>
          </cell>
          <cell r="B2351" t="str">
            <v>Bracket,Intermediate Gd/3"X 2" Galv/EZ Out</v>
          </cell>
          <cell r="C2351" t="str">
            <v>https://www.zoellerpumps.com/en-us/products/accessories/rail-systems</v>
          </cell>
        </row>
        <row r="2352">
          <cell r="A2352" t="str">
            <v>39-0113</v>
          </cell>
          <cell r="B2352" t="str">
            <v>Bracket,Intermediate Gd/3" X 2" S.S./EZ Out</v>
          </cell>
          <cell r="C2352" t="str">
            <v>https://www.zoellerpumps.com/en-us/products/accessories/rail-systems</v>
          </cell>
        </row>
        <row r="2353">
          <cell r="A2353" t="str">
            <v>39-0122</v>
          </cell>
          <cell r="B2353" t="str">
            <v>Rail, Sys 3"V/Z-RAIL</v>
          </cell>
          <cell r="C2353" t="str">
            <v>https://www.zoellerpumps.com/en-us/products/accessories/rail-systems</v>
          </cell>
        </row>
        <row r="2354">
          <cell r="A2354" t="str">
            <v>39-0123</v>
          </cell>
          <cell r="B2354" t="str">
            <v>Rail, Sys 3"V/SS/Z-RAIL</v>
          </cell>
          <cell r="C2354" t="str">
            <v>https://www.zoellerpumps.com/en-us/products/accessories/rail-systems</v>
          </cell>
        </row>
        <row r="2355">
          <cell r="A2355" t="str">
            <v>39-0124</v>
          </cell>
          <cell r="B2355" t="str">
            <v>Rail,Sys 3"V/Non-Sparking/Z-Rail</v>
          </cell>
          <cell r="C2355" t="str">
            <v>https://www.zoellerpumps.com/en-us/products/accessories/rail-systems</v>
          </cell>
        </row>
        <row r="2356">
          <cell r="A2356" t="str">
            <v>39-0125</v>
          </cell>
          <cell r="B2356" t="str">
            <v>Rail,Sys 3"V/Non-Sparking/Z-Rail/S.S.</v>
          </cell>
          <cell r="C2356" t="str">
            <v>https://www.zoellerpumps.com/en-us/products/accessories/rail-systems</v>
          </cell>
        </row>
        <row r="2357">
          <cell r="A2357" t="str">
            <v>39-0128</v>
          </cell>
          <cell r="B2357" t="str">
            <v>Rail, Sys 2"V/Z-RAIL</v>
          </cell>
          <cell r="C2357" t="str">
            <v>https://www.zoellerpumps.com/en-us/products/accessories/rail-systems</v>
          </cell>
        </row>
        <row r="2358">
          <cell r="A2358" t="str">
            <v>39-0129</v>
          </cell>
          <cell r="B2358" t="str">
            <v>Rail, Sys 2"V/SS/Z-RAIL</v>
          </cell>
          <cell r="C2358" t="str">
            <v>https://www.zoellerpumps.com/en-us/products/accessories/rail-systems</v>
          </cell>
        </row>
        <row r="2359">
          <cell r="A2359" t="str">
            <v>39-0130</v>
          </cell>
          <cell r="B2359" t="str">
            <v>Rail,Sys 2"V/Non-Sparking/Z-Rail</v>
          </cell>
          <cell r="C2359" t="str">
            <v>https://www.zoellerpumps.com/en-us/products/accessories/rail-systems</v>
          </cell>
        </row>
        <row r="2360">
          <cell r="A2360" t="str">
            <v>39-0131</v>
          </cell>
          <cell r="B2360" t="str">
            <v>Rail, Sys 1.5"V/Z-RAIL</v>
          </cell>
          <cell r="C2360" t="str">
            <v>https://www.zoellerpumps.com/en-us/products/accessories/rail-systems</v>
          </cell>
        </row>
        <row r="2361">
          <cell r="A2361" t="str">
            <v>39-0132</v>
          </cell>
          <cell r="B2361" t="str">
            <v>Rail, Sys 1.5"V/SS/Z-RAIL</v>
          </cell>
          <cell r="C2361" t="str">
            <v>https://www.zoellerpumps.com/en-us/products/accessories/rail-systems</v>
          </cell>
        </row>
        <row r="2362">
          <cell r="A2362" t="str">
            <v>39-0133</v>
          </cell>
          <cell r="B2362" t="str">
            <v>Rail,Sys 1.5"V/Non-Sparking/Z-Rail</v>
          </cell>
          <cell r="C2362" t="str">
            <v>https://www.zoellerpumps.com/en-us/products/accessories/rail-systems</v>
          </cell>
        </row>
        <row r="2363">
          <cell r="A2363" t="str">
            <v>39-0134</v>
          </cell>
          <cell r="B2363" t="str">
            <v>Rail, Sys 1.25"V/Z-RAIL</v>
          </cell>
          <cell r="C2363" t="str">
            <v>https://www.zoellerpumps.com/en-us/products/accessories/rail-systems</v>
          </cell>
        </row>
        <row r="2364">
          <cell r="A2364" t="str">
            <v>39-0135</v>
          </cell>
          <cell r="B2364" t="str">
            <v>Rail, Sys 1.25"V/SS/Z-RAIL</v>
          </cell>
          <cell r="C2364" t="str">
            <v>https://www.zoellerpumps.com/en-us/products/accessories/rail-systems</v>
          </cell>
        </row>
        <row r="2365">
          <cell r="A2365" t="str">
            <v>39-0136</v>
          </cell>
          <cell r="B2365" t="str">
            <v>Rail,Sys 1.25"V/Non-Sparking/Z-Rail</v>
          </cell>
          <cell r="C2365" t="str">
            <v>https://www.zoellerpumps.com/en-us/products/accessories/rail-systems</v>
          </cell>
        </row>
        <row r="2366">
          <cell r="A2366" t="str">
            <v>39-0137</v>
          </cell>
          <cell r="B2366" t="str">
            <v>Rail,Sys 1.25"H/Z-Rail</v>
          </cell>
          <cell r="C2366" t="str">
            <v>https://www.zoellerpumps.com/en-us/products/accessories/rail-systems</v>
          </cell>
        </row>
        <row r="2367">
          <cell r="A2367" t="str">
            <v>39-0138</v>
          </cell>
          <cell r="B2367" t="str">
            <v>Rail,Sys 1.25"H/SS/Z-Rail</v>
          </cell>
          <cell r="C2367" t="str">
            <v>https://www.zoellerpumps.com/en-us/products/accessories/rail-systems</v>
          </cell>
        </row>
        <row r="2368">
          <cell r="A2368" t="str">
            <v>39-0139</v>
          </cell>
          <cell r="B2368" t="str">
            <v>Bracket, Intermediate Gd/2" SS/Z-RAIL</v>
          </cell>
          <cell r="C2368" t="str">
            <v>https://www.zoellerpumps.com/en-us/products/accessories/rail-systems</v>
          </cell>
        </row>
        <row r="2369">
          <cell r="A2369" t="str">
            <v>39-0140</v>
          </cell>
          <cell r="B2369" t="str">
            <v>Bracket, Intermediate Gd/3" SS/Z-RAIL</v>
          </cell>
          <cell r="C2369" t="str">
            <v>https://www.zoellerpumps.com/en-us/products/accessories/rail-systems</v>
          </cell>
        </row>
        <row r="2370">
          <cell r="A2370" t="str">
            <v>39-0141</v>
          </cell>
          <cell r="B2370" t="str">
            <v>Rail,Sys 2"V/Non-Sparking/SS/Z-Rail</v>
          </cell>
          <cell r="C2370" t="str">
            <v>https://www.zoellerpumps.com/en-us/products/accessories/rail-systems</v>
          </cell>
        </row>
        <row r="2371">
          <cell r="A2371" t="str">
            <v>39-0142</v>
          </cell>
          <cell r="B2371" t="str">
            <v>Rail,Sys 1.5"V/Non-Sparking/SS/Z-Rail</v>
          </cell>
          <cell r="C2371" t="str">
            <v>https://www.zoellerpumps.com/en-us/products/accessories/rail-systems</v>
          </cell>
        </row>
        <row r="2372">
          <cell r="A2372" t="str">
            <v>39-0143</v>
          </cell>
          <cell r="B2372" t="str">
            <v>Rail,Sys 1.25"V/Non-Sparking/SS/Z-Rail</v>
          </cell>
          <cell r="C2372" t="str">
            <v>https://www.zoellerpumps.com/en-us/products/accessories/rail-systems</v>
          </cell>
        </row>
        <row r="2373">
          <cell r="A2373" t="str">
            <v>39-0144</v>
          </cell>
          <cell r="B2373" t="str">
            <v>Disconnect,EZ Pull 1.50"/Webtrol</v>
          </cell>
          <cell r="C2373" t="str">
            <v>https://www.zoellerpumps.com/en-us/products/accessories/rail-systems</v>
          </cell>
        </row>
        <row r="2374">
          <cell r="A2374" t="str">
            <v>39-0145</v>
          </cell>
          <cell r="B2374" t="str">
            <v>Disconnect,EZ Pull 2.00"/Webtrol</v>
          </cell>
          <cell r="C2374" t="str">
            <v>https://www.zoellerpumps.com/en-us/products/accessories/rail-systems</v>
          </cell>
        </row>
        <row r="2375">
          <cell r="A2375" t="str">
            <v>39-0146</v>
          </cell>
          <cell r="B2375" t="str">
            <v>Rail, Sys 2"V/71 Series/Z-RAIL</v>
          </cell>
          <cell r="C2375" t="str">
            <v>https://www.zoellerpumps.com/en-us/products/accessories/rail-systems</v>
          </cell>
        </row>
        <row r="2376">
          <cell r="A2376" t="str">
            <v>39-0147</v>
          </cell>
          <cell r="B2376" t="str">
            <v>Rail,Sys 2"V/71 Series/Non-Sparking/Z-Rail</v>
          </cell>
          <cell r="C2376" t="str">
            <v>https://www.zoellerpumps.com/en-us/products/accessories/rail-systems</v>
          </cell>
        </row>
        <row r="2377">
          <cell r="A2377" t="str">
            <v>39-0148</v>
          </cell>
          <cell r="B2377" t="str">
            <v>Rail, Sys 2"V/71 Series/SS/Z-RAIL</v>
          </cell>
          <cell r="C2377" t="str">
            <v>https://www.zoellerpumps.com/en-us/products/accessories/rail-systems</v>
          </cell>
        </row>
        <row r="2378">
          <cell r="A2378" t="str">
            <v>39-0149</v>
          </cell>
          <cell r="B2378" t="str">
            <v>Rail,Sys 2"V/71 Series/Non-Sparking/SS/Z-Rail</v>
          </cell>
          <cell r="C2378" t="str">
            <v>https://www.zoellerpumps.com/en-us/products/accessories/rail-systems</v>
          </cell>
        </row>
        <row r="2379">
          <cell r="A2379" t="str">
            <v>39-0154</v>
          </cell>
          <cell r="B2379" t="str">
            <v>Rail, Sys 4" H/Z-RAIL</v>
          </cell>
          <cell r="C2379" t="str">
            <v>https://www.zoellerpumps.com/en-us/products/accessories/rail-systems</v>
          </cell>
        </row>
        <row r="2380">
          <cell r="A2380" t="str">
            <v>39-0155</v>
          </cell>
          <cell r="B2380" t="str">
            <v>Rail, Sys 4" H/Non Spark/Z-RAIL</v>
          </cell>
          <cell r="C2380" t="str">
            <v>https://www.zoellerpumps.com/en-us/products/accessories/rail-systems</v>
          </cell>
        </row>
        <row r="2381">
          <cell r="A2381" t="str">
            <v>391-0003</v>
          </cell>
          <cell r="B2381" t="str">
            <v>DX191 3F/50'Cd/230V/1Ph/Ex Pr/FM/CSA</v>
          </cell>
          <cell r="C2381" t="str">
            <v>https://www.zoellerpumps.com/en-us/products/sump-effluent-pumps/commercial/180-190-series</v>
          </cell>
        </row>
        <row r="2382">
          <cell r="A2382" t="str">
            <v>392-0001</v>
          </cell>
          <cell r="B2382" t="str">
            <v>M292 3F/115V/1Ph/cCSAus/UL</v>
          </cell>
          <cell r="C2382" t="str">
            <v>https://www.zoellerpumps.com/en-us/products/sewage-pumps/commercial/290-series</v>
          </cell>
        </row>
        <row r="2383">
          <cell r="A2383" t="str">
            <v>392-0002</v>
          </cell>
          <cell r="B2383" t="str">
            <v>N292 3F/115V/1Ph/CSA</v>
          </cell>
          <cell r="C2383" t="str">
            <v>https://www.zoellerpumps.com/en-us/products/sewage-pumps/commercial/290-series</v>
          </cell>
        </row>
        <row r="2384">
          <cell r="A2384" t="str">
            <v>392-0005</v>
          </cell>
          <cell r="B2384" t="str">
            <v>M292 3F/25'Cd/115V/1Ph/cCSAus/UL</v>
          </cell>
          <cell r="C2384" t="str">
            <v>https://www.zoellerpumps.com/en-us/products/sewage-pumps/commercial/290-series</v>
          </cell>
        </row>
        <row r="2385">
          <cell r="A2385" t="str">
            <v>392-0006</v>
          </cell>
          <cell r="B2385" t="str">
            <v>BN292 3F/115V/1Ph/Pb20'/cCSAus Pump</v>
          </cell>
          <cell r="C2385" t="str">
            <v>https://www.zoellerpumps.com/en-us/products/sewage-pumps/commercial/290-series</v>
          </cell>
        </row>
        <row r="2386">
          <cell r="A2386" t="str">
            <v>392-0007</v>
          </cell>
          <cell r="B2386" t="str">
            <v>N292 3F/35'Cd/115V/1Ph/CSA</v>
          </cell>
          <cell r="C2386" t="str">
            <v>https://www.zoellerpumps.com/en-us/products/sewage-pumps/commercial/290-series</v>
          </cell>
        </row>
        <row r="2387">
          <cell r="A2387" t="str">
            <v>392-0008</v>
          </cell>
          <cell r="B2387" t="str">
            <v>N292 3F/50'Cd/115V/1Ph/CSA</v>
          </cell>
          <cell r="C2387" t="str">
            <v>https://www.zoellerpumps.com/en-us/products/sewage-pumps/commercial/290-series</v>
          </cell>
        </row>
        <row r="2388">
          <cell r="A2388" t="str">
            <v>392-0010</v>
          </cell>
          <cell r="B2388" t="str">
            <v>M292 3F/50'Cd/115V/1Ph/cCSAus/UL</v>
          </cell>
          <cell r="C2388" t="str">
            <v>https://www.zoellerpumps.com/en-us/products/sewage-pumps/commercial/290-series</v>
          </cell>
        </row>
        <row r="2389">
          <cell r="A2389" t="str">
            <v>392-0011</v>
          </cell>
          <cell r="B2389" t="str">
            <v>M292 3F/35'Cd/115V/1Ph/.5Hp/cCSAus/UL</v>
          </cell>
          <cell r="C2389" t="str">
            <v>https://www.zoellerpumps.com/en-us/products/sewage-pumps/commercial/290-series</v>
          </cell>
        </row>
        <row r="2390">
          <cell r="A2390" t="str">
            <v>392-0012</v>
          </cell>
          <cell r="B2390" t="str">
            <v>N292 3F/25'Cd/115V/1Ph/CSA</v>
          </cell>
          <cell r="C2390" t="str">
            <v>https://www.zoellerpumps.com/en-us/products/sewage-pumps/commercial/290-series</v>
          </cell>
        </row>
        <row r="2391">
          <cell r="A2391" t="str">
            <v>392-0013</v>
          </cell>
          <cell r="B2391" t="str">
            <v>NX292 3F/115V/1Ph/Ex Pr/FM/CSA</v>
          </cell>
          <cell r="C2391" t="str">
            <v>https://www.zoellerpumps.com/en-us/products/sewage-pumps/commercial/290-series</v>
          </cell>
        </row>
        <row r="2392">
          <cell r="A2392" t="str">
            <v>392-0016</v>
          </cell>
          <cell r="B2392" t="str">
            <v>J292 3F/200-208V/3Ph/cCSAus</v>
          </cell>
          <cell r="C2392" t="str">
            <v>https://www.zoellerpumps.com/en-us/products/sewage-pumps/commercial/290-series</v>
          </cell>
        </row>
        <row r="2393">
          <cell r="A2393" t="str">
            <v>392-0017</v>
          </cell>
          <cell r="B2393" t="str">
            <v>NX292 3F/35'Cd/115V/1Ph/Ex Pr/FM/CSA</v>
          </cell>
          <cell r="C2393" t="str">
            <v>https://www.zoellerpumps.com/en-us/products/sewage-pumps/commercial/290-series</v>
          </cell>
        </row>
        <row r="2394">
          <cell r="A2394" t="str">
            <v>392-0018</v>
          </cell>
          <cell r="B2394" t="str">
            <v>G292 3F/460V/3Ph/cCSAus</v>
          </cell>
          <cell r="C2394" t="str">
            <v>https://www.zoellerpumps.com/en-us/products/sewage-pumps/commercial/290-series</v>
          </cell>
        </row>
        <row r="2395">
          <cell r="A2395" t="str">
            <v>392-0019</v>
          </cell>
          <cell r="B2395" t="str">
            <v>F292 3F/35'Cd/230V/3Ph/cCSAus</v>
          </cell>
          <cell r="C2395" t="str">
            <v>https://www.zoellerpumps.com/en-us/products/sewage-pumps/commercial/290-series</v>
          </cell>
        </row>
        <row r="2396">
          <cell r="A2396" t="str">
            <v>392-0020</v>
          </cell>
          <cell r="B2396" t="str">
            <v>E292 3F/35'Cd/230V/1Ph/cCSAus</v>
          </cell>
          <cell r="C2396" t="str">
            <v>https://www.zoellerpumps.com/en-us/products/sewage-pumps/commercial/290-series</v>
          </cell>
        </row>
        <row r="2397">
          <cell r="A2397" t="str">
            <v>392-0021</v>
          </cell>
          <cell r="B2397" t="str">
            <v>I292 3F/200V/1Ph/cCSAus</v>
          </cell>
          <cell r="C2397" t="str">
            <v>https://www.zoellerpumps.com/en-us/products/sewage-pumps/commercial/290-series</v>
          </cell>
        </row>
        <row r="2398">
          <cell r="A2398" t="str">
            <v>392-0023</v>
          </cell>
          <cell r="B2398" t="str">
            <v>I292 3F/50'Cd/200V/1Ph/cCSAus</v>
          </cell>
          <cell r="C2398" t="str">
            <v>https://www.zoellerpumps.com/en-us/products/sewage-pumps/commercial/290-series</v>
          </cell>
        </row>
        <row r="2399">
          <cell r="A2399" t="str">
            <v>392-0024</v>
          </cell>
          <cell r="B2399" t="str">
            <v>F292 3F/230V/3Ph/cCSAus</v>
          </cell>
          <cell r="C2399" t="str">
            <v>https://www.zoellerpumps.com/en-us/products/sewage-pumps/commercial/290-series</v>
          </cell>
        </row>
        <row r="2400">
          <cell r="A2400" t="str">
            <v>392-0025</v>
          </cell>
          <cell r="B2400" t="str">
            <v>IX292 3F/50'Cd/200-208V/1Ph/Ex Pr/FM/CSA</v>
          </cell>
          <cell r="C2400" t="str">
            <v>https://www.zoellerpumps.com/en-us/products/sewage-pumps/commercial/290-series</v>
          </cell>
        </row>
        <row r="2401">
          <cell r="A2401" t="str">
            <v>392-0026</v>
          </cell>
          <cell r="B2401" t="str">
            <v>H292 3F/200V/1Ph/cCSAus</v>
          </cell>
          <cell r="C2401" t="str">
            <v>https://www.zoellerpumps.com/en-us/products/sewage-pumps/commercial/290-series</v>
          </cell>
        </row>
        <row r="2402">
          <cell r="A2402" t="str">
            <v>392-0027</v>
          </cell>
          <cell r="B2402" t="str">
            <v>J292 3F/50'Cd/200-208V/3Ph/cCSAus</v>
          </cell>
          <cell r="C2402" t="str">
            <v>https://www.zoellerpumps.com/en-us/products/sewage-pumps/commercial/290-series</v>
          </cell>
        </row>
        <row r="2403">
          <cell r="A2403" t="str">
            <v>392-0028</v>
          </cell>
          <cell r="B2403" t="str">
            <v>E292 3F/230V/1Ph/cCSAus</v>
          </cell>
          <cell r="C2403" t="str">
            <v>https://www.zoellerpumps.com/en-us/products/sewage-pumps/commercial/290-series</v>
          </cell>
        </row>
        <row r="2404">
          <cell r="A2404" t="str">
            <v>392-0029</v>
          </cell>
          <cell r="B2404" t="str">
            <v>NX292 3F/50'Cd/115V/1Ph/Ex Pr/FM/CSA</v>
          </cell>
          <cell r="C2404" t="str">
            <v>https://www.zoellerpumps.com/en-us/products/sewage-pumps/commercial/290-series</v>
          </cell>
        </row>
        <row r="2405">
          <cell r="A2405" t="str">
            <v>392-0030</v>
          </cell>
          <cell r="B2405" t="str">
            <v>JX292 3F/50'Cd/200-208V/3Ph/Ex Pr/FM/CSA</v>
          </cell>
          <cell r="C2405" t="str">
            <v>https://www.zoellerpumps.com/en-us/products/sewage-pumps/commercial/290-series</v>
          </cell>
        </row>
        <row r="2406">
          <cell r="A2406" t="str">
            <v>392-0031</v>
          </cell>
          <cell r="B2406" t="str">
            <v>E292 3F/50'Cd/230V/1Ph/cCSAus</v>
          </cell>
          <cell r="C2406" t="str">
            <v>https://www.zoellerpumps.com/en-us/products/sewage-pumps/commercial/290-series</v>
          </cell>
        </row>
        <row r="2407">
          <cell r="A2407" t="str">
            <v>392-0032</v>
          </cell>
          <cell r="B2407" t="str">
            <v>G292 3F/50'Cd/460V/3Ph/cCSAus</v>
          </cell>
          <cell r="C2407" t="str">
            <v>https://www.zoellerpumps.com/en-us/products/sewage-pumps/commercial/290-series</v>
          </cell>
        </row>
        <row r="2408">
          <cell r="A2408" t="str">
            <v>392-0035</v>
          </cell>
          <cell r="B2408" t="str">
            <v>I292 3F/35'Cd/200V/1Ph/cCSAus</v>
          </cell>
          <cell r="C2408" t="str">
            <v>https://www.zoellerpumps.com/en-us/products/sewage-pumps/commercial/290-series</v>
          </cell>
        </row>
        <row r="2409">
          <cell r="A2409" t="str">
            <v>392-0036</v>
          </cell>
          <cell r="B2409" t="str">
            <v>GX292 2F/460V/3Ph/Ex Pr</v>
          </cell>
          <cell r="C2409" t="str">
            <v>https://www.zoellerpumps.com/en-us/products/sewage-pumps/commercial/290-series</v>
          </cell>
        </row>
        <row r="2410">
          <cell r="A2410" t="str">
            <v>393-0003</v>
          </cell>
          <cell r="B2410" t="str">
            <v>D293 3F/230V/1Ph/cCSAus/UL</v>
          </cell>
          <cell r="C2410" t="str">
            <v>https://www.zoellerpumps.com/en-us/products/sewage-pumps/commercial/290-series</v>
          </cell>
        </row>
        <row r="2411">
          <cell r="A2411" t="str">
            <v>393-0004</v>
          </cell>
          <cell r="B2411" t="str">
            <v>E293 3F/230V/1Ph/cCSAus/UL</v>
          </cell>
          <cell r="C2411" t="str">
            <v>https://www.zoellerpumps.com/en-us/products/sewage-pumps/commercial/290-series</v>
          </cell>
        </row>
        <row r="2412">
          <cell r="A2412" t="str">
            <v>393-0006</v>
          </cell>
          <cell r="B2412" t="str">
            <v>H293 3F/200-208V/1Ph/cCSAus</v>
          </cell>
          <cell r="C2412" t="str">
            <v>https://www.zoellerpumps.com/en-us/products/sewage-pumps/commercial/290-series</v>
          </cell>
        </row>
        <row r="2413">
          <cell r="A2413" t="str">
            <v>393-0009</v>
          </cell>
          <cell r="B2413" t="str">
            <v>F293 3F/230V/3Ph/cCSAus/UL</v>
          </cell>
          <cell r="C2413" t="str">
            <v>https://www.zoellerpumps.com/en-us/products/sewage-pumps/commercial/290-series</v>
          </cell>
        </row>
        <row r="2414">
          <cell r="A2414" t="str">
            <v>393-0010</v>
          </cell>
          <cell r="B2414" t="str">
            <v>G293 3F/460V/3Ph/cCSAus/UL</v>
          </cell>
          <cell r="C2414" t="str">
            <v>https://www.zoellerpumps.com/en-us/products/sewage-pumps/commercial/290-series</v>
          </cell>
        </row>
        <row r="2415">
          <cell r="A2415" t="str">
            <v>393-0011</v>
          </cell>
          <cell r="B2415" t="str">
            <v>D293 3F/50'Cd/230V/1Ph/cCSAus/UL</v>
          </cell>
          <cell r="C2415" t="str">
            <v>https://www.zoellerpumps.com/en-us/products/sewage-pumps/commercial/290-series</v>
          </cell>
        </row>
        <row r="2416">
          <cell r="A2416" t="str">
            <v>393-0012</v>
          </cell>
          <cell r="B2416" t="str">
            <v>J293 3F/200-208V/3Ph/cCSAus/UL</v>
          </cell>
          <cell r="C2416" t="str">
            <v>https://www.zoellerpumps.com/en-us/products/sewage-pumps/commercial/290-series</v>
          </cell>
        </row>
        <row r="2417">
          <cell r="A2417" t="str">
            <v>393-0013</v>
          </cell>
          <cell r="B2417" t="str">
            <v>F293 3F/25'Cd/230V/3Ph/cCSAus/UL</v>
          </cell>
          <cell r="C2417" t="str">
            <v>https://www.zoellerpumps.com/en-us/products/sewage-pumps/commercial/290-series</v>
          </cell>
        </row>
        <row r="2418">
          <cell r="A2418" t="str">
            <v>393-0014</v>
          </cell>
          <cell r="B2418" t="str">
            <v>J293 3F/35'Cd/200-208V/3Ph/cCSAus/UL</v>
          </cell>
          <cell r="C2418" t="str">
            <v>https://www.zoellerpumps.com/en-us/products/sewage-pumps/commercial/290-series</v>
          </cell>
        </row>
        <row r="2419">
          <cell r="A2419" t="str">
            <v>393-0015</v>
          </cell>
          <cell r="B2419" t="str">
            <v>I293 3F/200-208V/1Ph/cCSAus</v>
          </cell>
          <cell r="C2419" t="str">
            <v>https://www.zoellerpumps.com/en-us/products/sewage-pumps/commercial/290-series</v>
          </cell>
        </row>
        <row r="2420">
          <cell r="A2420" t="str">
            <v>393-0016</v>
          </cell>
          <cell r="B2420" t="str">
            <v>G293 3F/35'Cd/460V/3Ph/cCSAus/UL</v>
          </cell>
          <cell r="C2420" t="str">
            <v>https://www.zoellerpumps.com/en-us/products/sewage-pumps/commercial/290-series</v>
          </cell>
        </row>
        <row r="2421">
          <cell r="A2421" t="str">
            <v>393-0017</v>
          </cell>
          <cell r="B2421" t="str">
            <v>G293 3F/25'Cd/460V/3Ph/cCSAus/UL</v>
          </cell>
          <cell r="C2421" t="str">
            <v>https://www.zoellerpumps.com/en-us/products/sewage-pumps/commercial/290-series</v>
          </cell>
        </row>
        <row r="2422">
          <cell r="A2422" t="str">
            <v>393-0019</v>
          </cell>
          <cell r="B2422" t="str">
            <v>E293 3F/50'Cd/230V/1Ph/cCSAus/UL</v>
          </cell>
          <cell r="C2422" t="str">
            <v>https://www.zoellerpumps.com/en-us/products/sewage-pumps/commercial/290-series</v>
          </cell>
        </row>
        <row r="2423">
          <cell r="A2423" t="str">
            <v>393-0020</v>
          </cell>
          <cell r="B2423" t="str">
            <v>J293 3F/25'Cd/200-208V/3Ph/cCSAus/UL</v>
          </cell>
          <cell r="C2423" t="str">
            <v>https://www.zoellerpumps.com/en-us/products/sewage-pumps/commercial/290-series</v>
          </cell>
        </row>
        <row r="2424">
          <cell r="A2424" t="str">
            <v>393-0021</v>
          </cell>
          <cell r="B2424" t="str">
            <v>BE293 3F/230V/1Ph/Pb20'/cCSAus/UL</v>
          </cell>
          <cell r="C2424" t="str">
            <v>https://www.zoellerpumps.com/en-us/products/sewage-pumps/commercial/290-series</v>
          </cell>
        </row>
        <row r="2425">
          <cell r="A2425" t="str">
            <v>393-0022</v>
          </cell>
          <cell r="B2425" t="str">
            <v>E293 3F/230V/1Ph/cCSAus</v>
          </cell>
          <cell r="C2425" t="str">
            <v>https://www.zoellerpumps.com/en-us/products/sewage-pumps/commercial/290-series</v>
          </cell>
        </row>
        <row r="2426">
          <cell r="A2426" t="str">
            <v>393-0023</v>
          </cell>
          <cell r="B2426" t="str">
            <v>D293 3F/35'Cd/230V/1Ph/cCSAus/UL</v>
          </cell>
          <cell r="C2426" t="str">
            <v>https://www.zoellerpumps.com/en-us/products/sewage-pumps/commercial/290-series</v>
          </cell>
        </row>
        <row r="2427">
          <cell r="A2427" t="str">
            <v>393-0024</v>
          </cell>
          <cell r="B2427" t="str">
            <v>F293 3F/50'Cd/230V/3Ph/cCSAus/UL</v>
          </cell>
          <cell r="C2427" t="str">
            <v>https://www.zoellerpumps.com/en-us/products/sewage-pumps/commercial/290-series</v>
          </cell>
        </row>
        <row r="2428">
          <cell r="A2428" t="str">
            <v>393-0025</v>
          </cell>
          <cell r="B2428" t="str">
            <v>JX293 3F/200-208V/3Ph/Ex Pr/FM/CSA</v>
          </cell>
          <cell r="C2428" t="str">
            <v>https://www.zoellerpumps.com/en-us/products/sewage-pumps/commercial/290-series</v>
          </cell>
        </row>
        <row r="2429">
          <cell r="A2429" t="str">
            <v>393-0026</v>
          </cell>
          <cell r="B2429" t="str">
            <v>EX293 3F/230V/1Ph/Ex Pr/FM/CSA</v>
          </cell>
          <cell r="C2429" t="str">
            <v>https://www.zoellerpumps.com/en-us/products/sewage-pumps/commercial/290-series</v>
          </cell>
        </row>
        <row r="2430">
          <cell r="A2430" t="str">
            <v>393-0027</v>
          </cell>
          <cell r="B2430" t="str">
            <v>E293 3F/25'Cd/230V/1Ph/cCSAus/UL</v>
          </cell>
          <cell r="C2430" t="str">
            <v>https://www.zoellerpumps.com/en-us/products/sewage-pumps/commercial/290-series</v>
          </cell>
        </row>
        <row r="2431">
          <cell r="A2431" t="str">
            <v>393-0028</v>
          </cell>
          <cell r="B2431" t="str">
            <v>GX293 3F/50'Cd/460V/3Ph/Ex Pr/FM/CSA</v>
          </cell>
          <cell r="C2431" t="str">
            <v>https://www.zoellerpumps.com/en-us/products/sewage-pumps/commercial/290-series</v>
          </cell>
        </row>
        <row r="2432">
          <cell r="A2432" t="str">
            <v>393-0029</v>
          </cell>
          <cell r="B2432" t="str">
            <v>IX293 3F/50'Cd/200-208V/1Ph/Ex Pr/FM/CSA</v>
          </cell>
          <cell r="C2432" t="str">
            <v>https://www.zoellerpumps.com/en-us/products/sewage-pumps/commercial/290-series</v>
          </cell>
        </row>
        <row r="2433">
          <cell r="A2433" t="str">
            <v>393-0030</v>
          </cell>
          <cell r="B2433" t="str">
            <v>IX293 3F/25'Cd/200-208V/1Ph/Ex Pr/FM/CSA</v>
          </cell>
          <cell r="C2433" t="str">
            <v>https://www.zoellerpumps.com/en-us/products/sewage-pumps/commercial/290-series</v>
          </cell>
        </row>
        <row r="2434">
          <cell r="A2434" t="str">
            <v>393-0031</v>
          </cell>
          <cell r="B2434" t="str">
            <v>I293 3F/50'Cd/200-208V/1Ph/cCSAus</v>
          </cell>
          <cell r="C2434" t="str">
            <v>https://www.zoellerpumps.com/en-us/products/sewage-pumps/commercial/290-series</v>
          </cell>
        </row>
        <row r="2435">
          <cell r="A2435" t="str">
            <v>393-0032</v>
          </cell>
          <cell r="B2435" t="str">
            <v>IX293 3F/200-208V/1Ph/Ex Pr/FM/CSA</v>
          </cell>
          <cell r="C2435" t="str">
            <v>https://www.zoellerpumps.com/en-us/products/sewage-pumps/commercial/290-series</v>
          </cell>
        </row>
        <row r="2436">
          <cell r="A2436" t="str">
            <v>393-0036</v>
          </cell>
          <cell r="B2436" t="str">
            <v>I293 3F/35'Cd/200-208V/1Ph/cCSAus</v>
          </cell>
          <cell r="C2436" t="str">
            <v>https://www.zoellerpumps.com/en-us/products/sewage-pumps/commercial/290-series</v>
          </cell>
        </row>
        <row r="2437">
          <cell r="A2437" t="str">
            <v>393-0037</v>
          </cell>
          <cell r="B2437" t="str">
            <v>GX293 3F/460V/3Ph/Ex Pr/FM/CSA</v>
          </cell>
          <cell r="C2437" t="str">
            <v>https://www.zoellerpumps.com/en-us/products/sewage-pumps/commercial/290-series</v>
          </cell>
        </row>
        <row r="2438">
          <cell r="A2438" t="str">
            <v>393-0038</v>
          </cell>
          <cell r="B2438" t="str">
            <v>GX293 3F/25'Cd/460V/3Ph/Ex Pr/FM/CSA</v>
          </cell>
          <cell r="C2438" t="str">
            <v>https://www.zoellerpumps.com/en-us/products/sewage-pumps/commercial/290-series</v>
          </cell>
        </row>
        <row r="2439">
          <cell r="A2439" t="str">
            <v>393-0039</v>
          </cell>
          <cell r="B2439" t="str">
            <v>J293 3F/50'Cd/200-208V/3Ph/cCSAus/UL</v>
          </cell>
          <cell r="C2439" t="str">
            <v>https://www.zoellerpumps.com/en-us/products/sewage-pumps/commercial/290-series</v>
          </cell>
        </row>
        <row r="2440">
          <cell r="A2440" t="str">
            <v>393-0040</v>
          </cell>
          <cell r="B2440" t="str">
            <v>E293 3F/35'Cd/230V/1Ph/cCSAus/UL</v>
          </cell>
          <cell r="C2440" t="str">
            <v>https://www.zoellerpumps.com/en-us/products/sewage-pumps/commercial/290-series</v>
          </cell>
        </row>
        <row r="2441">
          <cell r="A2441" t="str">
            <v>393-0041</v>
          </cell>
          <cell r="B2441" t="str">
            <v>JX293 3F/35'Cd/200-208V/3Ph/Ex Pr/FM/CSA</v>
          </cell>
          <cell r="C2441" t="str">
            <v>https://www.zoellerpumps.com/en-us/products/sewage-pumps/commercial/290-series</v>
          </cell>
        </row>
        <row r="2442">
          <cell r="A2442" t="str">
            <v>393-0042</v>
          </cell>
          <cell r="B2442" t="str">
            <v>EX293 3F/50'Cd/230V/1Ph/Ex Pr/FM/CSA</v>
          </cell>
          <cell r="C2442" t="str">
            <v>https://www.zoellerpumps.com/en-us/products/sewage-pumps/commercial/290-series</v>
          </cell>
        </row>
        <row r="2443">
          <cell r="A2443" t="str">
            <v>393-0043</v>
          </cell>
          <cell r="B2443" t="str">
            <v>JX293 3F/50'Cd/200-208V/3Ph/Ex Pr/FM/CSA</v>
          </cell>
          <cell r="C2443" t="str">
            <v>https://www.zoellerpumps.com/en-us/products/sewage-pumps/commercial/290-series</v>
          </cell>
        </row>
        <row r="2444">
          <cell r="A2444" t="str">
            <v>393-0046</v>
          </cell>
          <cell r="B2444" t="str">
            <v>F293 3F/35'Cd/230V/3Ph/cCSAus/UL</v>
          </cell>
          <cell r="C2444" t="str">
            <v>https://www.zoellerpumps.com/en-us/products/sewage-pumps/commercial/290-series</v>
          </cell>
        </row>
        <row r="2445">
          <cell r="A2445" t="str">
            <v>394-0003</v>
          </cell>
          <cell r="B2445" t="str">
            <v>D294 3F/230V/1Ph/cCSAus/UL</v>
          </cell>
          <cell r="C2445" t="str">
            <v>https://www.zoellerpumps.com/en-us/products/sewage-pumps/commercial/290-series</v>
          </cell>
        </row>
        <row r="2446">
          <cell r="A2446" t="str">
            <v>394-0004</v>
          </cell>
          <cell r="B2446" t="str">
            <v>E294 3F/230V/1Ph/CSA</v>
          </cell>
          <cell r="C2446" t="str">
            <v>https://www.zoellerpumps.com/en-us/products/sewage-pumps/commercial/290-series</v>
          </cell>
        </row>
        <row r="2447">
          <cell r="A2447" t="str">
            <v>394-0005</v>
          </cell>
          <cell r="B2447" t="str">
            <v>G294 3F/460V/3Ph/cCSAus/UL</v>
          </cell>
          <cell r="C2447" t="str">
            <v>https://www.zoellerpumps.com/en-us/products/sewage-pumps/commercial/290-series</v>
          </cell>
        </row>
        <row r="2448">
          <cell r="A2448" t="str">
            <v>394-0006</v>
          </cell>
          <cell r="B2448" t="str">
            <v>F294 3F/230V/3Ph/cCSAus/UL</v>
          </cell>
          <cell r="C2448" t="str">
            <v>https://www.zoellerpumps.com/en-us/products/sewage-pumps/commercial/290-series</v>
          </cell>
        </row>
        <row r="2449">
          <cell r="A2449" t="str">
            <v>394-0007</v>
          </cell>
          <cell r="B2449" t="str">
            <v>J294 3F/200-208V/3Ph/cCSAus/UL</v>
          </cell>
          <cell r="C2449" t="str">
            <v>https://www.zoellerpumps.com/en-us/products/sewage-pumps/commercial/290-series</v>
          </cell>
        </row>
        <row r="2450">
          <cell r="A2450" t="str">
            <v>394-0008</v>
          </cell>
          <cell r="B2450" t="str">
            <v>J294 3F/25'Cd/200-208V/3Ph/cCSAus/UL</v>
          </cell>
          <cell r="C2450" t="str">
            <v>https://www.zoellerpumps.com/en-us/products/sewage-pumps/commercial/290-series</v>
          </cell>
        </row>
        <row r="2451">
          <cell r="A2451" t="str">
            <v>394-0009</v>
          </cell>
          <cell r="B2451" t="str">
            <v>E294 3F/50'Cd/230V/1Ph/CSA</v>
          </cell>
          <cell r="C2451" t="str">
            <v>https://www.zoellerpumps.com/en-us/products/sewage-pumps/commercial/290-series</v>
          </cell>
        </row>
        <row r="2452">
          <cell r="A2452" t="str">
            <v>394-0010</v>
          </cell>
          <cell r="B2452" t="str">
            <v>E294 3F/25'Cd/230V/1Ph/CSA</v>
          </cell>
          <cell r="C2452" t="str">
            <v>https://www.zoellerpumps.com/en-us/products/sewage-pumps/commercial/290-series</v>
          </cell>
        </row>
        <row r="2453">
          <cell r="A2453" t="str">
            <v>394-0011</v>
          </cell>
          <cell r="B2453" t="str">
            <v>I294 3F/200-208V/1Ph/cCSAus</v>
          </cell>
          <cell r="C2453" t="str">
            <v>https://www.zoellerpumps.com/en-us/products/sewage-pumps/commercial/290-series</v>
          </cell>
        </row>
        <row r="2454">
          <cell r="A2454" t="str">
            <v>394-0012</v>
          </cell>
          <cell r="B2454" t="str">
            <v>G294 3F/25'Cd/460V/3Ph/cCSAus/UL</v>
          </cell>
          <cell r="C2454" t="str">
            <v>https://www.zoellerpumps.com/en-us/products/sewage-pumps/commercial/290-series</v>
          </cell>
        </row>
        <row r="2455">
          <cell r="A2455" t="str">
            <v>394-0013</v>
          </cell>
          <cell r="B2455" t="str">
            <v>I294 3F/35'Cd/200-208V/1Ph/cCSAus</v>
          </cell>
          <cell r="C2455" t="str">
            <v>https://www.zoellerpumps.com/en-us/products/sewage-pumps/commercial/290-series</v>
          </cell>
        </row>
        <row r="2456">
          <cell r="A2456" t="str">
            <v>394-0014</v>
          </cell>
          <cell r="B2456" t="str">
            <v>H294 3F/200-208V/1Ph/cCSAus</v>
          </cell>
          <cell r="C2456" t="str">
            <v>https://www.zoellerpumps.com/en-us/products/sewage-pumps/commercial/290-series</v>
          </cell>
        </row>
        <row r="2457">
          <cell r="A2457" t="str">
            <v>394-0015</v>
          </cell>
          <cell r="B2457" t="str">
            <v>G294 3F/50'Cd/460V/3Ph/cCSAus/UL</v>
          </cell>
          <cell r="C2457" t="str">
            <v>https://www.zoellerpumps.com/en-us/products/sewage-pumps/commercial/290-series</v>
          </cell>
        </row>
        <row r="2458">
          <cell r="A2458" t="str">
            <v>394-0016</v>
          </cell>
          <cell r="B2458" t="str">
            <v>D294 3F/50'Cd/230V/1Ph/cCSAus/UL</v>
          </cell>
          <cell r="C2458" t="str">
            <v>https://www.zoellerpumps.com/en-us/products/sewage-pumps/commercial/290-series</v>
          </cell>
        </row>
        <row r="2459">
          <cell r="A2459" t="str">
            <v>394-0018</v>
          </cell>
          <cell r="B2459" t="str">
            <v>E294 3F/35'Cd/230V/1Ph/CSA</v>
          </cell>
          <cell r="C2459" t="str">
            <v>https://www.zoellerpumps.com/en-us/products/sewage-pumps/commercial/290-series</v>
          </cell>
        </row>
        <row r="2460">
          <cell r="A2460" t="str">
            <v>394-0019</v>
          </cell>
          <cell r="B2460" t="str">
            <v>E294 3F/230V/1Ph/Wo Plug/CSA</v>
          </cell>
          <cell r="C2460" t="str">
            <v>https://www.zoellerpumps.com/en-us/products/sewage-pumps/commercial/290-series</v>
          </cell>
        </row>
        <row r="2461">
          <cell r="A2461" t="str">
            <v>394-0021</v>
          </cell>
          <cell r="B2461" t="str">
            <v>J294 3F/50'Cd/200-208V/3Ph/cCSAus/UL</v>
          </cell>
          <cell r="C2461" t="str">
            <v>https://www.zoellerpumps.com/en-us/products/sewage-pumps/commercial/290-series</v>
          </cell>
        </row>
        <row r="2462">
          <cell r="A2462" t="str">
            <v>394-0022</v>
          </cell>
          <cell r="B2462" t="str">
            <v>H294 3F/35'Cd/200-208V/1Ph/cCSAus</v>
          </cell>
          <cell r="C2462" t="str">
            <v>https://www.zoellerpumps.com/en-us/products/sewage-pumps/commercial/290-series</v>
          </cell>
        </row>
        <row r="2463">
          <cell r="A2463" t="str">
            <v>394-0024</v>
          </cell>
          <cell r="B2463" t="str">
            <v>I294 3F/25'Cd/200-208V/1Ph/cCSAus</v>
          </cell>
          <cell r="C2463" t="str">
            <v>https://www.zoellerpumps.com/en-us/products/sewage-pumps/commercial/290-series</v>
          </cell>
        </row>
        <row r="2464">
          <cell r="A2464" t="str">
            <v>394-0026</v>
          </cell>
          <cell r="B2464" t="str">
            <v>D294 3F/35'Cd/230V/1Ph/cCSAus/UL</v>
          </cell>
          <cell r="C2464" t="str">
            <v>https://www.zoellerpumps.com/en-us/products/sewage-pumps/commercial/290-series</v>
          </cell>
        </row>
        <row r="2465">
          <cell r="A2465" t="str">
            <v>394-0027</v>
          </cell>
          <cell r="B2465" t="str">
            <v>FX294 3F/230V/3Ph/Ex Pr/FM/CSA</v>
          </cell>
          <cell r="C2465" t="str">
            <v>https://www.zoellerpumps.com/en-us/products/sewage-pumps/commercial/290-series</v>
          </cell>
        </row>
        <row r="2466">
          <cell r="A2466" t="str">
            <v>394-0028</v>
          </cell>
          <cell r="B2466" t="str">
            <v>JX294 3F/200V/3Ph/Ex Pr/FM/CSA</v>
          </cell>
          <cell r="C2466" t="str">
            <v>https://www.zoellerpumps.com/en-us/products/sewage-pumps/commercial/290-series</v>
          </cell>
        </row>
        <row r="2467">
          <cell r="A2467" t="str">
            <v>394-0029</v>
          </cell>
          <cell r="B2467" t="str">
            <v>EX294 3F/230V/1Ph/Ex Pr/FM/CSA</v>
          </cell>
          <cell r="C2467" t="str">
            <v>https://www.zoellerpumps.com/en-us/products/sewage-pumps/commercial/290-series</v>
          </cell>
        </row>
        <row r="2468">
          <cell r="A2468" t="str">
            <v>394-0030</v>
          </cell>
          <cell r="B2468" t="str">
            <v>F294 3F/25'Cd/230V/3Ph/cCSAus/UL</v>
          </cell>
          <cell r="C2468" t="str">
            <v>https://www.zoellerpumps.com/en-us/products/sewage-pumps/commercial/290-series</v>
          </cell>
        </row>
        <row r="2469">
          <cell r="A2469" t="str">
            <v>394-0031</v>
          </cell>
          <cell r="B2469" t="str">
            <v>IX294 3F/200-208V/1Ph/Ex Pr/FM/CSA</v>
          </cell>
          <cell r="C2469" t="str">
            <v>https://www.zoellerpumps.com/en-us/products/sewage-pumps/commercial/290-series</v>
          </cell>
        </row>
        <row r="2470">
          <cell r="A2470" t="str">
            <v>394-0032</v>
          </cell>
          <cell r="B2470" t="str">
            <v>J294 3F/35'Cd/200-208V/3Ph/cCSAus/UL</v>
          </cell>
          <cell r="C2470" t="str">
            <v>https://www.zoellerpumps.com/en-us/products/sewage-pumps/commercial/290-series</v>
          </cell>
        </row>
        <row r="2471">
          <cell r="A2471" t="str">
            <v>394-0033</v>
          </cell>
          <cell r="B2471" t="str">
            <v>GX294 3F/50'Cd/460V/3Ph/Ex Pr/FM/CSA</v>
          </cell>
          <cell r="C2471" t="str">
            <v>https://www.zoellerpumps.com/en-us/products/sewage-pumps/commercial/290-series</v>
          </cell>
        </row>
        <row r="2472">
          <cell r="A2472" t="str">
            <v>394-0034</v>
          </cell>
          <cell r="B2472" t="str">
            <v>GX294 3F/460V/3Ph/Ex Pr/FM/CSA</v>
          </cell>
          <cell r="C2472" t="str">
            <v>https://www.zoellerpumps.com/en-us/products/sewage-pumps/commercial/290-series</v>
          </cell>
        </row>
        <row r="2473">
          <cell r="A2473" t="str">
            <v>394-0035</v>
          </cell>
          <cell r="B2473" t="str">
            <v>EX294 3F/25'Cd/230V/1Ph/Ex Pr/FM/CSA</v>
          </cell>
          <cell r="C2473" t="str">
            <v>https://www.zoellerpumps.com/en-us/products/sewage-pumps/commercial/290-series</v>
          </cell>
        </row>
        <row r="2474">
          <cell r="A2474" t="str">
            <v>394-0036</v>
          </cell>
          <cell r="B2474" t="str">
            <v>G294 3F/35'Cd/460V/3Ph/cCSAus/UL</v>
          </cell>
          <cell r="C2474" t="str">
            <v>https://www.zoellerpumps.com/en-us/products/sewage-pumps/commercial/290-series</v>
          </cell>
        </row>
        <row r="2475">
          <cell r="A2475" t="str">
            <v>394-0037</v>
          </cell>
          <cell r="B2475" t="str">
            <v>I294 3F/50'Cd/200-208V/1Ph/cCSAus</v>
          </cell>
          <cell r="C2475" t="str">
            <v>https://www.zoellerpumps.com/en-us/products/sewage-pumps/commercial/290-series</v>
          </cell>
        </row>
        <row r="2476">
          <cell r="A2476" t="str">
            <v>394-0038</v>
          </cell>
          <cell r="B2476" t="str">
            <v>JX294 3F/35'CD/200V/3Ph/Ex Pr/FM//CSA</v>
          </cell>
          <cell r="C2476" t="str">
            <v>https://www.zoellerpumps.com/en-us/products/sewage-pumps/commercial/290-series</v>
          </cell>
        </row>
        <row r="2477">
          <cell r="A2477" t="str">
            <v>394-0042</v>
          </cell>
          <cell r="B2477" t="str">
            <v>F294 3F/50'Cd/230V/3Ph/cCSAus/UL</v>
          </cell>
          <cell r="C2477" t="str">
            <v>https://www.zoellerpumps.com/en-us/products/sewage-pumps/commercial/290-series</v>
          </cell>
        </row>
        <row r="2478">
          <cell r="A2478" t="str">
            <v>394-0043</v>
          </cell>
          <cell r="B2478" t="str">
            <v>EX294 3F/50'Cd/230V/1Ph/Ex Pr/FM/CSA</v>
          </cell>
          <cell r="C2478" t="str">
            <v>https://www.zoellerpumps.com/en-us/products/sewage-pumps/commercial/290-series</v>
          </cell>
        </row>
        <row r="2479">
          <cell r="A2479" t="str">
            <v>394-0048</v>
          </cell>
          <cell r="B2479" t="str">
            <v>IX294 3F/50'Cd/200-208V/1Ph/Ex Pr/FM/CSA</v>
          </cell>
          <cell r="C2479" t="str">
            <v>https://www.zoellerpumps.com/en-us/products/sewage-pumps/commercial/290-series</v>
          </cell>
        </row>
        <row r="2480">
          <cell r="A2480" t="str">
            <v>394-0050</v>
          </cell>
          <cell r="B2480" t="str">
            <v>JX294 3F/25'CD/200V/3Ph/Ex Pr/FM//CSA</v>
          </cell>
          <cell r="C2480" t="str">
            <v>https://www.zoellerpumps.com/en-us/products/sewage-pumps/commercial/290-series</v>
          </cell>
        </row>
        <row r="2481">
          <cell r="A2481" t="str">
            <v>394-0053</v>
          </cell>
          <cell r="B2481" t="str">
            <v>JX294 3F/50'Cd/200-208V/3Ph/Ex Pr/FM/CSA</v>
          </cell>
          <cell r="C2481" t="str">
            <v>https://www.zoellerpumps.com/en-us/products/sewage-pumps/commercial/290-series</v>
          </cell>
        </row>
        <row r="2482">
          <cell r="A2482" t="str">
            <v>394-0054</v>
          </cell>
          <cell r="B2482" t="str">
            <v>FX294 3F/50'Cd/230V/3Ph/Ex Pr/FM/CSA</v>
          </cell>
          <cell r="C2482" t="str">
            <v>https://www.zoellerpumps.com/en-us/products/sewage-pumps/commercial/290-series</v>
          </cell>
        </row>
        <row r="2483">
          <cell r="A2483" t="str">
            <v>394-0057</v>
          </cell>
          <cell r="B2483" t="str">
            <v>E294 3F/230V/1Ph/CSA/Bronze Impeller</v>
          </cell>
          <cell r="C2483" t="str">
            <v>https://www.zoellerpumps.com/en-us/products/sewage-pumps/commercial/290-series</v>
          </cell>
        </row>
        <row r="2484">
          <cell r="A2484" t="str">
            <v>394-0058</v>
          </cell>
          <cell r="B2484" t="str">
            <v>F294 3F/35'Cd/230V/3Ph/cCSAus/UL/(294-0084)</v>
          </cell>
          <cell r="C2484" t="str">
            <v>https://www.zoellerpumps.com/en-us/products/sewage-pumps/commercial/290-series</v>
          </cell>
        </row>
        <row r="2485">
          <cell r="A2485" t="str">
            <v>395-0003</v>
          </cell>
          <cell r="B2485" t="str">
            <v>D295 3F/230V/1Ph/CSA</v>
          </cell>
          <cell r="C2485" t="str">
            <v>https://www.zoellerpumps.com/en-us/products/sewage-pumps/commercial/290-series</v>
          </cell>
        </row>
        <row r="2486">
          <cell r="A2486" t="str">
            <v>395-0004</v>
          </cell>
          <cell r="B2486" t="str">
            <v>E295 3F/230V/1Ph/CSA/UL</v>
          </cell>
          <cell r="C2486" t="str">
            <v>https://www.zoellerpumps.com/en-us/products/sewage-pumps/commercial/290-series</v>
          </cell>
        </row>
        <row r="2487">
          <cell r="A2487" t="str">
            <v>395-0006</v>
          </cell>
          <cell r="B2487" t="str">
            <v>F295 3F/230V/3Ph/cCSAus/UL</v>
          </cell>
          <cell r="C2487" t="str">
            <v>https://www.zoellerpumps.com/en-us/products/sewage-pumps/commercial/290-series</v>
          </cell>
        </row>
        <row r="2488">
          <cell r="A2488" t="str">
            <v>395-0007</v>
          </cell>
          <cell r="B2488" t="str">
            <v>G295 3F/460V/3Ph/cCSAus/UL</v>
          </cell>
          <cell r="C2488" t="str">
            <v>https://www.zoellerpumps.com/en-us/products/sewage-pumps/commercial/290-series</v>
          </cell>
        </row>
        <row r="2489">
          <cell r="A2489" t="str">
            <v>395-0008</v>
          </cell>
          <cell r="B2489" t="str">
            <v>J295 3F/200-208V/3Ph/cCSAus/UL</v>
          </cell>
          <cell r="C2489" t="str">
            <v>https://www.zoellerpumps.com/en-us/products/sewage-pumps/commercial/290-series</v>
          </cell>
        </row>
        <row r="2490">
          <cell r="A2490" t="str">
            <v>395-0009</v>
          </cell>
          <cell r="B2490" t="str">
            <v>H295 3F/200-208V/1Ph/cCSAus</v>
          </cell>
          <cell r="C2490" t="str">
            <v>https://www.zoellerpumps.com/en-us/products/sewage-pumps/commercial/290-series</v>
          </cell>
        </row>
        <row r="2491">
          <cell r="A2491" t="str">
            <v>395-0010</v>
          </cell>
          <cell r="B2491" t="str">
            <v>I295 3F/200-208V/1Ph/cCSAus</v>
          </cell>
          <cell r="C2491" t="str">
            <v>https://www.zoellerpumps.com/en-us/products/sewage-pumps/commercial/290-series</v>
          </cell>
        </row>
        <row r="2492">
          <cell r="A2492" t="str">
            <v>395-0011</v>
          </cell>
          <cell r="B2492" t="str">
            <v>G295 3F/50'Cd/460V/3Ph/cCSAus/UL</v>
          </cell>
          <cell r="C2492" t="str">
            <v>https://www.zoellerpumps.com/en-us/products/sewage-pumps/commercial/290-series</v>
          </cell>
        </row>
        <row r="2493">
          <cell r="A2493" t="str">
            <v>395-0012</v>
          </cell>
          <cell r="B2493" t="str">
            <v>E295 3F/50'Cd/230V/1Ph/CSA/UL</v>
          </cell>
          <cell r="C2493" t="str">
            <v>https://www.zoellerpumps.com/en-us/products/sewage-pumps/commercial/290-series</v>
          </cell>
        </row>
        <row r="2494">
          <cell r="A2494" t="str">
            <v>395-0015</v>
          </cell>
          <cell r="B2494" t="str">
            <v>E295 3F/230V/1Ph/W-O Plug/CSA</v>
          </cell>
          <cell r="C2494" t="str">
            <v>https://www.zoellerpumps.com/en-us/products/sewage-pumps/commercial/290-series</v>
          </cell>
        </row>
        <row r="2495">
          <cell r="A2495" t="str">
            <v>395-0016</v>
          </cell>
          <cell r="B2495" t="str">
            <v>G295 3F/25'Cd/460V/3Ph/cCSAus/UL</v>
          </cell>
          <cell r="C2495" t="str">
            <v>https://www.zoellerpumps.com/en-us/products/sewage-pumps/commercial/290-series</v>
          </cell>
        </row>
        <row r="2496">
          <cell r="A2496" t="str">
            <v>395-0017</v>
          </cell>
          <cell r="B2496" t="str">
            <v>J295 3F/50'Cd/200-208V/3Ph/cCSAus/UL</v>
          </cell>
          <cell r="C2496" t="str">
            <v>https://www.zoellerpumps.com/en-us/products/sewage-pumps/commercial/290-series</v>
          </cell>
        </row>
        <row r="2497">
          <cell r="A2497" t="str">
            <v>395-0018</v>
          </cell>
          <cell r="B2497" t="str">
            <v>J295 3F/35'Cd/200-208V/3Ph/cCSAus/UL</v>
          </cell>
          <cell r="C2497" t="str">
            <v>https://www.zoellerpumps.com/en-us/products/sewage-pumps/commercial/290-series</v>
          </cell>
        </row>
        <row r="2498">
          <cell r="A2498" t="str">
            <v>395-0019</v>
          </cell>
          <cell r="B2498" t="str">
            <v>G295 3F/35'Cd/460V/3Ph/cCSAus/UL</v>
          </cell>
          <cell r="C2498" t="str">
            <v>https://www.zoellerpumps.com/en-us/products/sewage-pumps/commercial/290-series</v>
          </cell>
        </row>
        <row r="2499">
          <cell r="A2499" t="str">
            <v>395-0020</v>
          </cell>
          <cell r="B2499" t="str">
            <v>J295 3F/25'Cd/200-208V/3Ph/cCSAus/UL</v>
          </cell>
          <cell r="C2499" t="str">
            <v>https://www.zoellerpumps.com/en-us/products/sewage-pumps/commercial/290-series</v>
          </cell>
        </row>
        <row r="2500">
          <cell r="A2500" t="str">
            <v>395-0022</v>
          </cell>
          <cell r="B2500" t="str">
            <v>H295 3F/25'Cd/200-208V/1Ph/cCSAus</v>
          </cell>
          <cell r="C2500" t="str">
            <v>https://www.zoellerpumps.com/en-us/products/sewage-pumps/commercial/290-series</v>
          </cell>
        </row>
        <row r="2501">
          <cell r="A2501" t="str">
            <v>395-0023</v>
          </cell>
          <cell r="B2501" t="str">
            <v>E295 3F/25'Cd/230V/1Ph/CSA/UL</v>
          </cell>
          <cell r="C2501" t="str">
            <v>https://www.zoellerpumps.com/en-us/products/sewage-pumps/commercial/290-series</v>
          </cell>
        </row>
        <row r="2502">
          <cell r="A2502" t="str">
            <v>395-0024</v>
          </cell>
          <cell r="B2502" t="str">
            <v>D295 3F/35'Cd/230V/1Ph/CSA</v>
          </cell>
          <cell r="C2502" t="str">
            <v>https://www.zoellerpumps.com/en-us/products/sewage-pumps/commercial/290-series</v>
          </cell>
        </row>
        <row r="2503">
          <cell r="A2503" t="str">
            <v>395-0025</v>
          </cell>
          <cell r="B2503" t="str">
            <v>D295 3F/50'Cd/230V/1Ph/CSA</v>
          </cell>
          <cell r="C2503" t="str">
            <v>https://www.zoellerpumps.com/en-us/products/sewage-pumps/commercial/290-series</v>
          </cell>
        </row>
        <row r="2504">
          <cell r="A2504" t="str">
            <v>395-0027</v>
          </cell>
          <cell r="B2504" t="str">
            <v>F295 3F/35'Cd/230V/3Ph/cCSAus/UL</v>
          </cell>
          <cell r="C2504" t="str">
            <v>https://www.zoellerpumps.com/en-us/products/sewage-pumps/commercial/290-series</v>
          </cell>
        </row>
        <row r="2505">
          <cell r="A2505" t="str">
            <v>395-0028</v>
          </cell>
          <cell r="B2505" t="str">
            <v>WD295 3F/230V/1Ph</v>
          </cell>
          <cell r="C2505" t="str">
            <v>https://www.zoellerpumps.com/en-us/products/sewage-pumps/commercial/290-series</v>
          </cell>
        </row>
        <row r="2506">
          <cell r="A2506" t="str">
            <v>395-0029</v>
          </cell>
          <cell r="B2506" t="str">
            <v>F295 3F/50'Cd/230V/3Ph/cCSAus/UL</v>
          </cell>
          <cell r="C2506" t="str">
            <v>https://www.zoellerpumps.com/en-us/products/sewage-pumps/commercial/290-series</v>
          </cell>
        </row>
        <row r="2507">
          <cell r="A2507" t="str">
            <v>395-0030</v>
          </cell>
          <cell r="B2507" t="str">
            <v>GX295 3F/460V/3Ph/Ex Pr/FM/CSA</v>
          </cell>
          <cell r="C2507" t="str">
            <v>https://www.zoellerpumps.com/en-us/products/sewage-pumps/commercial/290-series</v>
          </cell>
        </row>
        <row r="2508">
          <cell r="A2508" t="str">
            <v>395-0031</v>
          </cell>
          <cell r="B2508" t="str">
            <v>H295 3F/35'Cd/200-208V/1Ph/cCSAus</v>
          </cell>
          <cell r="C2508" t="str">
            <v>https://www.zoellerpumps.com/en-us/products/sewage-pumps/commercial/290-series</v>
          </cell>
        </row>
        <row r="2509">
          <cell r="A2509" t="str">
            <v>395-0032</v>
          </cell>
          <cell r="B2509" t="str">
            <v>D295 3F/25'Cd/230V/1Ph/CSA</v>
          </cell>
          <cell r="C2509" t="str">
            <v>https://www.zoellerpumps.com/en-us/products/sewage-pumps/commercial/290-series</v>
          </cell>
        </row>
        <row r="2510">
          <cell r="A2510" t="str">
            <v>395-0033</v>
          </cell>
          <cell r="B2510" t="str">
            <v>E295 3F/35'Cd/230V/1Ph/CSA/UL</v>
          </cell>
          <cell r="C2510" t="str">
            <v>https://www.zoellerpumps.com/en-us/products/sewage-pumps/commercial/290-series</v>
          </cell>
        </row>
        <row r="2511">
          <cell r="A2511" t="str">
            <v>395-0034</v>
          </cell>
          <cell r="B2511" t="str">
            <v>GX295 3F/50'Cd/460V/3Ph/Ex Pr/FM/CSA</v>
          </cell>
          <cell r="C2511" t="str">
            <v>https://www.zoellerpumps.com/en-us/products/sewage-pumps/commercial/290-series</v>
          </cell>
        </row>
        <row r="2512">
          <cell r="A2512" t="str">
            <v>395-0036</v>
          </cell>
          <cell r="B2512" t="str">
            <v>F295 3F/25'Cd/230V/3Ph/cCSAus/UL</v>
          </cell>
          <cell r="C2512" t="str">
            <v>https://www.zoellerpumps.com/en-us/products/sewage-pumps/commercial/290-series</v>
          </cell>
        </row>
        <row r="2513">
          <cell r="A2513" t="str">
            <v>395-0037</v>
          </cell>
          <cell r="B2513" t="str">
            <v>H295 3F/50'Cd/200-208V/1Ph/cCSAus</v>
          </cell>
          <cell r="C2513" t="str">
            <v>https://www.zoellerpumps.com/en-us/products/sewage-pumps/commercial/290-series</v>
          </cell>
        </row>
        <row r="2514">
          <cell r="A2514" t="str">
            <v>395-0038</v>
          </cell>
          <cell r="B2514" t="str">
            <v>I295 3F/50'Cd/200-208V/1Ph/cCSAus</v>
          </cell>
          <cell r="C2514" t="str">
            <v>https://www.zoellerpumps.com/en-us/products/sewage-pumps/commercial/290-series</v>
          </cell>
        </row>
        <row r="2515">
          <cell r="A2515" t="str">
            <v>395-0039</v>
          </cell>
          <cell r="B2515" t="str">
            <v>WD295 3F/35'Cd/230V/1Ph</v>
          </cell>
          <cell r="C2515" t="str">
            <v>https://www.zoellerpumps.com/en-us/products/sewage-pumps/commercial/290-series</v>
          </cell>
        </row>
        <row r="2516">
          <cell r="A2516" t="str">
            <v>395-0040</v>
          </cell>
          <cell r="B2516" t="str">
            <v>GX295 3F/35'Cd/460V/3Ph/Ex Pr/FM/CSA</v>
          </cell>
          <cell r="C2516" t="str">
            <v>https://www.zoellerpumps.com/en-us/products/sewage-pumps/commercial/290-series</v>
          </cell>
        </row>
        <row r="2517">
          <cell r="A2517" t="str">
            <v>395-0041</v>
          </cell>
          <cell r="B2517" t="str">
            <v>JX295 3F/35'Cd/200-208V/3Ph/Ex Pr/FM/CSA</v>
          </cell>
          <cell r="C2517" t="str">
            <v>https://www.zoellerpumps.com/en-us/products/sewage-pumps/commercial/290-series</v>
          </cell>
        </row>
        <row r="2518">
          <cell r="A2518" t="str">
            <v>395-0043</v>
          </cell>
          <cell r="B2518" t="str">
            <v>IX295 3F/200-208V/1Ph/Ex Pr/FM/CSA</v>
          </cell>
          <cell r="C2518" t="str">
            <v>https://www.zoellerpumps.com/en-us/products/sewage-pumps/commercial/290-series</v>
          </cell>
        </row>
        <row r="2519">
          <cell r="A2519" t="str">
            <v>395-0045</v>
          </cell>
          <cell r="B2519" t="str">
            <v>FX295 3F/35'Cd/230V/3Ph/Ex Pr/FM/CSA</v>
          </cell>
          <cell r="C2519" t="str">
            <v>https://www.zoellerpumps.com/en-us/products/sewage-pumps/commercial/290-series</v>
          </cell>
        </row>
        <row r="2520">
          <cell r="A2520" t="str">
            <v>395-0046</v>
          </cell>
          <cell r="B2520" t="str">
            <v>EX295 3F/35'Cord/230V/1Ph/Ex Pr/FM/CSA</v>
          </cell>
          <cell r="C2520" t="str">
            <v>https://www.zoellerpumps.com/en-us/products/sewage-pumps/commercial/290-series</v>
          </cell>
        </row>
        <row r="2521">
          <cell r="A2521" t="str">
            <v>395-0051</v>
          </cell>
          <cell r="B2521" t="str">
            <v>JX295 3F/50'Cd/200-208V/3Ph/Ex Pr/FM/CSA</v>
          </cell>
          <cell r="C2521" t="str">
            <v>https://www.zoellerpumps.com/en-us/products/sewage-pumps/commercial/290-series</v>
          </cell>
        </row>
        <row r="2522">
          <cell r="A2522" t="str">
            <v>395-0056</v>
          </cell>
          <cell r="B2522" t="str">
            <v>EX295 3F/50'Cd/230V/1Ph/Ex Pr/FM/CSA</v>
          </cell>
          <cell r="C2522" t="str">
            <v>https://www.zoellerpumps.com/en-us/products/sewage-pumps/commercial/290-series</v>
          </cell>
        </row>
        <row r="2523">
          <cell r="A2523" t="str">
            <v>395-0057</v>
          </cell>
          <cell r="B2523" t="str">
            <v>G295 3F/460V/3Ph/cCSAus/UL/Br Impeller</v>
          </cell>
          <cell r="C2523" t="str">
            <v>https://www.zoellerpumps.com/en-us/products/sewage-pumps/commercial/290-series</v>
          </cell>
        </row>
        <row r="2524">
          <cell r="A2524" t="str">
            <v>395-0058</v>
          </cell>
          <cell r="B2524" t="str">
            <v>WD295 3F/50'Cd/230V/1Ph</v>
          </cell>
          <cell r="C2524" t="str">
            <v>https://www.zoellerpumps.com/en-us/products/sewage-pumps/commercial/290-series</v>
          </cell>
        </row>
        <row r="2525">
          <cell r="A2525" t="str">
            <v>404-0004</v>
          </cell>
          <cell r="B2525" t="str">
            <v>E404 230V/1Ph/cCSAus</v>
          </cell>
          <cell r="C2525" t="str">
            <v>https://www.zoellerpumps.com/en-us/products/sewage-pumps/commercial/400-series</v>
          </cell>
        </row>
        <row r="2526">
          <cell r="A2526" t="str">
            <v>404-0005</v>
          </cell>
          <cell r="B2526" t="str">
            <v>F404 230V/3Ph/cCSAus</v>
          </cell>
          <cell r="C2526" t="str">
            <v>https://www.zoellerpumps.com/en-us/products/sewage-pumps/commercial/400-series</v>
          </cell>
        </row>
        <row r="2527">
          <cell r="A2527" t="str">
            <v>404-0006</v>
          </cell>
          <cell r="B2527" t="str">
            <v>G404 460V/3Ph/cCSAus</v>
          </cell>
          <cell r="C2527" t="str">
            <v>https://www.zoellerpumps.com/en-us/products/sewage-pumps/commercial/400-series</v>
          </cell>
        </row>
        <row r="2528">
          <cell r="A2528" t="str">
            <v>404-0007</v>
          </cell>
          <cell r="B2528" t="str">
            <v>I404 200-208V/1Ph/cCSAus</v>
          </cell>
          <cell r="C2528" t="str">
            <v>https://www.zoellerpumps.com/en-us/products/sewage-pumps/commercial/400-series</v>
          </cell>
        </row>
        <row r="2529">
          <cell r="A2529" t="str">
            <v>404-0008</v>
          </cell>
          <cell r="B2529" t="str">
            <v>J404 200-208V/3Ph/cCSAus</v>
          </cell>
          <cell r="C2529" t="str">
            <v>https://www.zoellerpumps.com/en-us/products/sewage-pumps/commercial/400-series</v>
          </cell>
        </row>
        <row r="2530">
          <cell r="A2530" t="str">
            <v>404-0010</v>
          </cell>
          <cell r="B2530" t="str">
            <v>WD404 230V/1Ph/cCSAus</v>
          </cell>
          <cell r="C2530" t="str">
            <v>https://www.zoellerpumps.com/en-us/products/sewage-pumps/commercial/400-series</v>
          </cell>
        </row>
        <row r="2531">
          <cell r="A2531" t="str">
            <v>404-0011</v>
          </cell>
          <cell r="B2531" t="str">
            <v>E404 35'Cd/230V/1Ph/cCSAus</v>
          </cell>
          <cell r="C2531" t="str">
            <v>https://www.zoellerpumps.com/en-us/products/sewage-pumps/commercial/400-series</v>
          </cell>
        </row>
        <row r="2532">
          <cell r="A2532" t="str">
            <v>404-0012</v>
          </cell>
          <cell r="B2532" t="str">
            <v>J404 35'Cd/200-208V/3Ph/cCSAus</v>
          </cell>
          <cell r="C2532" t="str">
            <v>https://www.zoellerpumps.com/en-us/products/sewage-pumps/commercial/400-series</v>
          </cell>
        </row>
        <row r="2533">
          <cell r="A2533" t="str">
            <v>404-0013</v>
          </cell>
          <cell r="B2533" t="str">
            <v>IX404 200-208V/1Ph/Ex Pr/FM/CSA</v>
          </cell>
          <cell r="C2533" t="str">
            <v>https://www.zoellerpumps.com/en-us/products/sewage-pumps/commercial/400-series</v>
          </cell>
        </row>
        <row r="2534">
          <cell r="A2534" t="str">
            <v>404-0014</v>
          </cell>
          <cell r="B2534" t="str">
            <v>EX404 230V/1Ph/Ex Pr/FM/CSA</v>
          </cell>
          <cell r="C2534" t="str">
            <v>https://www.zoellerpumps.com/en-us/products/sewage-pumps/commercial/400-series</v>
          </cell>
        </row>
        <row r="2535">
          <cell r="A2535" t="str">
            <v>404-0015</v>
          </cell>
          <cell r="B2535" t="str">
            <v>JX404 200-208V/3Ph/Ex Pr/FM/CSA</v>
          </cell>
          <cell r="C2535" t="str">
            <v>https://www.zoellerpumps.com/en-us/products/sewage-pumps/commercial/400-series</v>
          </cell>
        </row>
        <row r="2536">
          <cell r="A2536" t="str">
            <v>404-0016</v>
          </cell>
          <cell r="B2536" t="str">
            <v>FX404 230V/3Ph/Ex Pr/FM/CSA</v>
          </cell>
          <cell r="C2536" t="str">
            <v>https://www.zoellerpumps.com/en-us/products/sewage-pumps/commercial/400-series</v>
          </cell>
        </row>
        <row r="2537">
          <cell r="A2537" t="str">
            <v>404-0017</v>
          </cell>
          <cell r="B2537" t="str">
            <v>GX404 460V/3Ph/Ex Pr/FM/CSA</v>
          </cell>
          <cell r="C2537" t="str">
            <v>https://www.zoellerpumps.com/en-us/products/sewage-pumps/commercial/400-series</v>
          </cell>
        </row>
        <row r="2538">
          <cell r="A2538" t="str">
            <v>404-0019</v>
          </cell>
          <cell r="B2538" t="str">
            <v>J404 50'Cd/200-208V/3Ph/cCSAus</v>
          </cell>
          <cell r="C2538" t="str">
            <v>https://www.zoellerpumps.com/en-us/products/sewage-pumps/commercial/400-series</v>
          </cell>
        </row>
        <row r="2539">
          <cell r="A2539" t="str">
            <v>404-0020</v>
          </cell>
          <cell r="B2539" t="str">
            <v>F404 25'Cd/230V/3Ph/cCSAus</v>
          </cell>
          <cell r="C2539" t="str">
            <v>https://www.zoellerpumps.com/en-us/products/sewage-pumps/commercial/400-series</v>
          </cell>
        </row>
        <row r="2540">
          <cell r="A2540" t="str">
            <v>404-0021</v>
          </cell>
          <cell r="B2540" t="str">
            <v>G404 25'Cd/460V/3Ph/cCSAus</v>
          </cell>
          <cell r="C2540" t="str">
            <v>https://www.zoellerpumps.com/en-us/products/sewage-pumps/commercial/400-series</v>
          </cell>
        </row>
        <row r="2541">
          <cell r="A2541" t="str">
            <v>404-0022</v>
          </cell>
          <cell r="B2541" t="str">
            <v>F404 35'Cd/230V/3Ph/cCSAus</v>
          </cell>
          <cell r="C2541" t="str">
            <v>https://www.zoellerpumps.com/en-us/products/sewage-pumps/commercial/400-series</v>
          </cell>
        </row>
        <row r="2542">
          <cell r="A2542" t="str">
            <v>404-0023</v>
          </cell>
          <cell r="B2542" t="str">
            <v>EX404 50'Cd/230V/1Ph/Ex Pr/FM/CSA</v>
          </cell>
          <cell r="C2542" t="str">
            <v>https://www.zoellerpumps.com/en-us/products/sewage-pumps/commercial/400-series</v>
          </cell>
        </row>
        <row r="2543">
          <cell r="A2543" t="str">
            <v>404-0024</v>
          </cell>
          <cell r="B2543" t="str">
            <v>WD404 50' Cord/230V/1Ph/cCSAus</v>
          </cell>
          <cell r="C2543" t="str">
            <v>https://www.zoellerpumps.com/en-us/products/sewage-pumps/commercial/400-series</v>
          </cell>
        </row>
        <row r="2544">
          <cell r="A2544" t="str">
            <v>404-0025</v>
          </cell>
          <cell r="B2544" t="str">
            <v>WD404 35' Cord/230V/1Ph/cCSAus</v>
          </cell>
          <cell r="C2544" t="str">
            <v>https://www.zoellerpumps.com/en-us/products/sewage-pumps/commercial/400-series</v>
          </cell>
        </row>
        <row r="2545">
          <cell r="A2545" t="str">
            <v>404-0026</v>
          </cell>
          <cell r="B2545" t="str">
            <v>G404 50'Cd/460V/3Ph/cCSAus</v>
          </cell>
          <cell r="C2545" t="str">
            <v>https://www.zoellerpumps.com/en-us/products/sewage-pumps/commercial/400-series</v>
          </cell>
        </row>
        <row r="2546">
          <cell r="A2546" t="str">
            <v>404-0027</v>
          </cell>
          <cell r="B2546" t="str">
            <v>JX404 50'Cd/200-208V/3Ph/Ex Pr/FM/CSA</v>
          </cell>
          <cell r="C2546" t="str">
            <v>https://www.zoellerpumps.com/en-us/products/sewage-pumps/commercial/400-series</v>
          </cell>
        </row>
        <row r="2547">
          <cell r="A2547" t="str">
            <v>404-0028</v>
          </cell>
          <cell r="B2547" t="str">
            <v>I404 50'Cd/200-208V/1Ph/cCSAus</v>
          </cell>
          <cell r="C2547" t="str">
            <v>https://www.zoellerpumps.com/en-us/products/sewage-pumps/commercial/400-series</v>
          </cell>
        </row>
        <row r="2548">
          <cell r="A2548" t="str">
            <v>404-0031</v>
          </cell>
          <cell r="B2548" t="str">
            <v>E404 50'Cd/230V/1Ph/cCSAus</v>
          </cell>
          <cell r="C2548" t="str">
            <v>https://www.zoellerpumps.com/en-us/products/sewage-pumps/commercial/400-series</v>
          </cell>
        </row>
        <row r="2549">
          <cell r="A2549" t="str">
            <v>404-0032</v>
          </cell>
          <cell r="B2549" t="str">
            <v>GX404 50'Cd/460V/3Ph/Ex Pr/FM/CSA</v>
          </cell>
          <cell r="C2549" t="str">
            <v>https://www.zoellerpumps.com/en-us/products/sewage-pumps/commercial/400-series</v>
          </cell>
        </row>
        <row r="2550">
          <cell r="A2550" t="str">
            <v>404-0033</v>
          </cell>
          <cell r="B2550" t="str">
            <v>G404 35'Cd/460V/3Ph/cCSAus</v>
          </cell>
          <cell r="C2550" t="str">
            <v>https://www.zoellerpumps.com/en-us/products/sewage-pumps/commercial/400-series</v>
          </cell>
        </row>
        <row r="2551">
          <cell r="A2551" t="str">
            <v>404-0034</v>
          </cell>
          <cell r="B2551" t="str">
            <v>EX404 35'Cd/230V/1Ph/Ex Pr/FM/CSA</v>
          </cell>
          <cell r="C2551" t="str">
            <v>https://www.zoellerpumps.com/en-us/products/sewage-pumps/commercial/400-series</v>
          </cell>
        </row>
        <row r="2552">
          <cell r="A2552" t="str">
            <v>404-0035</v>
          </cell>
          <cell r="B2552" t="str">
            <v>EX404 25'Cd/230V/1Ph/Ex Pr/FM/CSA</v>
          </cell>
          <cell r="C2552" t="str">
            <v>https://www.zoellerpumps.com/en-us/products/sewage-pumps/commercial/400-series</v>
          </cell>
        </row>
        <row r="2553">
          <cell r="A2553" t="str">
            <v>404-0036</v>
          </cell>
          <cell r="B2553" t="str">
            <v>I404 35'Cd/200-208V/1Ph/cCSAus</v>
          </cell>
          <cell r="C2553" t="str">
            <v>https://www.zoellerpumps.com/en-us/products/sewage-pumps/commercial/400-series</v>
          </cell>
        </row>
        <row r="2554">
          <cell r="A2554" t="str">
            <v>404-0037</v>
          </cell>
          <cell r="B2554" t="str">
            <v>FX404 50'Cd/230V/3Ph/Ex Pr/FM/CSA</v>
          </cell>
          <cell r="C2554" t="str">
            <v>https://www.zoellerpumps.com/en-us/products/sewage-pumps/commercial/400-series</v>
          </cell>
        </row>
        <row r="2555">
          <cell r="A2555" t="str">
            <v>405-0004</v>
          </cell>
          <cell r="B2555" t="str">
            <v>E405 230V/1Ph/CSA</v>
          </cell>
          <cell r="C2555" t="str">
            <v>https://www.zoellerpumps.com/en-us/products/sewage-pumps/commercial/400-series</v>
          </cell>
        </row>
        <row r="2556">
          <cell r="A2556" t="str">
            <v>405-0006</v>
          </cell>
          <cell r="B2556" t="str">
            <v>I405 200-208V/1Ph/cCSAus</v>
          </cell>
          <cell r="C2556" t="str">
            <v>https://www.zoellerpumps.com/en-us/products/sewage-pumps/commercial/400-series</v>
          </cell>
        </row>
        <row r="2557">
          <cell r="A2557" t="str">
            <v>405-0007</v>
          </cell>
          <cell r="B2557" t="str">
            <v>J405 200-208V/3Ph/cCSAus</v>
          </cell>
          <cell r="C2557" t="str">
            <v>https://www.zoellerpumps.com/en-us/products/sewage-pumps/commercial/400-series</v>
          </cell>
        </row>
        <row r="2558">
          <cell r="A2558" t="str">
            <v>405-0008</v>
          </cell>
          <cell r="B2558" t="str">
            <v>F405 230V/3Ph/cCSAus</v>
          </cell>
          <cell r="C2558" t="str">
            <v>https://www.zoellerpumps.com/en-us/products/sewage-pumps/commercial/400-series</v>
          </cell>
        </row>
        <row r="2559">
          <cell r="A2559" t="str">
            <v>405-0009</v>
          </cell>
          <cell r="B2559" t="str">
            <v>G405 460V/3Ph/cCSAus</v>
          </cell>
          <cell r="C2559" t="str">
            <v>https://www.zoellerpumps.com/en-us/products/sewage-pumps/commercial/400-series</v>
          </cell>
        </row>
        <row r="2560">
          <cell r="A2560" t="str">
            <v>405-0010</v>
          </cell>
          <cell r="B2560" t="str">
            <v>I405 25'Cd/200-208V/1Ph/cCSAus</v>
          </cell>
          <cell r="C2560" t="str">
            <v>https://www.zoellerpumps.com/en-us/products/sewage-pumps/commercial/400-series</v>
          </cell>
        </row>
        <row r="2561">
          <cell r="A2561" t="str">
            <v>405-0011</v>
          </cell>
          <cell r="B2561" t="str">
            <v>G405 25'Cd/460V/3Ph/cCSAus</v>
          </cell>
          <cell r="C2561" t="str">
            <v>https://www.zoellerpumps.com/en-us/products/sewage-pumps/commercial/400-series</v>
          </cell>
        </row>
        <row r="2562">
          <cell r="A2562" t="str">
            <v>405-0014</v>
          </cell>
          <cell r="B2562" t="str">
            <v>E405 25'Cd/230V/1Ph/CSA</v>
          </cell>
          <cell r="C2562" t="str">
            <v>https://www.zoellerpumps.com/en-us/products/sewage-pumps/commercial/400-series</v>
          </cell>
        </row>
        <row r="2563">
          <cell r="A2563" t="str">
            <v>405-0015</v>
          </cell>
          <cell r="B2563" t="str">
            <v>E405 50'Cd/230V/1Ph/CSA</v>
          </cell>
          <cell r="C2563" t="str">
            <v>https://www.zoellerpumps.com/en-us/products/sewage-pumps/commercial/400-series</v>
          </cell>
        </row>
        <row r="2564">
          <cell r="A2564" t="str">
            <v>405-0016</v>
          </cell>
          <cell r="B2564" t="str">
            <v>J405 50'Cd/200-208V/3Ph/cCSAus</v>
          </cell>
          <cell r="C2564" t="str">
            <v>https://www.zoellerpumps.com/en-us/products/sewage-pumps/commercial/400-series</v>
          </cell>
        </row>
        <row r="2565">
          <cell r="A2565" t="str">
            <v>405-0017</v>
          </cell>
          <cell r="B2565" t="str">
            <v>G405 50'Cd/460V/3Ph/cCSAus</v>
          </cell>
          <cell r="C2565" t="str">
            <v>https://www.zoellerpumps.com/en-us/products/sewage-pumps/commercial/400-series</v>
          </cell>
        </row>
        <row r="2566">
          <cell r="A2566" t="str">
            <v>405-0018</v>
          </cell>
          <cell r="B2566" t="str">
            <v>F405 25'Cd/230V/3Ph/cCSAus</v>
          </cell>
          <cell r="C2566" t="str">
            <v>https://www.zoellerpumps.com/en-us/products/sewage-pumps/commercial/400-series</v>
          </cell>
        </row>
        <row r="2567">
          <cell r="A2567" t="str">
            <v>405-0019</v>
          </cell>
          <cell r="B2567" t="str">
            <v>E405 35'Cd/230V/1Ph/CSA</v>
          </cell>
          <cell r="C2567" t="str">
            <v>https://www.zoellerpumps.com/en-us/products/sewage-pumps/commercial/400-series</v>
          </cell>
        </row>
        <row r="2568">
          <cell r="A2568" t="str">
            <v>405-0022</v>
          </cell>
          <cell r="B2568" t="str">
            <v>I405 50'Cd/200-208V/1Ph/cCSAus</v>
          </cell>
          <cell r="C2568" t="str">
            <v>https://www.zoellerpumps.com/en-us/products/sewage-pumps/commercial/400-series</v>
          </cell>
        </row>
        <row r="2569">
          <cell r="A2569" t="str">
            <v>405-0023</v>
          </cell>
          <cell r="B2569" t="str">
            <v>WD405 230V/1Ph/CSA</v>
          </cell>
          <cell r="C2569" t="str">
            <v>https://www.zoellerpumps.com/en-us/products/sewage-pumps/commercial/400-series</v>
          </cell>
        </row>
        <row r="2570">
          <cell r="A2570" t="str">
            <v>405-0024</v>
          </cell>
          <cell r="B2570" t="str">
            <v>J405 25'Cd/200-208V/3Ph/cCSAus</v>
          </cell>
          <cell r="C2570" t="str">
            <v>https://www.zoellerpumps.com/en-us/products/sewage-pumps/commercial/400-series</v>
          </cell>
        </row>
        <row r="2571">
          <cell r="A2571" t="str">
            <v>405-0025</v>
          </cell>
          <cell r="B2571" t="str">
            <v>WD405 35'Cd/230V/1Ph/CSA</v>
          </cell>
          <cell r="C2571" t="str">
            <v>https://www.zoellerpumps.com/en-us/products/sewage-pumps/commercial/400-series</v>
          </cell>
        </row>
        <row r="2572">
          <cell r="A2572" t="str">
            <v>405-0026</v>
          </cell>
          <cell r="B2572" t="str">
            <v>G405 35'Cd/460V/3Ph/cCSAus</v>
          </cell>
          <cell r="C2572" t="str">
            <v>https://www.zoellerpumps.com/en-us/products/sewage-pumps/commercial/400-series</v>
          </cell>
        </row>
        <row r="2573">
          <cell r="A2573" t="str">
            <v>405-0027</v>
          </cell>
          <cell r="B2573" t="str">
            <v>IX405 200-208V/1Ph/Ex Pr/FM/CSA</v>
          </cell>
          <cell r="C2573" t="str">
            <v>https://www.zoellerpumps.com/en-us/products/sewage-pumps/commercial/400-series</v>
          </cell>
        </row>
        <row r="2574">
          <cell r="A2574" t="str">
            <v>405-0028</v>
          </cell>
          <cell r="B2574" t="str">
            <v>EX405 230V/1Ph/Ex Pr/FM/CSA</v>
          </cell>
          <cell r="C2574" t="str">
            <v>https://www.zoellerpumps.com/en-us/products/sewage-pumps/commercial/400-series</v>
          </cell>
        </row>
        <row r="2575">
          <cell r="A2575" t="str">
            <v>405-0029</v>
          </cell>
          <cell r="B2575" t="str">
            <v>JX405 200-208V/3Ph/Ex Pr/FM/CSA</v>
          </cell>
          <cell r="C2575" t="str">
            <v>https://www.zoellerpumps.com/en-us/products/sewage-pumps/commercial/400-series</v>
          </cell>
        </row>
        <row r="2576">
          <cell r="A2576" t="str">
            <v>405-0030</v>
          </cell>
          <cell r="B2576" t="str">
            <v>FX405 230V/3Ph/Ex Pr/FM/CSA</v>
          </cell>
          <cell r="C2576" t="str">
            <v>https://www.zoellerpumps.com/en-us/products/sewage-pumps/commercial/400-series</v>
          </cell>
        </row>
        <row r="2577">
          <cell r="A2577" t="str">
            <v>405-0031</v>
          </cell>
          <cell r="B2577" t="str">
            <v>GX405 460V/3Ph/Ex Pr/FM/CSA</v>
          </cell>
          <cell r="C2577" t="str">
            <v>https://www.zoellerpumps.com/en-us/products/sewage-pumps/commercial/400-series</v>
          </cell>
        </row>
        <row r="2578">
          <cell r="A2578" t="str">
            <v>405-0033</v>
          </cell>
          <cell r="B2578" t="str">
            <v>WD405 50'Cd/230V/1Ph/CSA</v>
          </cell>
          <cell r="C2578" t="str">
            <v>https://www.zoellerpumps.com/en-us/products/sewage-pumps/commercial/400-series</v>
          </cell>
        </row>
        <row r="2579">
          <cell r="A2579" t="str">
            <v>405-0036</v>
          </cell>
          <cell r="B2579" t="str">
            <v>J405 35'Cd/200-208V/3Ph/cCSAus</v>
          </cell>
          <cell r="C2579" t="str">
            <v>https://www.zoellerpumps.com/en-us/products/sewage-pumps/commercial/400-series</v>
          </cell>
        </row>
        <row r="2580">
          <cell r="A2580" t="str">
            <v>405-0038</v>
          </cell>
          <cell r="B2580" t="str">
            <v>EX405 50'Cd/230V/1Ph/Ex Pr/FM/CSA</v>
          </cell>
          <cell r="C2580" t="str">
            <v>https://www.zoellerpumps.com/en-us/products/sewage-pumps/commercial/400-series</v>
          </cell>
        </row>
        <row r="2581">
          <cell r="A2581" t="str">
            <v>405-0040</v>
          </cell>
          <cell r="B2581" t="str">
            <v>I405 35'Cd/200-208V/1Ph/cCSAus</v>
          </cell>
          <cell r="C2581" t="str">
            <v>https://www.zoellerpumps.com/en-us/products/sewage-pumps/commercial/400-series</v>
          </cell>
        </row>
        <row r="2582">
          <cell r="A2582" t="str">
            <v>405-0041</v>
          </cell>
          <cell r="B2582" t="str">
            <v>JX405 50'CD/200-208V/3Ph/Ex Pr/FM/CSA</v>
          </cell>
          <cell r="C2582" t="str">
            <v>https://www.zoellerpumps.com/en-us/products/sewage-pumps/commercial/400-series</v>
          </cell>
        </row>
        <row r="2583">
          <cell r="A2583" t="str">
            <v>405-0042</v>
          </cell>
          <cell r="B2583" t="str">
            <v>EX405 35'Cd/230V/1Ph/Ex Pr/FM/CSA</v>
          </cell>
          <cell r="C2583" t="str">
            <v>https://www.zoellerpumps.com/en-us/products/sewage-pumps/commercial/400-series</v>
          </cell>
        </row>
        <row r="2584">
          <cell r="A2584" t="str">
            <v>405-0043</v>
          </cell>
          <cell r="B2584" t="str">
            <v>F405 35'Cd/230V/3Ph/cCSAus</v>
          </cell>
          <cell r="C2584" t="str">
            <v>https://www.zoellerpumps.com/en-us/products/sewage-pumps/commercial/400-series</v>
          </cell>
        </row>
        <row r="2585">
          <cell r="A2585" t="str">
            <v>405-0044</v>
          </cell>
          <cell r="B2585" t="str">
            <v>F405 50'Cd/230V/3Ph/cCSAus</v>
          </cell>
          <cell r="C2585" t="str">
            <v>https://www.zoellerpumps.com/en-us/products/sewage-pumps/commercial/400-series</v>
          </cell>
        </row>
        <row r="2586">
          <cell r="A2586" t="str">
            <v>405-0047</v>
          </cell>
          <cell r="B2586" t="str">
            <v>EX405 25'Cd/230V/1Ph/Ex Pr/FM/CSA</v>
          </cell>
          <cell r="C2586" t="str">
            <v>https://www.zoellerpumps.com/en-us/products/sewage-pumps/commercial/400-series</v>
          </cell>
        </row>
        <row r="2587">
          <cell r="A2587" t="str">
            <v>4140-0002</v>
          </cell>
          <cell r="B2587" t="str">
            <v>N4140 115V/1Ph/DS/cCSAus</v>
          </cell>
          <cell r="C2587" t="str">
            <v>https://www.zoellerpumps.com/en-us/products/sump-effluent-pumps/effluent/140-series</v>
          </cell>
        </row>
        <row r="2588">
          <cell r="A2588" t="str">
            <v>4140-0004</v>
          </cell>
          <cell r="B2588" t="str">
            <v>E4140 230V/1Ph/Dbl Sl/cCSAus</v>
          </cell>
          <cell r="C2588" t="str">
            <v>https://www.zoellerpumps.com/en-us/products/sump-effluent-pumps/effluent/140-series</v>
          </cell>
        </row>
        <row r="2589">
          <cell r="A2589" t="str">
            <v>4140-0007</v>
          </cell>
          <cell r="B2589" t="str">
            <v>BN4140 115V/1Ph/Dbl Sl/Pb15'/cCSAus</v>
          </cell>
          <cell r="C2589" t="str">
            <v>https://www.zoellerpumps.com/en-us/products/sump-effluent-pumps/effluent/140-series</v>
          </cell>
        </row>
        <row r="2590">
          <cell r="A2590" t="str">
            <v>4140-0008</v>
          </cell>
          <cell r="B2590" t="str">
            <v>BE4140 230V/1Ph/DS/Pb15'/cCSAus</v>
          </cell>
          <cell r="C2590" t="str">
            <v>https://www.zoellerpumps.com/en-us/products/sump-effluent-pumps/effluent/140-series</v>
          </cell>
        </row>
        <row r="2591">
          <cell r="A2591" t="str">
            <v>4140-0009</v>
          </cell>
          <cell r="B2591" t="str">
            <v>N4140 25'Cd/115V/1Ph/DS/cCSAus</v>
          </cell>
          <cell r="C2591" t="str">
            <v>https://www.zoellerpumps.com/en-us/products/sump-effluent-pumps/effluent/140-series</v>
          </cell>
        </row>
        <row r="2592">
          <cell r="A2592" t="str">
            <v>4140-0010</v>
          </cell>
          <cell r="B2592" t="str">
            <v>E4140 25'Cd/230V/1Ph/DS/cCSAus</v>
          </cell>
          <cell r="C2592" t="str">
            <v>https://www.zoellerpumps.com/en-us/products/sump-effluent-pumps/effluent/140-series</v>
          </cell>
        </row>
        <row r="2593">
          <cell r="A2593" t="str">
            <v>4140-0011</v>
          </cell>
          <cell r="B2593" t="str">
            <v>E4140 50'Cd/230V/1Ph/DS/cCSAus</v>
          </cell>
          <cell r="C2593" t="str">
            <v>https://www.zoellerpumps.com/en-us/products/sump-effluent-pumps/effluent/140-series</v>
          </cell>
        </row>
        <row r="2594">
          <cell r="A2594" t="str">
            <v>4140-0012</v>
          </cell>
          <cell r="B2594" t="str">
            <v>E4140 35'Cd/230V/1Ph/DS/cCSAus</v>
          </cell>
          <cell r="C2594" t="str">
            <v>https://www.zoellerpumps.com/en-us/products/sump-effluent-pumps/effluent/140-series</v>
          </cell>
        </row>
        <row r="2595">
          <cell r="A2595" t="str">
            <v>4140-0015</v>
          </cell>
          <cell r="B2595" t="str">
            <v>N4140 35'Cd/115V/1Ph/DS/cCSAus</v>
          </cell>
          <cell r="C2595" t="str">
            <v>https://www.zoellerpumps.com/en-us/products/sump-effluent-pumps/effluent/140-series</v>
          </cell>
        </row>
        <row r="2596">
          <cell r="A2596" t="str">
            <v>4140-0016</v>
          </cell>
          <cell r="B2596" t="str">
            <v>BN4140 35'Cd/115V/1Ph/Dbl Sl/Pb35'/cCSAus</v>
          </cell>
          <cell r="C2596" t="str">
            <v>https://www.zoellerpumps.com/en-us/products/sump-effluent-pumps/effluent/140-series</v>
          </cell>
        </row>
        <row r="2597">
          <cell r="A2597" t="str">
            <v>4145-0002</v>
          </cell>
          <cell r="B2597" t="str">
            <v>N4145 115V/1Ph/60Hz/DS/HH Centrifugal/cCSAus</v>
          </cell>
          <cell r="C2597" t="str">
            <v>https://www.zoellerpumps.com/en-us/products/sump-effluent-pumps/effluent/140-series</v>
          </cell>
        </row>
        <row r="2598">
          <cell r="A2598" t="str">
            <v>4145-0004</v>
          </cell>
          <cell r="B2598" t="str">
            <v>E4145 230V/1Ph/Dbl Sl/HHCentrifugal/cCSAus</v>
          </cell>
          <cell r="C2598" t="str">
            <v>https://www.zoellerpumps.com/en-us/products/sump-effluent-pumps/effluent/140-series</v>
          </cell>
        </row>
        <row r="2599">
          <cell r="A2599" t="str">
            <v>4145-0005</v>
          </cell>
          <cell r="B2599" t="str">
            <v>BN4145 115V/1Ph/60Hz/Dbl Sl/HHCentrifugal/cCSAus</v>
          </cell>
          <cell r="C2599" t="str">
            <v>https://www.zoellerpumps.com/en-us/products/sump-effluent-pumps/effluent/140-series</v>
          </cell>
        </row>
        <row r="2600">
          <cell r="A2600" t="str">
            <v>4145-0009</v>
          </cell>
          <cell r="B2600" t="str">
            <v>N4145 35'Cd/115V/1Ph/60Hz/DS/HH Centrifugal/cCSAus</v>
          </cell>
          <cell r="C2600" t="str">
            <v>https://www.zoellerpumps.com/en-us/products/sump-effluent-pumps/effluent/140-series</v>
          </cell>
        </row>
        <row r="2601">
          <cell r="A2601" t="str">
            <v>4161-0002</v>
          </cell>
          <cell r="B2601" t="str">
            <v>N4161 115V/1Ph/DS/cCSAus</v>
          </cell>
          <cell r="C2601" t="str">
            <v>https://www.zoellerpumps.com/en-us/products/sump-effluent-pumps/commercial/160-series</v>
          </cell>
        </row>
        <row r="2602">
          <cell r="A2602" t="str">
            <v>4161-0004</v>
          </cell>
          <cell r="B2602" t="str">
            <v>E4161 230V/1Ph/DS/cCSAus/UL</v>
          </cell>
          <cell r="C2602" t="str">
            <v>https://www.zoellerpumps.com/en-us/products/sump-effluent-pumps/commercial/160-series</v>
          </cell>
        </row>
        <row r="2603">
          <cell r="A2603" t="str">
            <v>4161-0005</v>
          </cell>
          <cell r="B2603" t="str">
            <v>I4161 200-208V/1Ph/DS/cCSAus</v>
          </cell>
          <cell r="C2603" t="str">
            <v>https://www.zoellerpumps.com/en-us/products/sump-effluent-pumps/commercial/160-series</v>
          </cell>
        </row>
        <row r="2604">
          <cell r="A2604" t="str">
            <v>4161-0006</v>
          </cell>
          <cell r="B2604" t="str">
            <v>J4161 200-208V/3Ph/DS/cCSAus/UL</v>
          </cell>
          <cell r="C2604" t="str">
            <v>https://www.zoellerpumps.com/en-us/products/sump-effluent-pumps/commercial/160-series</v>
          </cell>
        </row>
        <row r="2605">
          <cell r="A2605" t="str">
            <v>4161-0007</v>
          </cell>
          <cell r="B2605" t="str">
            <v>F4161 230V/3Ph/cCSAus/DS/UL</v>
          </cell>
          <cell r="C2605" t="str">
            <v>https://www.zoellerpumps.com/en-us/products/sump-effluent-pumps/commercial/160-series</v>
          </cell>
        </row>
        <row r="2606">
          <cell r="A2606" t="str">
            <v>4161-0008</v>
          </cell>
          <cell r="B2606" t="str">
            <v>G4161 460V/3Ph/DS/cCSAus/UL</v>
          </cell>
          <cell r="C2606" t="str">
            <v>https://www.zoellerpumps.com/en-us/products/sump-effluent-pumps/commercial/160-series</v>
          </cell>
        </row>
        <row r="2607">
          <cell r="A2607" t="str">
            <v>4161-0017</v>
          </cell>
          <cell r="B2607" t="str">
            <v>G4161 50'Cd/460V/3Ph/DS/cCSAus/UL</v>
          </cell>
          <cell r="C2607" t="str">
            <v>https://www.zoellerpumps.com/en-us/products/sump-effluent-pumps/commercial/160-series</v>
          </cell>
        </row>
        <row r="2608">
          <cell r="A2608" t="str">
            <v>4161-0018</v>
          </cell>
          <cell r="B2608" t="str">
            <v>N4161 25'Cd/115V/1Ph/DS/cCSAus</v>
          </cell>
          <cell r="C2608" t="str">
            <v>https://www.zoellerpumps.com/en-us/products/sump-effluent-pumps/commercial/160-series</v>
          </cell>
        </row>
        <row r="2609">
          <cell r="A2609" t="str">
            <v>4161-0019</v>
          </cell>
          <cell r="B2609" t="str">
            <v>N4161 35'Cd/115V/1Ph/DS/cCSAus</v>
          </cell>
          <cell r="C2609" t="str">
            <v>https://www.zoellerpumps.com/en-us/products/sump-effluent-pumps/commercial/160-series</v>
          </cell>
        </row>
        <row r="2610">
          <cell r="A2610" t="str">
            <v>4161-0022</v>
          </cell>
          <cell r="B2610" t="str">
            <v>G4161 35'Cd/460V/3Ph/DS/cCSAus/UL</v>
          </cell>
          <cell r="C2610" t="str">
            <v>https://www.zoellerpumps.com/en-us/products/sump-effluent-pumps/commercial/160-series</v>
          </cell>
        </row>
        <row r="2611">
          <cell r="A2611" t="str">
            <v>4161-0024</v>
          </cell>
          <cell r="B2611" t="str">
            <v>N4161 50'Cd/115V/1Ph/DS/cCSAus</v>
          </cell>
          <cell r="C2611" t="str">
            <v>https://www.zoellerpumps.com/en-us/products/sump-effluent-pumps/commercial/160-series</v>
          </cell>
        </row>
        <row r="2612">
          <cell r="A2612" t="str">
            <v>4161-0025</v>
          </cell>
          <cell r="B2612" t="str">
            <v>E4161 50'Cd/230V/1Ph/DS/cCSAus/UL</v>
          </cell>
          <cell r="C2612" t="str">
            <v>https://www.zoellerpumps.com/en-us/products/sump-effluent-pumps/commercial/160-series</v>
          </cell>
        </row>
        <row r="2613">
          <cell r="A2613" t="str">
            <v>4161-0026</v>
          </cell>
          <cell r="B2613" t="str">
            <v>E4161 25'Cd/230V/1Ph/DS/cCSAus/UL</v>
          </cell>
          <cell r="C2613" t="str">
            <v>https://www.zoellerpumps.com/en-us/products/sump-effluent-pumps/commercial/160-series</v>
          </cell>
        </row>
        <row r="2614">
          <cell r="A2614" t="str">
            <v>4161-0028</v>
          </cell>
          <cell r="B2614" t="str">
            <v>F4161 35'Cd/230V/3Ph/DS/cCSAus/UL</v>
          </cell>
          <cell r="C2614" t="str">
            <v>https://www.zoellerpumps.com/en-us/products/sump-effluent-pumps/commercial/160-series</v>
          </cell>
        </row>
        <row r="2615">
          <cell r="A2615" t="str">
            <v>4161-0030</v>
          </cell>
          <cell r="B2615" t="str">
            <v>E4161 35'Cd/230V/1Ph/DS/cCSAus/UL</v>
          </cell>
          <cell r="C2615" t="str">
            <v>https://www.zoellerpumps.com/en-us/products/sump-effluent-pumps/commercial/160-series</v>
          </cell>
        </row>
        <row r="2616">
          <cell r="A2616" t="str">
            <v>4163-0002</v>
          </cell>
          <cell r="B2616" t="str">
            <v>N4163 115V/1Ph/DS/cCSAus</v>
          </cell>
          <cell r="C2616" t="str">
            <v>https://www.zoellerpumps.com/en-us/products/sump-effluent-pumps/commercial/160-series</v>
          </cell>
        </row>
        <row r="2617">
          <cell r="A2617" t="str">
            <v>4163-0004</v>
          </cell>
          <cell r="B2617" t="str">
            <v>E4163 230V/1Ph/Dbl Sl/cCSAus/UL</v>
          </cell>
          <cell r="C2617" t="str">
            <v>https://www.zoellerpumps.com/en-us/products/sump-effluent-pumps/commercial/160-series</v>
          </cell>
        </row>
        <row r="2618">
          <cell r="A2618" t="str">
            <v>4163-0005</v>
          </cell>
          <cell r="B2618" t="str">
            <v>I4163 200-208V/1Ph/DS/cCSAus</v>
          </cell>
          <cell r="C2618" t="str">
            <v>https://www.zoellerpumps.com/en-us/products/sump-effluent-pumps/commercial/160-series</v>
          </cell>
        </row>
        <row r="2619">
          <cell r="A2619" t="str">
            <v>4163-0006</v>
          </cell>
          <cell r="B2619" t="str">
            <v>J4163 200-208V/3Ph/DS/cCSAus/UL</v>
          </cell>
          <cell r="C2619" t="str">
            <v>https://www.zoellerpumps.com/en-us/products/sump-effluent-pumps/commercial/160-series</v>
          </cell>
        </row>
        <row r="2620">
          <cell r="A2620" t="str">
            <v>4163-0007</v>
          </cell>
          <cell r="B2620" t="str">
            <v>F4163 230V/3Ph/DS/cCSAus/UL</v>
          </cell>
          <cell r="C2620" t="str">
            <v>https://www.zoellerpumps.com/en-us/products/sump-effluent-pumps/commercial/160-series</v>
          </cell>
        </row>
        <row r="2621">
          <cell r="A2621" t="str">
            <v>4163-0008</v>
          </cell>
          <cell r="B2621" t="str">
            <v>G4163 460V/3Ph/DS/cCSAus/UL</v>
          </cell>
          <cell r="C2621" t="str">
            <v>https://www.zoellerpumps.com/en-us/products/sump-effluent-pumps/commercial/160-series</v>
          </cell>
        </row>
        <row r="2622">
          <cell r="A2622" t="str">
            <v>4163-0015</v>
          </cell>
          <cell r="B2622" t="str">
            <v>N4163 50'Cd/115V/1Ph/DS/cCSAus</v>
          </cell>
          <cell r="C2622" t="str">
            <v>https://www.zoellerpumps.com/en-us/products/sump-effluent-pumps/commercial/160-series</v>
          </cell>
        </row>
        <row r="2623">
          <cell r="A2623" t="str">
            <v>4163-0020</v>
          </cell>
          <cell r="B2623" t="str">
            <v>G4163 35'Cd/460V/3Ph/DS/cCSAus/UL</v>
          </cell>
          <cell r="C2623" t="str">
            <v>https://www.zoellerpumps.com/en-us/products/sump-effluent-pumps/commercial/160-series</v>
          </cell>
        </row>
        <row r="2624">
          <cell r="A2624" t="str">
            <v>4163-0022</v>
          </cell>
          <cell r="B2624" t="str">
            <v>N4163 25'Cd/115V/1Ph/DS/cCSAus</v>
          </cell>
          <cell r="C2624" t="str">
            <v>https://www.zoellerpumps.com/en-us/products/sump-effluent-pumps/commercial/160-series</v>
          </cell>
        </row>
        <row r="2625">
          <cell r="A2625" t="str">
            <v>4163-0023</v>
          </cell>
          <cell r="B2625" t="str">
            <v>E4163 50'Cd/230V/1Ph/DS/cCSAus/UL</v>
          </cell>
          <cell r="C2625" t="str">
            <v>https://www.zoellerpumps.com/en-us/products/sump-effluent-pumps/commercial/160-series</v>
          </cell>
        </row>
        <row r="2626">
          <cell r="A2626" t="str">
            <v>4163-0024</v>
          </cell>
          <cell r="B2626" t="str">
            <v>G4163 50'CD/460V/3PH/DS/cCSAus/UL</v>
          </cell>
          <cell r="C2626" t="str">
            <v>https://www.zoellerpumps.com/en-us/products/sump-effluent-pumps/commercial/160-series</v>
          </cell>
        </row>
        <row r="2627">
          <cell r="A2627" t="str">
            <v>4163-0026</v>
          </cell>
          <cell r="B2627" t="str">
            <v>F4163 35'Cd/230V/3Ph/DS/cCSAus/UL</v>
          </cell>
          <cell r="C2627" t="str">
            <v>https://www.zoellerpumps.com/en-us/products/sump-effluent-pumps/commercial/160-series</v>
          </cell>
        </row>
        <row r="2628">
          <cell r="A2628" t="str">
            <v>4163-0028</v>
          </cell>
          <cell r="B2628" t="str">
            <v>J4163 35'Cd/200-208V/3Ph/DS/cCSAus/UL</v>
          </cell>
          <cell r="C2628" t="str">
            <v>https://www.zoellerpumps.com/en-us/products/sump-effluent-pumps/commercial/160-series</v>
          </cell>
        </row>
        <row r="2629">
          <cell r="A2629" t="str">
            <v>4165-0004</v>
          </cell>
          <cell r="B2629" t="str">
            <v>E4165 230V/1Ph/Dbl Sl/cCSAus/UL</v>
          </cell>
          <cell r="C2629" t="str">
            <v>https://www.zoellerpumps.com/en-us/products/sump-effluent-pumps/commercial/160-series</v>
          </cell>
        </row>
        <row r="2630">
          <cell r="A2630" t="str">
            <v>4165-0005</v>
          </cell>
          <cell r="B2630" t="str">
            <v>I4165 200-208V/1Ph/DS/cCSAus</v>
          </cell>
          <cell r="C2630" t="str">
            <v>https://www.zoellerpumps.com/en-us/products/sump-effluent-pumps/commercial/160-series</v>
          </cell>
        </row>
        <row r="2631">
          <cell r="A2631" t="str">
            <v>4165-0006</v>
          </cell>
          <cell r="B2631" t="str">
            <v>J4165 200-208V/3Ph/DS/cCSAus/UL</v>
          </cell>
          <cell r="C2631" t="str">
            <v>https://www.zoellerpumps.com/en-us/products/sump-effluent-pumps/commercial/160-series</v>
          </cell>
        </row>
        <row r="2632">
          <cell r="A2632" t="str">
            <v>4165-0007</v>
          </cell>
          <cell r="B2632" t="str">
            <v>F4165 230V/3Ph/DS/cCSAus/UL</v>
          </cell>
          <cell r="C2632" t="str">
            <v>https://www.zoellerpumps.com/en-us/products/sump-effluent-pumps/commercial/160-series</v>
          </cell>
        </row>
        <row r="2633">
          <cell r="A2633" t="str">
            <v>4165-0008</v>
          </cell>
          <cell r="B2633" t="str">
            <v>G4165 460V/3Ph/DS/cCSAus/UL</v>
          </cell>
          <cell r="C2633" t="str">
            <v>https://www.zoellerpumps.com/en-us/products/sump-effluent-pumps/commercial/160-series</v>
          </cell>
        </row>
        <row r="2634">
          <cell r="A2634" t="str">
            <v>4165-0015</v>
          </cell>
          <cell r="B2634" t="str">
            <v>G4165 50'Cd/460V/3Ph/DS/cCSAus/UL</v>
          </cell>
          <cell r="C2634" t="str">
            <v>https://www.zoellerpumps.com/en-us/products/sump-effluent-pumps/commercial/160-series</v>
          </cell>
        </row>
        <row r="2635">
          <cell r="A2635" t="str">
            <v>4165-0016</v>
          </cell>
          <cell r="B2635" t="str">
            <v>I4165 35'Cd/200-208V/1Ph/DS/cCSAus</v>
          </cell>
          <cell r="C2635" t="str">
            <v>https://www.zoellerpumps.com/en-us/products/sump-effluent-pumps/commercial/160-series</v>
          </cell>
        </row>
        <row r="2636">
          <cell r="A2636" t="str">
            <v>4165-0017</v>
          </cell>
          <cell r="B2636" t="str">
            <v>E4165 35'Cd/230V/1Ph/DS/cCSAus/UL</v>
          </cell>
          <cell r="C2636" t="str">
            <v>https://www.zoellerpumps.com/en-us/products/sump-effluent-pumps/commercial/160-series</v>
          </cell>
        </row>
        <row r="2637">
          <cell r="A2637" t="str">
            <v>4165-0018</v>
          </cell>
          <cell r="B2637" t="str">
            <v>G4165 25'Cd/460V/3Ph/DS/cCSAus/UL</v>
          </cell>
          <cell r="C2637" t="str">
            <v>https://www.zoellerpumps.com/en-us/products/sump-effluent-pumps/commercial/160-series</v>
          </cell>
        </row>
        <row r="2638">
          <cell r="A2638" t="str">
            <v>4165-0020</v>
          </cell>
          <cell r="B2638" t="str">
            <v>J4165 35'Cd/200-208V/3Ph/DS/cCSAus/UL</v>
          </cell>
          <cell r="C2638" t="str">
            <v>https://www.zoellerpumps.com/en-us/products/sump-effluent-pumps/commercial/160-series</v>
          </cell>
        </row>
        <row r="2639">
          <cell r="A2639" t="str">
            <v>4165-0021</v>
          </cell>
          <cell r="B2639" t="str">
            <v>I4165 50'Cd/200-208V/1Ph/DS/cCSAus</v>
          </cell>
          <cell r="C2639" t="str">
            <v>https://www.zoellerpumps.com/en-us/products/sump-effluent-pumps/commercial/160-series</v>
          </cell>
        </row>
        <row r="2640">
          <cell r="A2640" t="str">
            <v>4165-0023</v>
          </cell>
          <cell r="B2640" t="str">
            <v>J4165 50'Cd/200-208V/3Ph/DS/cCSAus/UL</v>
          </cell>
          <cell r="C2640" t="str">
            <v>https://www.zoellerpumps.com/en-us/products/sump-effluent-pumps/commercial/160-series</v>
          </cell>
        </row>
        <row r="2641">
          <cell r="A2641" t="str">
            <v>4165-0025</v>
          </cell>
          <cell r="B2641" t="str">
            <v>E4165 50'Cd/230V/1Ph/DS/cCSAus/UL</v>
          </cell>
          <cell r="C2641" t="str">
            <v>https://www.zoellerpumps.com/en-us/products/sump-effluent-pumps/commercial/160-series</v>
          </cell>
        </row>
        <row r="2642">
          <cell r="A2642" t="str">
            <v>4185-0004</v>
          </cell>
          <cell r="B2642" t="str">
            <v>E4185 230V/1Ph/DS/cCSAus/UL</v>
          </cell>
          <cell r="C2642" t="str">
            <v>https://www.zoellerpumps.com/en-us/products/sump-effluent-pumps/commercial/180-190-series</v>
          </cell>
        </row>
        <row r="2643">
          <cell r="A2643" t="str">
            <v>4185-0005</v>
          </cell>
          <cell r="B2643" t="str">
            <v>I4185 200-208V/1Ph/DS/cCSAus</v>
          </cell>
          <cell r="C2643" t="str">
            <v>https://www.zoellerpumps.com/en-us/products/sump-effluent-pumps/commercial/180-190-series</v>
          </cell>
        </row>
        <row r="2644">
          <cell r="A2644" t="str">
            <v>4185-0006</v>
          </cell>
          <cell r="B2644" t="str">
            <v>J4185 200-208V/3Ph/DS/cCSAus/UL</v>
          </cell>
          <cell r="C2644" t="str">
            <v>https://www.zoellerpumps.com/en-us/products/sump-effluent-pumps/commercial/180-190-series</v>
          </cell>
        </row>
        <row r="2645">
          <cell r="A2645" t="str">
            <v>4185-0007</v>
          </cell>
          <cell r="B2645" t="str">
            <v>F4185 230V/3Ph/DS/cCSAus/UL</v>
          </cell>
          <cell r="C2645" t="str">
            <v>https://www.zoellerpumps.com/en-us/products/sump-effluent-pumps/commercial/180-190-series</v>
          </cell>
        </row>
        <row r="2646">
          <cell r="A2646" t="str">
            <v>4185-0008</v>
          </cell>
          <cell r="B2646" t="str">
            <v>G4185 460V/3Ph/DS/cCSAus/UL</v>
          </cell>
          <cell r="C2646" t="str">
            <v>https://www.zoellerpumps.com/en-us/products/sump-effluent-pumps/commercial/180-190-series</v>
          </cell>
        </row>
        <row r="2647">
          <cell r="A2647" t="str">
            <v>4185-0014</v>
          </cell>
          <cell r="B2647" t="str">
            <v>J4185 50'Cd/200-208V/3Ph/DS/cCSAus/UL</v>
          </cell>
          <cell r="C2647" t="str">
            <v>https://www.zoellerpumps.com/en-us/products/sump-effluent-pumps/commercial/180-190-series</v>
          </cell>
        </row>
        <row r="2648">
          <cell r="A2648" t="str">
            <v>4185-0015</v>
          </cell>
          <cell r="B2648" t="str">
            <v>E4185 35'Cd/230V/1Ph/Dbl Sl/cCSAus/UL</v>
          </cell>
          <cell r="C2648" t="str">
            <v>https://www.zoellerpumps.com/en-us/products/sump-effluent-pumps/commercial/180-190-series</v>
          </cell>
        </row>
        <row r="2649">
          <cell r="A2649" t="str">
            <v>4185-0017</v>
          </cell>
          <cell r="B2649" t="str">
            <v>G4185 50'Cd/460V/3Ph/DS/cCSAus/UL</v>
          </cell>
          <cell r="C2649" t="str">
            <v>https://www.zoellerpumps.com/en-us/products/sump-effluent-pumps/commercial/180-190-series</v>
          </cell>
        </row>
        <row r="2650">
          <cell r="A2650" t="str">
            <v>4185-0019</v>
          </cell>
          <cell r="B2650" t="str">
            <v>I4185 50'Cd/200-208V/1Ph/DS/cCSAus</v>
          </cell>
          <cell r="C2650" t="str">
            <v>https://www.zoellerpumps.com/en-us/products/sump-effluent-pumps/commercial/180-190-series</v>
          </cell>
        </row>
        <row r="2651">
          <cell r="A2651" t="str">
            <v>4186-0004</v>
          </cell>
          <cell r="B2651" t="str">
            <v>E4186 230V/1Ph/DS/CSA</v>
          </cell>
          <cell r="C2651" t="str">
            <v>https://www.zoellerpumps.com/en-us/products/sump-effluent-pumps/commercial/180-190-series</v>
          </cell>
        </row>
        <row r="2652">
          <cell r="A2652" t="str">
            <v>4186-0005</v>
          </cell>
          <cell r="B2652" t="str">
            <v>F4186 230V/3Ph/DS/cCSAus</v>
          </cell>
          <cell r="C2652" t="str">
            <v>https://www.zoellerpumps.com/en-us/products/sump-effluent-pumps/commercial/180-190-series</v>
          </cell>
        </row>
        <row r="2653">
          <cell r="A2653" t="str">
            <v>4186-0006</v>
          </cell>
          <cell r="B2653" t="str">
            <v>G4186 460V/3Ph/DS/cCSAus</v>
          </cell>
          <cell r="C2653" t="str">
            <v>https://www.zoellerpumps.com/en-us/products/sump-effluent-pumps/commercial/180-190-series</v>
          </cell>
        </row>
        <row r="2654">
          <cell r="A2654" t="str">
            <v>4186-0010</v>
          </cell>
          <cell r="B2654" t="str">
            <v>J4186 200-208V/3Ph/DS/cCSAus</v>
          </cell>
          <cell r="C2654" t="str">
            <v>https://www.zoellerpumps.com/en-us/products/sump-effluent-pumps/commercial/180-190-series</v>
          </cell>
        </row>
        <row r="2655">
          <cell r="A2655" t="str">
            <v>4186-0011</v>
          </cell>
          <cell r="B2655" t="str">
            <v>G4186 35'Cd/460V/3Ph/DS/cCSAus</v>
          </cell>
          <cell r="C2655" t="str">
            <v>https://www.zoellerpumps.com/en-us/products/sump-effluent-pumps/commercial/180-190-series</v>
          </cell>
        </row>
        <row r="2656">
          <cell r="A2656" t="str">
            <v>4186-0012</v>
          </cell>
          <cell r="B2656" t="str">
            <v>E4186 35'Cd/230V/1Ph/Dbl Sl/CSA</v>
          </cell>
          <cell r="C2656" t="str">
            <v>https://www.zoellerpumps.com/en-us/products/sump-effluent-pumps/commercial/180-190-series</v>
          </cell>
        </row>
        <row r="2657">
          <cell r="A2657" t="str">
            <v>4186-0014</v>
          </cell>
          <cell r="B2657" t="str">
            <v>I4186 200-208V/1Ph/DS/cCSAus</v>
          </cell>
          <cell r="C2657" t="str">
            <v>https://www.zoellerpumps.com/en-us/products/sump-effluent-pumps/commercial/180-190-series</v>
          </cell>
        </row>
        <row r="2658">
          <cell r="A2658" t="str">
            <v>4188-0004</v>
          </cell>
          <cell r="B2658" t="str">
            <v>E4188 230V/1Ph/Dbl Sl/CSA</v>
          </cell>
          <cell r="C2658" t="str">
            <v>https://www.zoellerpumps.com/en-us/products/sump-effluent-pumps/commercial/180-190-series</v>
          </cell>
        </row>
        <row r="2659">
          <cell r="A2659" t="str">
            <v>4188-0005</v>
          </cell>
          <cell r="B2659" t="str">
            <v>I4188 200-208V/1Ph/DS/cCSAus</v>
          </cell>
          <cell r="C2659" t="str">
            <v>https://www.zoellerpumps.com/en-us/products/sump-effluent-pumps/commercial/180-190-series</v>
          </cell>
        </row>
        <row r="2660">
          <cell r="A2660" t="str">
            <v>4188-0006</v>
          </cell>
          <cell r="B2660" t="str">
            <v>J4188 200-208V/3Ph/DS/cCSAus/UL</v>
          </cell>
          <cell r="C2660" t="str">
            <v>https://www.zoellerpumps.com/en-us/products/sump-effluent-pumps/commercial/180-190-series</v>
          </cell>
        </row>
        <row r="2661">
          <cell r="A2661" t="str">
            <v>4188-0007</v>
          </cell>
          <cell r="B2661" t="str">
            <v>F4188 230V/3Ph/DS/cCSAus/UL</v>
          </cell>
          <cell r="C2661" t="str">
            <v>https://www.zoellerpumps.com/en-us/products/sump-effluent-pumps/commercial/180-190-series</v>
          </cell>
        </row>
        <row r="2662">
          <cell r="A2662" t="str">
            <v>4188-0008</v>
          </cell>
          <cell r="B2662" t="str">
            <v>G4188 460V/3Ph/DS/cCSAus/UL</v>
          </cell>
          <cell r="C2662" t="str">
            <v>https://www.zoellerpumps.com/en-us/products/sump-effluent-pumps/commercial/180-190-series</v>
          </cell>
        </row>
        <row r="2663">
          <cell r="A2663" t="str">
            <v>4188-0014</v>
          </cell>
          <cell r="B2663" t="str">
            <v>J4188 35'Cd/200-208V/3Ph/DS/cCSAus/UL</v>
          </cell>
          <cell r="C2663" t="str">
            <v>https://www.zoellerpumps.com/en-us/products/sump-effluent-pumps/commercial/180-190-series</v>
          </cell>
        </row>
        <row r="2664">
          <cell r="A2664" t="str">
            <v>4188-0015</v>
          </cell>
          <cell r="B2664" t="str">
            <v>G4188 35'Cd/460V/3Ph/DS/cCSAus/UL</v>
          </cell>
          <cell r="C2664" t="str">
            <v>https://www.zoellerpumps.com/en-us/products/sump-effluent-pumps/commercial/180-190-series</v>
          </cell>
        </row>
        <row r="2665">
          <cell r="A2665" t="str">
            <v>4188-0017</v>
          </cell>
          <cell r="B2665" t="str">
            <v>E4188 35'Cd/230V/1Ph/DS/CSA</v>
          </cell>
          <cell r="C2665" t="str">
            <v>https://www.zoellerpumps.com/en-us/products/sump-effluent-pumps/commercial/180-190-series</v>
          </cell>
        </row>
        <row r="2666">
          <cell r="A2666" t="str">
            <v>4188-0020</v>
          </cell>
          <cell r="B2666" t="str">
            <v>E4188 25'Cd/230V/1Ph/DS/CSA</v>
          </cell>
          <cell r="C2666" t="str">
            <v>https://www.zoellerpumps.com/en-us/products/sump-effluent-pumps/commercial/180-190-series</v>
          </cell>
        </row>
        <row r="2667">
          <cell r="A2667" t="str">
            <v>4188-0022</v>
          </cell>
          <cell r="B2667" t="str">
            <v>I4188 35'Cd/200-208V/1Ph/DS/cCSAus</v>
          </cell>
          <cell r="C2667" t="str">
            <v>https://www.zoellerpumps.com/en-us/products/sump-effluent-pumps/commercial/180-190-series</v>
          </cell>
        </row>
        <row r="2668">
          <cell r="A2668" t="str">
            <v>4188-0023</v>
          </cell>
          <cell r="B2668" t="str">
            <v>F4188 35'Cd/230V/3Ph/DS/cCSAus/UL</v>
          </cell>
          <cell r="C2668" t="str">
            <v>https://www.zoellerpumps.com/en-us/products/sump-effluent-pumps/commercial/180-190-series</v>
          </cell>
        </row>
        <row r="2669">
          <cell r="A2669" t="str">
            <v>4188-0024</v>
          </cell>
          <cell r="B2669" t="str">
            <v>E4188 50'Cd/230V/1Ph/DS/CSA</v>
          </cell>
          <cell r="C2669" t="str">
            <v>https://www.zoellerpumps.com/en-us/products/sump-effluent-pumps/commercial/180-190-series</v>
          </cell>
        </row>
        <row r="2670">
          <cell r="A2670" t="str">
            <v>4188-0025</v>
          </cell>
          <cell r="B2670" t="str">
            <v>I4188 25'Cd/200-208V/1Ph/DS/cCSAus</v>
          </cell>
          <cell r="C2670" t="str">
            <v>https://www.zoellerpumps.com/en-us/products/sump-effluent-pumps/commercial/180-190-series</v>
          </cell>
        </row>
        <row r="2671">
          <cell r="A2671" t="str">
            <v>4189-0004</v>
          </cell>
          <cell r="B2671" t="str">
            <v>E4189 230V/1Ph/DS/CSA</v>
          </cell>
          <cell r="C2671" t="str">
            <v>https://www.zoellerpumps.com/en-us/products/sump-effluent-pumps/commercial/180-190-series</v>
          </cell>
        </row>
        <row r="2672">
          <cell r="A2672" t="str">
            <v>4189-0006</v>
          </cell>
          <cell r="B2672" t="str">
            <v>I4189 200-208V/1Ph/DS/cCSAus</v>
          </cell>
          <cell r="C2672" t="str">
            <v>https://www.zoellerpumps.com/en-us/products/sump-effluent-pumps/commercial/180-190-series</v>
          </cell>
        </row>
        <row r="2673">
          <cell r="A2673" t="str">
            <v>4189-0007</v>
          </cell>
          <cell r="B2673" t="str">
            <v>J4189 200-208V/3Ph/DS/cCSAus/UL</v>
          </cell>
          <cell r="C2673" t="str">
            <v>https://www.zoellerpumps.com/en-us/products/sump-effluent-pumps/commercial/180-190-series</v>
          </cell>
        </row>
        <row r="2674">
          <cell r="A2674" t="str">
            <v>4189-0008</v>
          </cell>
          <cell r="B2674" t="str">
            <v>F4189 230V/3Ph/DS/cCSAus/UL</v>
          </cell>
          <cell r="C2674" t="str">
            <v>https://www.zoellerpumps.com/en-us/products/sump-effluent-pumps/commercial/180-190-series</v>
          </cell>
        </row>
        <row r="2675">
          <cell r="A2675" t="str">
            <v>4189-0009</v>
          </cell>
          <cell r="B2675" t="str">
            <v>G4189 460V/3Ph/DS/cCSAus/UL</v>
          </cell>
          <cell r="C2675" t="str">
            <v>https://www.zoellerpumps.com/en-us/products/sump-effluent-pumps/commercial/180-190-series</v>
          </cell>
        </row>
        <row r="2676">
          <cell r="A2676" t="str">
            <v>4189-0017</v>
          </cell>
          <cell r="B2676" t="str">
            <v>E4189 35'Cd/230V/1Ph/DS/CSA</v>
          </cell>
          <cell r="C2676" t="str">
            <v>https://www.zoellerpumps.com/en-us/products/sump-effluent-pumps/commercial/180-190-series</v>
          </cell>
        </row>
        <row r="2677">
          <cell r="A2677" t="str">
            <v>4189-0018</v>
          </cell>
          <cell r="B2677" t="str">
            <v>E4189 25'Cd/230V/1Ph/DS/CSA</v>
          </cell>
          <cell r="C2677" t="str">
            <v>https://www.zoellerpumps.com/en-us/products/sump-effluent-pumps/commercial/180-190-series</v>
          </cell>
        </row>
        <row r="2678">
          <cell r="A2678" t="str">
            <v>4189-0019</v>
          </cell>
          <cell r="B2678" t="str">
            <v>E4189 50'Cd/230V/1Ph/DS/CSA</v>
          </cell>
          <cell r="C2678" t="str">
            <v>https://www.zoellerpumps.com/en-us/products/sump-effluent-pumps/commercial/180-190-series</v>
          </cell>
        </row>
        <row r="2679">
          <cell r="A2679" t="str">
            <v>4189-0020</v>
          </cell>
          <cell r="B2679" t="str">
            <v>G4189 50'Cd/460V/3Ph/DS/cCSAus/UL</v>
          </cell>
          <cell r="C2679" t="str">
            <v>https://www.zoellerpumps.com/en-us/products/sump-effluent-pumps/commercial/180-190-series</v>
          </cell>
        </row>
        <row r="2680">
          <cell r="A2680" t="str">
            <v>4189-0023</v>
          </cell>
          <cell r="B2680" t="str">
            <v>I4189 35'Cd/200-208V/1Ph/DS/cCSAus</v>
          </cell>
          <cell r="C2680" t="str">
            <v>https://www.zoellerpumps.com/en-us/products/sump-effluent-pumps/commercial/180-190-series</v>
          </cell>
        </row>
        <row r="2681">
          <cell r="A2681" t="str">
            <v>4189-0025</v>
          </cell>
          <cell r="B2681" t="str">
            <v>J4189 50'Cd/200-208V/3Ph/DS/cCSAus/UL</v>
          </cell>
          <cell r="C2681" t="str">
            <v>https://www.zoellerpumps.com/en-us/products/sump-effluent-pumps/commercial/180-190-series</v>
          </cell>
        </row>
        <row r="2682">
          <cell r="A2682" t="str">
            <v>4189-0026</v>
          </cell>
          <cell r="B2682" t="str">
            <v>G4189 35'Cd/460V/3Ph/DS/cCSAus/UL</v>
          </cell>
          <cell r="C2682" t="str">
            <v>https://www.zoellerpumps.com/en-us/products/sump-effluent-pumps/commercial/180-190-series</v>
          </cell>
        </row>
        <row r="2683">
          <cell r="A2683" t="str">
            <v>4189-0027</v>
          </cell>
          <cell r="B2683" t="str">
            <v>G4189 25'Cd/460V/3Ph/DS/cCSAus/UL</v>
          </cell>
          <cell r="C2683" t="str">
            <v>https://www.zoellerpumps.com/en-us/products/sump-effluent-pumps/commercial/180-190-series</v>
          </cell>
        </row>
        <row r="2684">
          <cell r="A2684" t="str">
            <v>4189-0028</v>
          </cell>
          <cell r="B2684" t="str">
            <v>F4189 35'CD/230V/3Ph/DS/cCSAus/UL</v>
          </cell>
          <cell r="C2684" t="str">
            <v>https://www.zoellerpumps.com/en-us/products/sump-effluent-pumps/commercial/180-190-series</v>
          </cell>
        </row>
        <row r="2685">
          <cell r="A2685" t="str">
            <v>4189-0029</v>
          </cell>
          <cell r="B2685" t="str">
            <v>I4189 25'Cd/200-208V/1Ph/DS/cCSAus</v>
          </cell>
          <cell r="C2685" t="str">
            <v>https://www.zoellerpumps.com/en-us/products/sump-effluent-pumps/commercial/180-190-series</v>
          </cell>
        </row>
        <row r="2686">
          <cell r="A2686" t="str">
            <v>42-0007</v>
          </cell>
          <cell r="B2686" t="str">
            <v>N42 115V/1Ph/9'Cd/cCSAus</v>
          </cell>
          <cell r="C2686" t="str">
            <v>https://www.zoellerpumps.com/en-us/products/40-series</v>
          </cell>
        </row>
        <row r="2687">
          <cell r="A2687" t="str">
            <v>42-0008</v>
          </cell>
          <cell r="B2687" t="str">
            <v>N42 115V/1Ph/20'Cd/cCSAus</v>
          </cell>
          <cell r="C2687" t="str">
            <v>https://www.zoellerpumps.com/en-us/products/40-series</v>
          </cell>
        </row>
        <row r="2688">
          <cell r="A2688" t="str">
            <v>4261-0002</v>
          </cell>
          <cell r="B2688" t="str">
            <v>N4161 2F/115V/1Ph/DS/cCSAus/(4161-0002)</v>
          </cell>
          <cell r="C2688" t="str">
            <v>https://www.zoellerpumps.com/en-us/products/sump-effluent-pumps/commercial/160-series</v>
          </cell>
        </row>
        <row r="2689">
          <cell r="A2689" t="str">
            <v>4261-0004</v>
          </cell>
          <cell r="B2689" t="str">
            <v>E4161 2F/230V/1Ph/cCSAus/UL/(4161-0004)</v>
          </cell>
          <cell r="C2689" t="str">
            <v>https://www.zoellerpumps.com/en-us/products/sump-effluent-pumps/commercial/160-series</v>
          </cell>
        </row>
        <row r="2690">
          <cell r="A2690" t="str">
            <v>4261-0005</v>
          </cell>
          <cell r="B2690" t="str">
            <v>J4161 2F/200-208V/3Ph/DS/cCSAus/UL/(4161-0006)</v>
          </cell>
          <cell r="C2690" t="str">
            <v>https://www.zoellerpumps.com/en-us/products/sump-effluent-pumps/commercial/160-series</v>
          </cell>
        </row>
        <row r="2691">
          <cell r="A2691" t="str">
            <v>4261-0007</v>
          </cell>
          <cell r="B2691" t="str">
            <v>G4161 2F/460V/3Ph/Dbl Sl/cCSAus/UL/(4161-0008)</v>
          </cell>
          <cell r="C2691" t="str">
            <v>https://www.zoellerpumps.com/en-us/products/sump-effluent-pumps/commercial/160-series</v>
          </cell>
        </row>
        <row r="2692">
          <cell r="A2692" t="str">
            <v>4261-0008</v>
          </cell>
          <cell r="B2692" t="str">
            <v>I4161 2F/25'Cd/200-208V/1Ph/DS/cCSAus/(4161-0021)</v>
          </cell>
          <cell r="C2692" t="str">
            <v>https://www.zoellerpumps.com/en-us/products/sump-effluent-pumps/commercial/160-series</v>
          </cell>
        </row>
        <row r="2693">
          <cell r="A2693" t="str">
            <v>4261-0009</v>
          </cell>
          <cell r="B2693" t="str">
            <v>J4161 2F/25'Cd/200-208V/3Ph/DS/cCSAus/UL/(4161-0023)</v>
          </cell>
          <cell r="C2693" t="str">
            <v>https://www.zoellerpumps.com/en-us/products/sump-effluent-pumps/commercial/160-series</v>
          </cell>
        </row>
        <row r="2694">
          <cell r="A2694" t="str">
            <v>4261-0010</v>
          </cell>
          <cell r="B2694" t="str">
            <v>I4161 2F/200-208V/1Ph/DS/cCSAus/(4161-0005)</v>
          </cell>
          <cell r="C2694" t="str">
            <v>https://www.zoellerpumps.com/en-us/products/sump-effluent-pumps/commercial/160-series</v>
          </cell>
        </row>
        <row r="2695">
          <cell r="A2695" t="str">
            <v>4261-0011</v>
          </cell>
          <cell r="B2695" t="str">
            <v>G4161 2F/25'Cd/460V/3Ph/DS/cCSAus/UL/(4161-0020)</v>
          </cell>
          <cell r="C2695" t="str">
            <v>https://www.zoellerpumps.com/en-us/products/sump-effluent-pumps/commercial/160-series</v>
          </cell>
        </row>
        <row r="2696">
          <cell r="A2696" t="str">
            <v>4261-0012</v>
          </cell>
          <cell r="B2696" t="str">
            <v>N4161 2F/25'Cd/115V/1Ph/DS/cCSAus/(4161-0018)</v>
          </cell>
          <cell r="C2696" t="str">
            <v>https://www.zoellerpumps.com/en-us/products/sump-effluent-pumps/commercial/160-series</v>
          </cell>
        </row>
        <row r="2697">
          <cell r="A2697" t="str">
            <v>4261-0013</v>
          </cell>
          <cell r="B2697" t="str">
            <v>G4161 2F/50'Cd/460V/3Ph/DS/cCSAus/UL/(4161-0017)</v>
          </cell>
          <cell r="C2697" t="str">
            <v>https://www.zoellerpumps.com/en-us/products/sump-effluent-pumps/commercial/160-series</v>
          </cell>
        </row>
        <row r="2698">
          <cell r="A2698" t="str">
            <v>4261-0014</v>
          </cell>
          <cell r="B2698" t="str">
            <v>G4161 2F/35'Cd/460V/3Ph/DS/cCSAus/UL/(4161-0022)</v>
          </cell>
          <cell r="C2698" t="str">
            <v>https://www.zoellerpumps.com/en-us/products/sump-effluent-pumps/commercial/160-series</v>
          </cell>
        </row>
        <row r="2699">
          <cell r="A2699" t="str">
            <v>4261-0015</v>
          </cell>
          <cell r="B2699" t="str">
            <v>N4161 2F/35'Cd/115V/1Ph/DS/cCSAus/(4161-0019)</v>
          </cell>
          <cell r="C2699" t="str">
            <v>https://www.zoellerpumps.com/en-us/products/sump-effluent-pumps/commercial/160-series</v>
          </cell>
        </row>
        <row r="2700">
          <cell r="A2700" t="str">
            <v>4261-0017</v>
          </cell>
          <cell r="B2700" t="str">
            <v>E4161 2F/35'Cd/230V/1Ph/cCSAus/UL/(4161-0030)</v>
          </cell>
          <cell r="C2700" t="str">
            <v>https://www.zoellerpumps.com/en-us/products/sump-effluent-pumps/commercial/160-series</v>
          </cell>
        </row>
        <row r="2701">
          <cell r="A2701" t="str">
            <v>4261-0018</v>
          </cell>
          <cell r="B2701" t="str">
            <v>F4161 2F/230V/3Ph/cCSAus/UL/(4161-0007)</v>
          </cell>
          <cell r="C2701" t="str">
            <v>https://www.zoellerpumps.com/en-us/products/sump-effluent-pumps/commercial/160-series</v>
          </cell>
        </row>
        <row r="2702">
          <cell r="A2702" t="str">
            <v>4263-0002</v>
          </cell>
          <cell r="B2702" t="str">
            <v>N4163 2F/115V/1Ph/DS/cCSAus/(4163-0002)</v>
          </cell>
          <cell r="C2702" t="str">
            <v>https://www.zoellerpumps.com/en-us/products/sump-effluent-pumps/commercial/160-series</v>
          </cell>
        </row>
        <row r="2703">
          <cell r="A2703" t="str">
            <v>4263-0004</v>
          </cell>
          <cell r="B2703" t="str">
            <v>E4163 2F/230V/1Ph/Dbl Sl/cCSAus/UL/(4163-0004)</v>
          </cell>
          <cell r="C2703" t="str">
            <v>https://www.zoellerpumps.com/en-us/products/sump-effluent-pumps/commercial/160-series</v>
          </cell>
        </row>
        <row r="2704">
          <cell r="A2704" t="str">
            <v>4263-0005</v>
          </cell>
          <cell r="B2704" t="str">
            <v>I4163 2F/200-208V/1Ph/DS/cCSAus/(4163-0005)</v>
          </cell>
          <cell r="C2704" t="str">
            <v>https://www.zoellerpumps.com/en-us/products/sump-effluent-pumps/commercial/160-series</v>
          </cell>
        </row>
        <row r="2705">
          <cell r="A2705" t="str">
            <v>4263-0006</v>
          </cell>
          <cell r="B2705" t="str">
            <v>G4163 2F/460V/3Ph/DS/cCSAus/UL/(4163-0008)</v>
          </cell>
          <cell r="C2705" t="str">
            <v>https://www.zoellerpumps.com/en-us/products/sump-effluent-pumps/commercial/160-series</v>
          </cell>
        </row>
        <row r="2706">
          <cell r="A2706" t="str">
            <v>4263-0008</v>
          </cell>
          <cell r="B2706" t="str">
            <v>J4163 2F/200-208V/3Ph/DS/cCSAus/UL/(4163-0006)</v>
          </cell>
          <cell r="C2706" t="str">
            <v>https://www.zoellerpumps.com/en-us/products/sump-effluent-pumps/commercial/160-series</v>
          </cell>
        </row>
        <row r="2707">
          <cell r="A2707" t="str">
            <v>4263-0009</v>
          </cell>
          <cell r="B2707" t="str">
            <v>N4163 2F/115V/1Ph/DS/ED/(4163-0019)</v>
          </cell>
          <cell r="C2707" t="str">
            <v>https://www.zoellerpumps.com/en-us/products/sump-effluent-pumps/commercial/160-series</v>
          </cell>
        </row>
        <row r="2708">
          <cell r="A2708" t="str">
            <v>4263-0010</v>
          </cell>
          <cell r="B2708" t="str">
            <v>J4163 2F/25'Cd/200-208V/3Ph/DS/cCSAus/UL/(4163-0021)</v>
          </cell>
          <cell r="C2708" t="str">
            <v>https://www.zoellerpumps.com/en-us/products/sump-effluent-pumps/commercial/160-series</v>
          </cell>
        </row>
        <row r="2709">
          <cell r="A2709" t="str">
            <v>4263-0011</v>
          </cell>
          <cell r="B2709" t="str">
            <v>E4163 2F/35'Cd/230V/1Ph/DS/cCSAus/UL/(4163-0018)</v>
          </cell>
          <cell r="C2709" t="str">
            <v>https://www.zoellerpumps.com/en-us/products/sump-effluent-pumps/commercial/160-series</v>
          </cell>
        </row>
        <row r="2710">
          <cell r="A2710" t="str">
            <v>4263-0012</v>
          </cell>
          <cell r="B2710" t="str">
            <v>I4163 2F/25'Cd/200-208V/1Ph/DS/cCSAus/(4163-0012)</v>
          </cell>
          <cell r="C2710" t="str">
            <v>https://www.zoellerpumps.com/en-us/products/sump-effluent-pumps/commercial/160-series</v>
          </cell>
        </row>
        <row r="2711">
          <cell r="A2711" t="str">
            <v>4265-0004</v>
          </cell>
          <cell r="B2711" t="str">
            <v>E4165 2F/230V/1Ph/Dbl Sl/cCSAus/UL/(4165-0004)</v>
          </cell>
          <cell r="C2711" t="str">
            <v>https://www.zoellerpumps.com/en-us/products/sump-effluent-pumps/commercial/160-series</v>
          </cell>
        </row>
        <row r="2712">
          <cell r="A2712" t="str">
            <v>4265-0005</v>
          </cell>
          <cell r="B2712" t="str">
            <v>J4165 2F/200-208V/3Ph/DS/cCSAus/UL/(4165-0006)</v>
          </cell>
          <cell r="C2712" t="str">
            <v>https://www.zoellerpumps.com/en-us/products/sump-effluent-pumps/commercial/160-series</v>
          </cell>
        </row>
        <row r="2713">
          <cell r="A2713" t="str">
            <v>4265-0007</v>
          </cell>
          <cell r="B2713" t="str">
            <v>G4165 2F/460V/3Ph/DS/cCSAus/UL/(4165-0008)</v>
          </cell>
          <cell r="C2713" t="str">
            <v>https://www.zoellerpumps.com/en-us/products/sump-effluent-pumps/commercial/160-series</v>
          </cell>
        </row>
        <row r="2714">
          <cell r="A2714" t="str">
            <v>4265-0008</v>
          </cell>
          <cell r="B2714" t="str">
            <v>I4165 2F/25' Cord/208-200V/1Ph/DS/cCSAus/4165-0019)</v>
          </cell>
          <cell r="C2714" t="str">
            <v>https://www.zoellerpumps.com/en-us/products/sump-effluent-pumps/commercial/160-series</v>
          </cell>
        </row>
        <row r="2715">
          <cell r="A2715" t="str">
            <v>4265-0009</v>
          </cell>
          <cell r="B2715" t="str">
            <v>I4165 2F/200-208V/1Ph/Dbl Sl/cCSAus/UL/(4165-0005)</v>
          </cell>
          <cell r="C2715" t="str">
            <v>https://www.zoellerpumps.com/en-us/products/sump-effluent-pumps/commercial/160-series</v>
          </cell>
        </row>
        <row r="2716">
          <cell r="A2716" t="str">
            <v>4265-0010</v>
          </cell>
          <cell r="B2716" t="str">
            <v>J4165 50'Cd/2F/200-208V/3Ph/DS/cCSAus/UL/(4165-0023)</v>
          </cell>
          <cell r="C2716" t="str">
            <v>https://www.zoellerpumps.com/en-us/products/sump-effluent-pumps/commercial/160-series</v>
          </cell>
        </row>
        <row r="2717">
          <cell r="A2717" t="str">
            <v>4265-0011</v>
          </cell>
          <cell r="B2717" t="str">
            <v>G4165 25'Cd/2F/460V/3Ph/DS/cCSAus/UL/(4165-0018)</v>
          </cell>
          <cell r="C2717" t="str">
            <v>https://www.zoellerpumps.com/en-us/products/sump-effluent-pumps/commercial/160-series</v>
          </cell>
        </row>
        <row r="2718">
          <cell r="A2718" t="str">
            <v>4270-0002</v>
          </cell>
          <cell r="B2718" t="str">
            <v>N4270 115V/1Ph/DS/cCSAus</v>
          </cell>
          <cell r="C2718" t="str">
            <v>https://www.zoellerpumps.com/en-us/products/sewage-pumps/commercial/270-series</v>
          </cell>
        </row>
        <row r="2719">
          <cell r="A2719" t="str">
            <v>4270-0004</v>
          </cell>
          <cell r="B2719" t="str">
            <v>E4270 230V/1Ph/Dbl Sl/cCSAus</v>
          </cell>
          <cell r="C2719" t="str">
            <v>https://www.zoellerpumps.com/en-us/products/sewage-pumps/commercial/270-series</v>
          </cell>
        </row>
        <row r="2720">
          <cell r="A2720" t="str">
            <v>4270-0010</v>
          </cell>
          <cell r="B2720" t="str">
            <v>N4270 35' Cd/115V/1Ph/DS/cCSAus</v>
          </cell>
          <cell r="C2720" t="str">
            <v>https://www.zoellerpumps.com/en-us/products/sewage-pumps/commercial/270-series</v>
          </cell>
        </row>
        <row r="2721">
          <cell r="A2721" t="str">
            <v>4270-0012</v>
          </cell>
          <cell r="B2721" t="str">
            <v>E4270 35'Cd/230V/1Ph/DS/cCSAus</v>
          </cell>
          <cell r="C2721" t="str">
            <v>https://www.zoellerpumps.com/en-us/products/sewage-pumps/commercial/270-series</v>
          </cell>
        </row>
        <row r="2722">
          <cell r="A2722" t="str">
            <v>4270-0013</v>
          </cell>
          <cell r="B2722" t="str">
            <v>N4270 115V/1Ph/DS/cCSAus/Bronze Impeller</v>
          </cell>
          <cell r="C2722" t="str">
            <v>https://www.zoellerpumps.com/en-us/products/sewage-pumps/commercial/270-series</v>
          </cell>
        </row>
        <row r="2723">
          <cell r="A2723" t="str">
            <v>4270-0014</v>
          </cell>
          <cell r="B2723" t="str">
            <v>E4270 50'Cd/230V/1Ph/DS/cCSAus</v>
          </cell>
          <cell r="C2723" t="str">
            <v>https://www.zoellerpumps.com/en-us/products/sewage-pumps/commercial/270-series</v>
          </cell>
        </row>
        <row r="2724">
          <cell r="A2724" t="str">
            <v>4282-0002</v>
          </cell>
          <cell r="B2724" t="str">
            <v>N4282 2F/115V/1Ph/DS/cCSAus/UL</v>
          </cell>
          <cell r="C2724" t="str">
            <v>https://www.zoellerpumps.com/en-us/products/sewage-pumps/commercial/280-series</v>
          </cell>
        </row>
        <row r="2725">
          <cell r="A2725" t="str">
            <v>4282-0004</v>
          </cell>
          <cell r="B2725" t="str">
            <v>E4282 2F/230V/1Ph/DS/cCSAus/UL</v>
          </cell>
          <cell r="C2725" t="str">
            <v>https://www.zoellerpumps.com/en-us/products/sewage-pumps/commercial/280-series</v>
          </cell>
        </row>
        <row r="2726">
          <cell r="A2726" t="str">
            <v>4282-0005</v>
          </cell>
          <cell r="B2726" t="str">
            <v>I4282 2F/200-208V/1Ph/DS/cCSAus</v>
          </cell>
          <cell r="C2726" t="str">
            <v>https://www.zoellerpumps.com/en-us/products/sewage-pumps/commercial/280-series</v>
          </cell>
        </row>
        <row r="2727">
          <cell r="A2727" t="str">
            <v>4282-0006</v>
          </cell>
          <cell r="B2727" t="str">
            <v>J4282 2F/200-208V/3Ph/DS/cCSAus/UL</v>
          </cell>
          <cell r="C2727" t="str">
            <v>https://www.zoellerpumps.com/en-us/products/sewage-pumps/commercial/280-series</v>
          </cell>
        </row>
        <row r="2728">
          <cell r="A2728" t="str">
            <v>4282-0007</v>
          </cell>
          <cell r="B2728" t="str">
            <v>F4282 2F/230V/3Ph/DS/cCSAus/UL</v>
          </cell>
          <cell r="C2728" t="str">
            <v>https://www.zoellerpumps.com/en-us/products/sewage-pumps/commercial/280-series</v>
          </cell>
        </row>
        <row r="2729">
          <cell r="A2729" t="str">
            <v>4282-0008</v>
          </cell>
          <cell r="B2729" t="str">
            <v>G4282 2F/460V/3Ph/DS/cCSAus/UL</v>
          </cell>
          <cell r="C2729" t="str">
            <v>https://www.zoellerpumps.com/en-us/products/sewage-pumps/commercial/280-series</v>
          </cell>
        </row>
        <row r="2730">
          <cell r="A2730" t="str">
            <v>4282-0016</v>
          </cell>
          <cell r="B2730" t="str">
            <v>N4282 2F/25'Cd/115V/1Ph/DS/cCSAus/UL</v>
          </cell>
          <cell r="C2730" t="str">
            <v>https://www.zoellerpumps.com/en-us/products/sewage-pumps/commercial/280-series</v>
          </cell>
        </row>
        <row r="2731">
          <cell r="A2731" t="str">
            <v>4282-0017</v>
          </cell>
          <cell r="B2731" t="str">
            <v>J4282 2F/35'Cd/200-208V/3Ph/DS/cCSAus/UL</v>
          </cell>
          <cell r="C2731" t="str">
            <v>https://www.zoellerpumps.com/en-us/products/sewage-pumps/commercial/280-series</v>
          </cell>
        </row>
        <row r="2732">
          <cell r="A2732" t="str">
            <v>4282-0020</v>
          </cell>
          <cell r="B2732" t="str">
            <v>G4282 2F/35'Cd/460V/3Ph/DS/cCSAus/UL</v>
          </cell>
          <cell r="C2732" t="str">
            <v>https://www.zoellerpumps.com/en-us/products/sewage-pumps/commercial/280-series</v>
          </cell>
        </row>
        <row r="2733">
          <cell r="A2733" t="str">
            <v>4282-0021</v>
          </cell>
          <cell r="B2733" t="str">
            <v>E4282 2F/25'Cd/230V/1Ph/DS/cCSAus/UL</v>
          </cell>
          <cell r="C2733" t="str">
            <v>https://www.zoellerpumps.com/en-us/products/sewage-pumps/commercial/280-series</v>
          </cell>
        </row>
        <row r="2734">
          <cell r="A2734" t="str">
            <v>4282-0022</v>
          </cell>
          <cell r="B2734" t="str">
            <v>F4282 2F/25'Cd/230V/3Ph/DS/cCSAus/UL</v>
          </cell>
          <cell r="C2734" t="str">
            <v>https://www.zoellerpumps.com/en-us/products/sewage-pumps/commercial/280-series</v>
          </cell>
        </row>
        <row r="2735">
          <cell r="A2735" t="str">
            <v>4282-0023</v>
          </cell>
          <cell r="B2735" t="str">
            <v>I4282 2F/50'Cd/200-208V/1Ph/DS/cCSAus</v>
          </cell>
          <cell r="C2735" t="str">
            <v>https://www.zoellerpumps.com/en-us/products/sewage-pumps/commercial/280-series</v>
          </cell>
        </row>
        <row r="2736">
          <cell r="A2736" t="str">
            <v>4282-0024</v>
          </cell>
          <cell r="B2736" t="str">
            <v>I4282 2F/35'Cd/200-208V/1Ph/DS/cCSAus</v>
          </cell>
          <cell r="C2736" t="str">
            <v>https://www.zoellerpumps.com/en-us/products/sewage-pumps/commercial/280-series</v>
          </cell>
        </row>
        <row r="2737">
          <cell r="A2737" t="str">
            <v>4282-0026</v>
          </cell>
          <cell r="B2737" t="str">
            <v>N4282 2F/35'Cd/115V/1Ph/DS/cCSAus/UL</v>
          </cell>
          <cell r="C2737" t="str">
            <v>https://www.zoellerpumps.com/en-us/products/sewage-pumps/commercial/280-series</v>
          </cell>
        </row>
        <row r="2738">
          <cell r="A2738" t="str">
            <v>4282-0027</v>
          </cell>
          <cell r="B2738" t="str">
            <v>E4282 2F/35'Cd/230V/1Ph/DS/cCSAus/UL</v>
          </cell>
          <cell r="C2738" t="str">
            <v>https://www.zoellerpumps.com/en-us/products/sewage-pumps/commercial/280-series</v>
          </cell>
        </row>
        <row r="2739">
          <cell r="A2739" t="str">
            <v>4282-0028</v>
          </cell>
          <cell r="B2739" t="str">
            <v>N4282 2F/50'Cd/115V/1Ph/DS/cCSAus/UL</v>
          </cell>
          <cell r="C2739" t="str">
            <v>https://www.zoellerpumps.com/en-us/products/sewage-pumps/commercial/280-series</v>
          </cell>
        </row>
        <row r="2740">
          <cell r="A2740" t="str">
            <v>4282-0029</v>
          </cell>
          <cell r="B2740" t="str">
            <v>I4282 2F/25'Cd/200-208V/1Ph/DS/cCSAus</v>
          </cell>
          <cell r="C2740" t="str">
            <v>https://www.zoellerpumps.com/en-us/products/sewage-pumps/commercial/280-series</v>
          </cell>
        </row>
        <row r="2741">
          <cell r="A2741" t="str">
            <v>4282-0030</v>
          </cell>
          <cell r="B2741" t="str">
            <v>J4282 2F/25'Cd/200-208V/3Ph/DS/cCSAus/UL</v>
          </cell>
          <cell r="C2741" t="str">
            <v>https://www.zoellerpumps.com/en-us/products/sewage-pumps/commercial/280-series</v>
          </cell>
        </row>
        <row r="2742">
          <cell r="A2742" t="str">
            <v>4282-0031</v>
          </cell>
          <cell r="B2742" t="str">
            <v>E4282 2F/50'Cd/230V/1Ph/DS/cCSAus/UL</v>
          </cell>
          <cell r="C2742" t="str">
            <v>https://www.zoellerpumps.com/en-us/products/sewage-pumps/commercial/280-series</v>
          </cell>
        </row>
        <row r="2743">
          <cell r="A2743" t="str">
            <v>4282-0032</v>
          </cell>
          <cell r="B2743" t="str">
            <v>G4282 2F/25'Cd/460V/3Ph/DS/cCSAus/UL</v>
          </cell>
          <cell r="C2743" t="str">
            <v>https://www.zoellerpumps.com/en-us/products/sewage-pumps/commercial/280-series</v>
          </cell>
        </row>
        <row r="2744">
          <cell r="A2744" t="str">
            <v>4282-0034</v>
          </cell>
          <cell r="B2744" t="str">
            <v>F4282 2F/35'Cd/230V/3Ph/DS/cCSAus/UL</v>
          </cell>
          <cell r="C2744" t="str">
            <v>https://www.zoellerpumps.com/en-us/products/sewage-pumps/commercial/280-series</v>
          </cell>
        </row>
        <row r="2745">
          <cell r="A2745" t="str">
            <v>4284-0004</v>
          </cell>
          <cell r="B2745" t="str">
            <v>E4284 2F/230V/1Ph/DS/cCSAus/UL</v>
          </cell>
          <cell r="C2745" t="str">
            <v>https://www.zoellerpumps.com/en-us/products/sewage-pumps/commercial/280-series</v>
          </cell>
        </row>
        <row r="2746">
          <cell r="A2746" t="str">
            <v>4284-0005</v>
          </cell>
          <cell r="B2746" t="str">
            <v>I4284 2F/200-208V/1Ph/DS/cCSAus</v>
          </cell>
          <cell r="C2746" t="str">
            <v>https://www.zoellerpumps.com/en-us/products/sewage-pumps/commercial/280-series</v>
          </cell>
        </row>
        <row r="2747">
          <cell r="A2747" t="str">
            <v>4284-0006</v>
          </cell>
          <cell r="B2747" t="str">
            <v>J4284 2F/200-208V/3Ph/DS/cCSAus/UL</v>
          </cell>
          <cell r="C2747" t="str">
            <v>https://www.zoellerpumps.com/en-us/products/sewage-pumps/commercial/280-series</v>
          </cell>
        </row>
        <row r="2748">
          <cell r="A2748" t="str">
            <v>4284-0007</v>
          </cell>
          <cell r="B2748" t="str">
            <v>F4284 2F/230V/3Ph/DS/cCSAus/UL</v>
          </cell>
          <cell r="C2748" t="str">
            <v>https://www.zoellerpumps.com/en-us/products/sewage-pumps/commercial/280-series</v>
          </cell>
        </row>
        <row r="2749">
          <cell r="A2749" t="str">
            <v>4284-0008</v>
          </cell>
          <cell r="B2749" t="str">
            <v>G4284 2F/460V/3Ph/DS/cCSAus/UL</v>
          </cell>
          <cell r="C2749" t="str">
            <v>https://www.zoellerpumps.com/en-us/products/sewage-pumps/commercial/280-series</v>
          </cell>
        </row>
        <row r="2750">
          <cell r="A2750" t="str">
            <v>4284-0014</v>
          </cell>
          <cell r="B2750" t="str">
            <v>F4284 2F/25'Cd/230V/3Ph/DS/cCSAus/UL/</v>
          </cell>
          <cell r="C2750" t="str">
            <v>https://www.zoellerpumps.com/en-us/products/sewage-pumps/commercial/280-series</v>
          </cell>
        </row>
        <row r="2751">
          <cell r="A2751" t="str">
            <v>4284-0016</v>
          </cell>
          <cell r="B2751" t="str">
            <v>E4284 2F/25'Cd/230V/1Ph/DS/cCSAus/UL/</v>
          </cell>
          <cell r="C2751" t="str">
            <v>https://www.zoellerpumps.com/en-us/products/sewage-pumps/commercial/280-series</v>
          </cell>
        </row>
        <row r="2752">
          <cell r="A2752" t="str">
            <v>4284-0019</v>
          </cell>
          <cell r="B2752" t="str">
            <v>F4284 2F/35'Cd/230V/3Ph/DS/cCSAus/UL</v>
          </cell>
          <cell r="C2752" t="str">
            <v>https://www.zoellerpumps.com/en-us/products/sewage-pumps/commercial/280-series</v>
          </cell>
        </row>
        <row r="2753">
          <cell r="A2753" t="str">
            <v>4284-0020</v>
          </cell>
          <cell r="B2753" t="str">
            <v>I4284 2F/50'Cd/200-208V/1Ph/DS/cCSAus</v>
          </cell>
          <cell r="C2753" t="str">
            <v>https://www.zoellerpumps.com/en-us/products/sewage-pumps/commercial/280-series</v>
          </cell>
        </row>
        <row r="2754">
          <cell r="A2754" t="str">
            <v>4284-0021</v>
          </cell>
          <cell r="B2754" t="str">
            <v>J4284 2F/25'Cd/200-208V/3Ph/DS/cCSAus/UL</v>
          </cell>
          <cell r="C2754" t="str">
            <v>https://www.zoellerpumps.com/en-us/products/sewage-pumps/commercial/280-series</v>
          </cell>
        </row>
        <row r="2755">
          <cell r="A2755" t="str">
            <v>4284-0022</v>
          </cell>
          <cell r="B2755" t="str">
            <v>G4284 2F/25'Cd/460V/3Ph/DS/cCSAus/UL</v>
          </cell>
          <cell r="C2755" t="str">
            <v>https://www.zoellerpumps.com/en-us/products/sewage-pumps/commercial/280-series</v>
          </cell>
        </row>
        <row r="2756">
          <cell r="A2756" t="str">
            <v>4284-0024</v>
          </cell>
          <cell r="B2756" t="str">
            <v>J4284 2F/50'Cd/200-208V/3Ph/DS/cCSAus/UL</v>
          </cell>
          <cell r="C2756" t="str">
            <v>https://www.zoellerpumps.com/en-us/products/sewage-pumps/commercial/280-series</v>
          </cell>
        </row>
        <row r="2757">
          <cell r="A2757" t="str">
            <v>4284-0026</v>
          </cell>
          <cell r="B2757" t="str">
            <v>F4284 2F/50'Cd/230V/3Ph/DS/cCSAus/UL</v>
          </cell>
          <cell r="C2757" t="str">
            <v>https://www.zoellerpumps.com/en-us/products/sewage-pumps/commercial/280-series</v>
          </cell>
        </row>
        <row r="2758">
          <cell r="A2758" t="str">
            <v>4284-0027</v>
          </cell>
          <cell r="B2758" t="str">
            <v>G4284 2F/50'Cd/460V/3Ph/DS/cCSAus/UL/</v>
          </cell>
          <cell r="C2758" t="str">
            <v>https://www.zoellerpumps.com/en-us/products/sewage-pumps/commercial/280-series</v>
          </cell>
        </row>
        <row r="2759">
          <cell r="A2759" t="str">
            <v>4284-0028</v>
          </cell>
          <cell r="B2759" t="str">
            <v>J4284 2F/35'Cd/200-208V/3Ph/DS/cCSAus/UL</v>
          </cell>
          <cell r="C2759" t="str">
            <v>https://www.zoellerpumps.com/en-us/products/sewage-pumps/commercial/280-series</v>
          </cell>
        </row>
        <row r="2760">
          <cell r="A2760" t="str">
            <v>4284-0030</v>
          </cell>
          <cell r="B2760" t="str">
            <v>E4284 2F/35'Cd/230V/1Ph/DS/cCSAus/UL</v>
          </cell>
          <cell r="C2760" t="str">
            <v>https://www.zoellerpumps.com/en-us/products/sewage-pumps/commercial/280-series</v>
          </cell>
        </row>
        <row r="2761">
          <cell r="A2761" t="str">
            <v>4284-0031</v>
          </cell>
          <cell r="B2761" t="str">
            <v>I4284 2F/25'Cd/200-208V/1Ph/DS/cCSAus</v>
          </cell>
          <cell r="C2761" t="str">
            <v>https://www.zoellerpumps.com/en-us/products/sewage-pumps/commercial/280-series</v>
          </cell>
        </row>
        <row r="2762">
          <cell r="A2762" t="str">
            <v>4285-0004</v>
          </cell>
          <cell r="B2762" t="str">
            <v>E4185 2F/230V/1Ph/DS/cCSAus/UL/(4185-0004)</v>
          </cell>
          <cell r="C2762" t="str">
            <v>https://www.zoellerpumps.com/en-us/products/sump-effluent-pumps/commercial/180-190-series</v>
          </cell>
        </row>
        <row r="2763">
          <cell r="A2763" t="str">
            <v>4285-0005</v>
          </cell>
          <cell r="B2763" t="str">
            <v>G4185 2F/460V/3Ph/DS/cCSAus/UL/(4185-0008)</v>
          </cell>
          <cell r="C2763" t="str">
            <v>https://www.zoellerpumps.com/en-us/products/sump-effluent-pumps/commercial/180-190-series</v>
          </cell>
        </row>
        <row r="2764">
          <cell r="A2764" t="str">
            <v>4285-0006</v>
          </cell>
          <cell r="B2764" t="str">
            <v>J4185 2F/50'Cd/200-208V/3Ph/DS/cCSAus/UL/(4185-0014)</v>
          </cell>
          <cell r="C2764" t="str">
            <v>https://www.zoellerpumps.com/en-us/products/sump-effluent-pumps/commercial/180-190-series</v>
          </cell>
        </row>
        <row r="2765">
          <cell r="A2765" t="str">
            <v>4285-0007</v>
          </cell>
          <cell r="B2765" t="str">
            <v>J4185 2F/200-208V/3Ph/DS/cCSAus/UL/(4185-0006)</v>
          </cell>
          <cell r="C2765" t="str">
            <v>https://www.zoellerpumps.com/en-us/products/sump-effluent-pumps/commercial/180-190-series</v>
          </cell>
        </row>
        <row r="2766">
          <cell r="A2766" t="str">
            <v>4285-0008</v>
          </cell>
          <cell r="B2766" t="str">
            <v>F4185 2F/230V/3Ph/DS/cCSAus/UL/(4185-0007)</v>
          </cell>
          <cell r="C2766" t="str">
            <v>https://www.zoellerpumps.com/en-us/products/sump-effluent-pumps/commercial/180-190-series</v>
          </cell>
        </row>
        <row r="2767">
          <cell r="A2767" t="str">
            <v>4286-0004</v>
          </cell>
          <cell r="B2767" t="str">
            <v>E4186 2F/230V/1Ph/DS/CSA/(4186-0004)</v>
          </cell>
          <cell r="C2767" t="str">
            <v>https://www.zoellerpumps.com/en-us/products/sump-effluent-pumps/commercial/180-190-series</v>
          </cell>
        </row>
        <row r="2768">
          <cell r="A2768" t="str">
            <v>4286-0006</v>
          </cell>
          <cell r="B2768" t="str">
            <v>E4186 35'Cd/2F/230V/1Ph/DS/CSA/(4186-0012)</v>
          </cell>
          <cell r="C2768" t="str">
            <v>https://www.zoellerpumps.com/en-us/products/sump-effluent-pumps/commercial/180-190-series</v>
          </cell>
        </row>
        <row r="2769">
          <cell r="A2769" t="str">
            <v>4286-0007</v>
          </cell>
          <cell r="B2769" t="str">
            <v>G4186 2F/460V/3Ph/DS/cCSAus/(4186-0006)</v>
          </cell>
          <cell r="C2769" t="str">
            <v>https://www.zoellerpumps.com/en-us/products/sump-effluent-pumps/commercial/180-190-series</v>
          </cell>
        </row>
        <row r="2770">
          <cell r="A2770" t="str">
            <v>4288-0004</v>
          </cell>
          <cell r="B2770" t="str">
            <v>E4188 2F/230V/1Ph/DS/CSA/(4188-0004)</v>
          </cell>
          <cell r="C2770" t="str">
            <v>https://www.zoellerpumps.com/en-us/products/sump-effluent-pumps/commercial/180-190-series</v>
          </cell>
        </row>
        <row r="2771">
          <cell r="A2771" t="str">
            <v>4288-0005</v>
          </cell>
          <cell r="B2771" t="str">
            <v>J4188 2F/200-208V/3Ph/DS/cCSAus/UL/(4188-0006)</v>
          </cell>
          <cell r="C2771" t="str">
            <v>https://www.zoellerpumps.com/en-us/products/sump-effluent-pumps/commercial/180-190-series</v>
          </cell>
        </row>
        <row r="2772">
          <cell r="A2772" t="str">
            <v>4288-0006</v>
          </cell>
          <cell r="B2772" t="str">
            <v>J4188 2F/35'Cd/200V/3Ph/DS/cCSAus/UL/(4188-0014)</v>
          </cell>
          <cell r="C2772" t="str">
            <v>https://www.zoellerpumps.com/en-us/products/sump-effluent-pumps/commercial/180-190-series</v>
          </cell>
        </row>
        <row r="2773">
          <cell r="A2773" t="str">
            <v>4288-0007</v>
          </cell>
          <cell r="B2773" t="str">
            <v>G4188 2F/35'Cd/460V/3Ph/DS/cCSAus/UL/(4188-0015)</v>
          </cell>
          <cell r="C2773" t="str">
            <v>https://www.zoellerpumps.com/en-us/products/sump-effluent-pumps/commercial/180-190-series</v>
          </cell>
        </row>
        <row r="2774">
          <cell r="A2774" t="str">
            <v>4288-0008</v>
          </cell>
          <cell r="B2774" t="str">
            <v>G4188 2F/460V/3Ph/DS/cCSAus/UL/(4188-0008)</v>
          </cell>
          <cell r="C2774" t="str">
            <v>https://www.zoellerpumps.com/en-us/products/sump-effluent-pumps/commercial/180-190-series</v>
          </cell>
        </row>
        <row r="2775">
          <cell r="A2775" t="str">
            <v>4288-0009</v>
          </cell>
          <cell r="B2775" t="str">
            <v>J4188 2F/50'Cd/200V/3Ph/DS/cCSAus/UL/(4188-0016)</v>
          </cell>
          <cell r="C2775" t="str">
            <v>https://www.zoellerpumps.com/en-us/products/sump-effluent-pumps/commercial/180-190-series</v>
          </cell>
        </row>
        <row r="2776">
          <cell r="A2776" t="str">
            <v>4288-0010</v>
          </cell>
          <cell r="B2776" t="str">
            <v>I4188 2F/200-208V/1Ph/DS/cCSAus/(4188-0005)</v>
          </cell>
          <cell r="C2776" t="str">
            <v>https://www.zoellerpumps.com/en-us/products/sump-effluent-pumps/commercial/180-190-series</v>
          </cell>
        </row>
        <row r="2777">
          <cell r="A2777" t="str">
            <v>4288-0012</v>
          </cell>
          <cell r="B2777" t="str">
            <v>J4188 2F/25'Cd/200V/3Ph/DS/cCSAus/UL/(4188-0018)</v>
          </cell>
          <cell r="C2777" t="str">
            <v>https://www.zoellerpumps.com/en-us/products/sump-effluent-pumps/commercial/180-190-series</v>
          </cell>
        </row>
        <row r="2778">
          <cell r="A2778" t="str">
            <v>4288-0013</v>
          </cell>
          <cell r="B2778" t="str">
            <v>G4188 2F/25'Cd/460V/3Ph/DS/cCSAus/UL/(4188-0019)</v>
          </cell>
          <cell r="C2778" t="str">
            <v>https://www.zoellerpumps.com/en-us/products/sump-effluent-pumps/commercial/180-190-series</v>
          </cell>
        </row>
        <row r="2779">
          <cell r="A2779" t="str">
            <v>4288-0014</v>
          </cell>
          <cell r="B2779" t="str">
            <v>G4188 2F/50'Cd/460V/3Ph/DS/cCSAus/UL/(4188-0021)</v>
          </cell>
          <cell r="C2779" t="str">
            <v>https://www.zoellerpumps.com/en-us/products/sump-effluent-pumps/commercial/180-190-series</v>
          </cell>
        </row>
        <row r="2780">
          <cell r="A2780" t="str">
            <v>4288-0015</v>
          </cell>
          <cell r="B2780" t="str">
            <v>I4188 2F/25'Cd/200-208V/1Ph/DS/cCSAus/(4188-0025)</v>
          </cell>
          <cell r="C2780" t="str">
            <v>https://www.zoellerpumps.com/en-us/products/sump-effluent-pumps/commercial/180-190-series</v>
          </cell>
        </row>
        <row r="2781">
          <cell r="A2781" t="str">
            <v>4289-0004</v>
          </cell>
          <cell r="B2781" t="str">
            <v>E4189 2F/230V/1Ph/DS/CSA(4189-0004)</v>
          </cell>
          <cell r="C2781" t="str">
            <v>https://www.zoellerpumps.com/en-us/products/sump-effluent-pumps/commercial/180-190-series</v>
          </cell>
        </row>
        <row r="2782">
          <cell r="A2782" t="str">
            <v>4289-0005</v>
          </cell>
          <cell r="B2782" t="str">
            <v>G4189 2F/460V/3Ph/DS/UL/cCSAus/(4189-0009)</v>
          </cell>
          <cell r="C2782" t="str">
            <v>https://www.zoellerpumps.com/en-us/products/sump-effluent-pumps/commercial/180-190-series</v>
          </cell>
        </row>
        <row r="2783">
          <cell r="A2783" t="str">
            <v>4289-0007</v>
          </cell>
          <cell r="B2783" t="str">
            <v>J4189 2F/200-208V/3Ph/DS/cCSAus/UL/(4189-0007)</v>
          </cell>
          <cell r="C2783" t="str">
            <v>https://www.zoellerpumps.com/en-us/products/sump-effluent-pumps/commercial/180-190-series</v>
          </cell>
        </row>
        <row r="2784">
          <cell r="A2784" t="str">
            <v>4289-0008</v>
          </cell>
          <cell r="B2784" t="str">
            <v>E4189 2F/35'Cd/230V/1Ph/DS/CSA(4189-0017)</v>
          </cell>
          <cell r="C2784" t="str">
            <v>https://www.zoellerpumps.com/en-us/products/sump-effluent-pumps/commercial/180-190-series</v>
          </cell>
        </row>
        <row r="2785">
          <cell r="A2785" t="str">
            <v>4289-0010</v>
          </cell>
          <cell r="B2785" t="str">
            <v>G4189 2F/50'Cd/460V/3Ph/DS/cCSAus/UL/(4189-0020)</v>
          </cell>
          <cell r="C2785" t="str">
            <v>https://www.zoellerpumps.com/en-us/products/sump-effluent-pumps/commercial/180-190-series</v>
          </cell>
        </row>
        <row r="2786">
          <cell r="A2786" t="str">
            <v>4289-0011</v>
          </cell>
          <cell r="B2786" t="str">
            <v>J4189 2F/25'Cd/200-208V/3P/DS/cCSAus/UL/(4189-0022)</v>
          </cell>
          <cell r="C2786" t="str">
            <v>https://www.zoellerpumps.com/en-us/products/sump-effluent-pumps/commercial/180-190-series</v>
          </cell>
        </row>
        <row r="2787">
          <cell r="A2787" t="str">
            <v>4289-0012</v>
          </cell>
          <cell r="B2787" t="str">
            <v>J4189 2F/35'Cd/200-208V/3P/DS/cCSAus/UL/(4189-0024)</v>
          </cell>
          <cell r="C2787" t="str">
            <v>https://www.zoellerpumps.com/en-us/products/sump-effluent-pumps/commercial/180-190-series</v>
          </cell>
        </row>
        <row r="2788">
          <cell r="A2788" t="str">
            <v>4289-0013</v>
          </cell>
          <cell r="B2788" t="str">
            <v>G4189 2F/25'Cd/460V/3Ph/DS/cCSAus/UL/(4189-0027)</v>
          </cell>
          <cell r="C2788" t="str">
            <v>https://www.zoellerpumps.com/en-us/products/sump-effluent-pumps/commercial/180-190-series</v>
          </cell>
        </row>
        <row r="2789">
          <cell r="A2789" t="str">
            <v>4289-0014</v>
          </cell>
          <cell r="B2789" t="str">
            <v>I4189 2F/200-208V/1Ph/DS/cCSAus/UL/(4189-0006)</v>
          </cell>
          <cell r="C2789" t="str">
            <v>https://www.zoellerpumps.com/en-us/products/sump-effluent-pumps/commercial/180-190-series</v>
          </cell>
        </row>
        <row r="2790">
          <cell r="A2790" t="str">
            <v>4289-0015</v>
          </cell>
          <cell r="B2790" t="str">
            <v>F4189 2F/35'Cd/230V/3Ph/DS/cCSAus/UL/(4189-0028)</v>
          </cell>
          <cell r="C2790" t="str">
            <v>https://www.zoellerpumps.com/en-us/products/sump-effluent-pumps/commercial/180-190-series</v>
          </cell>
        </row>
        <row r="2791">
          <cell r="A2791" t="str">
            <v>4290-0004</v>
          </cell>
          <cell r="B2791" t="str">
            <v>E4290 2F/230V/1Ph/DS/Wo Plug</v>
          </cell>
          <cell r="C2791" t="str">
            <v>https://www.zoellerpumps.com/en-us/products/sewage-pumps/commercial/290-series</v>
          </cell>
        </row>
        <row r="2792">
          <cell r="A2792" t="str">
            <v>4290-0005</v>
          </cell>
          <cell r="B2792" t="str">
            <v>F4290 2F/230V/3Ph/DS</v>
          </cell>
          <cell r="C2792" t="str">
            <v>https://www.zoellerpumps.com/en-us/products/sewage-pumps/commercial/290-series</v>
          </cell>
        </row>
        <row r="2793">
          <cell r="A2793" t="str">
            <v>4290-0006</v>
          </cell>
          <cell r="B2793" t="str">
            <v>G4290 2F/460V/3Ph/DS</v>
          </cell>
          <cell r="C2793" t="str">
            <v>https://www.zoellerpumps.com/en-us/products/sewage-pumps/commercial/290-series</v>
          </cell>
        </row>
        <row r="2794">
          <cell r="A2794" t="str">
            <v>4290-0008</v>
          </cell>
          <cell r="B2794" t="str">
            <v>I4290 2F/200-208V/1Ph/DS</v>
          </cell>
          <cell r="C2794" t="str">
            <v>https://www.zoellerpumps.com/en-us/products/sewage-pumps/commercial/290-series</v>
          </cell>
        </row>
        <row r="2795">
          <cell r="A2795" t="str">
            <v>4290-0009</v>
          </cell>
          <cell r="B2795" t="str">
            <v>J4290 2F/200-208V/3Ph/DS</v>
          </cell>
          <cell r="C2795" t="str">
            <v>https://www.zoellerpumps.com/en-us/products/sewage-pumps/commercial/290-series</v>
          </cell>
        </row>
        <row r="2796">
          <cell r="A2796" t="str">
            <v>4291-0004</v>
          </cell>
          <cell r="B2796" t="str">
            <v>E4291 2F/230V/1Ph/DS/Wo Plug</v>
          </cell>
          <cell r="C2796" t="str">
            <v>https://www.zoellerpumps.com/en-us/products/sewage-pumps/commercial/290-series</v>
          </cell>
        </row>
        <row r="2797">
          <cell r="A2797" t="str">
            <v>4291-0005</v>
          </cell>
          <cell r="B2797" t="str">
            <v>F4291 2F/230V/3Ph/DS</v>
          </cell>
          <cell r="C2797" t="str">
            <v>https://www.zoellerpumps.com/en-us/products/sewage-pumps/commercial/290-series</v>
          </cell>
        </row>
        <row r="2798">
          <cell r="A2798" t="str">
            <v>4291-0006</v>
          </cell>
          <cell r="B2798" t="str">
            <v>G4291 2F/460V/3Ph/DS</v>
          </cell>
          <cell r="C2798" t="str">
            <v>https://www.zoellerpumps.com/en-us/products/sewage-pumps/commercial/290-series</v>
          </cell>
        </row>
        <row r="2799">
          <cell r="A2799" t="str">
            <v>4291-0008</v>
          </cell>
          <cell r="B2799" t="str">
            <v>I4291 2F/200-208V/1Ph/DS</v>
          </cell>
          <cell r="C2799" t="str">
            <v>https://www.zoellerpumps.com/en-us/products/sewage-pumps/commercial/290-series</v>
          </cell>
        </row>
        <row r="2800">
          <cell r="A2800" t="str">
            <v>4291-0009</v>
          </cell>
          <cell r="B2800" t="str">
            <v>J4291 2F/200-208V/3Ph/DS</v>
          </cell>
          <cell r="C2800" t="str">
            <v>https://www.zoellerpumps.com/en-us/products/sewage-pumps/commercial/290-series</v>
          </cell>
        </row>
        <row r="2801">
          <cell r="A2801" t="str">
            <v>4292-0002</v>
          </cell>
          <cell r="B2801" t="str">
            <v>N4292 2F/115V/1Ph/DS/CSA</v>
          </cell>
          <cell r="C2801" t="str">
            <v>https://www.zoellerpumps.com/en-us/products/sewage-pumps/commercial/290-series</v>
          </cell>
        </row>
        <row r="2802">
          <cell r="A2802" t="str">
            <v>4292-0004</v>
          </cell>
          <cell r="B2802" t="str">
            <v>E4292 2F/230V/1Ph/DS/cCSAus</v>
          </cell>
          <cell r="C2802" t="str">
            <v>https://www.zoellerpumps.com/en-us/products/sewage-pumps/commercial/290-series</v>
          </cell>
        </row>
        <row r="2803">
          <cell r="A2803" t="str">
            <v>4292-0007</v>
          </cell>
          <cell r="B2803" t="str">
            <v>N4292 2F/35'Cd/115V/1Ph/DS/CSA</v>
          </cell>
          <cell r="C2803" t="str">
            <v>https://www.zoellerpumps.com/en-us/products/sewage-pumps/commercial/290-series</v>
          </cell>
        </row>
        <row r="2804">
          <cell r="A2804" t="str">
            <v>4292-0008</v>
          </cell>
          <cell r="B2804" t="str">
            <v>N4292 2F/50'Cd/115V/1Ph/DS/CSA</v>
          </cell>
          <cell r="C2804" t="str">
            <v>https://www.zoellerpumps.com/en-us/products/sewage-pumps/commercial/290-series</v>
          </cell>
        </row>
        <row r="2805">
          <cell r="A2805" t="str">
            <v>4292-0012</v>
          </cell>
          <cell r="B2805" t="str">
            <v>J4292 2F/200-208V/3Ph/DS/cCSAus</v>
          </cell>
          <cell r="C2805" t="str">
            <v>https://www.zoellerpumps.com/en-us/products/sewage-pumps/commercial/290-series</v>
          </cell>
        </row>
        <row r="2806">
          <cell r="A2806" t="str">
            <v>4292-0013</v>
          </cell>
          <cell r="B2806" t="str">
            <v>F4292 2F/230V/3Ph/DS/cCSAus</v>
          </cell>
          <cell r="C2806" t="str">
            <v>https://www.zoellerpumps.com/en-us/products/sewage-pumps/commercial/290-series</v>
          </cell>
        </row>
        <row r="2807">
          <cell r="A2807" t="str">
            <v>4292-0014</v>
          </cell>
          <cell r="B2807" t="str">
            <v>G4292 2F/460V/3Ph/DS/cCSAus</v>
          </cell>
          <cell r="C2807" t="str">
            <v>https://www.zoellerpumps.com/en-us/products/sewage-pumps/commercial/290-series</v>
          </cell>
        </row>
        <row r="2808">
          <cell r="A2808" t="str">
            <v>4292-0015</v>
          </cell>
          <cell r="B2808" t="str">
            <v>I4292 2F/200V/1Ph/DS/cCSAus</v>
          </cell>
          <cell r="C2808" t="str">
            <v>https://www.zoellerpumps.com/en-us/products/sewage-pumps/commercial/290-series</v>
          </cell>
        </row>
        <row r="2809">
          <cell r="A2809" t="str">
            <v>4292-0016</v>
          </cell>
          <cell r="B2809" t="str">
            <v>E4292 2F/50'Cd/230V/1Ph/DS/cCSAus</v>
          </cell>
          <cell r="C2809" t="str">
            <v>https://www.zoellerpumps.com/en-us/products/sewage-pumps/commercial/290-series</v>
          </cell>
        </row>
        <row r="2810">
          <cell r="A2810" t="str">
            <v>4292-0017</v>
          </cell>
          <cell r="B2810" t="str">
            <v>N4292 2F/25'Cd/115V/1Ph/DS/CSA</v>
          </cell>
          <cell r="C2810" t="str">
            <v>https://www.zoellerpumps.com/en-us/products/sewage-pumps/commercial/290-series</v>
          </cell>
        </row>
        <row r="2811">
          <cell r="A2811" t="str">
            <v>4292-0018</v>
          </cell>
          <cell r="B2811" t="str">
            <v>E4292 2F/230V/1Ph/DS/cCSAus/Bronze Impeller</v>
          </cell>
          <cell r="C2811" t="str">
            <v>https://www.zoellerpumps.com/en-us/products/sewage-pumps/commercial/290-series</v>
          </cell>
        </row>
        <row r="2812">
          <cell r="A2812" t="str">
            <v>4293-0004</v>
          </cell>
          <cell r="B2812" t="str">
            <v>E4293 2F/230V/1Ph/DS/cCSAus/UL</v>
          </cell>
          <cell r="C2812" t="str">
            <v>https://www.zoellerpumps.com/en-us/products/sewage-pumps/commercial/290-series</v>
          </cell>
        </row>
        <row r="2813">
          <cell r="A2813" t="str">
            <v>4293-0005</v>
          </cell>
          <cell r="B2813" t="str">
            <v>I4293 2F/200-208V/1Ph/DS/cCSAus</v>
          </cell>
          <cell r="C2813" t="str">
            <v>https://www.zoellerpumps.com/en-us/products/sewage-pumps/commercial/290-series</v>
          </cell>
        </row>
        <row r="2814">
          <cell r="A2814" t="str">
            <v>4293-0006</v>
          </cell>
          <cell r="B2814" t="str">
            <v>J4293 2F/200-208V/3Ph/DS/cCSAus/UL</v>
          </cell>
          <cell r="C2814" t="str">
            <v>https://www.zoellerpumps.com/en-us/products/sewage-pumps/commercial/290-series</v>
          </cell>
        </row>
        <row r="2815">
          <cell r="A2815" t="str">
            <v>4293-0007</v>
          </cell>
          <cell r="B2815" t="str">
            <v>F4293 2F/230V/3Ph/DS/cCSAus/UL</v>
          </cell>
          <cell r="C2815" t="str">
            <v>https://www.zoellerpumps.com/en-us/products/sewage-pumps/commercial/290-series</v>
          </cell>
        </row>
        <row r="2816">
          <cell r="A2816" t="str">
            <v>4293-0008</v>
          </cell>
          <cell r="B2816" t="str">
            <v>G4293 2F/460V/3Ph/DS/cCSAus/UL</v>
          </cell>
          <cell r="C2816" t="str">
            <v>https://www.zoellerpumps.com/en-us/products/sewage-pumps/commercial/290-series</v>
          </cell>
        </row>
        <row r="2817">
          <cell r="A2817" t="str">
            <v>4293-0014</v>
          </cell>
          <cell r="B2817" t="str">
            <v>E4293 2F/50'Cd/230V/1Ph/DS/cCSAus/UL</v>
          </cell>
          <cell r="C2817" t="str">
            <v>https://www.zoellerpumps.com/en-us/products/sewage-pumps/commercial/290-series</v>
          </cell>
        </row>
        <row r="2818">
          <cell r="A2818" t="str">
            <v>4293-0015</v>
          </cell>
          <cell r="B2818" t="str">
            <v>G4293 2F/50'Cd/460V/3Ph/DS/cCSAus/UL</v>
          </cell>
          <cell r="C2818" t="str">
            <v>https://www.zoellerpumps.com/en-us/products/sewage-pumps/commercial/290-series</v>
          </cell>
        </row>
        <row r="2819">
          <cell r="A2819" t="str">
            <v>4293-0016</v>
          </cell>
          <cell r="B2819" t="str">
            <v>G4293 2F/35'Cd/460V/3Ph/DS/cCSAus/UL</v>
          </cell>
          <cell r="C2819" t="str">
            <v>https://www.zoellerpumps.com/en-us/products/sewage-pumps/commercial/290-series</v>
          </cell>
        </row>
        <row r="2820">
          <cell r="A2820" t="str">
            <v>4293-0017</v>
          </cell>
          <cell r="B2820" t="str">
            <v>J4293 2F/25'Cd/200-208V/3P/DS/cCSAus/UL</v>
          </cell>
          <cell r="C2820" t="str">
            <v>https://www.zoellerpumps.com/en-us/products/sewage-pumps/commercial/290-series</v>
          </cell>
        </row>
        <row r="2821">
          <cell r="A2821" t="str">
            <v>4293-0018</v>
          </cell>
          <cell r="B2821" t="str">
            <v>F4293 2F/50'Cd/230V/3P/DS/cCSAus/UL/(01</v>
          </cell>
          <cell r="C2821" t="str">
            <v>https://www.zoellerpumps.com/en-us/products/sewage-pumps/commercial/290-series</v>
          </cell>
        </row>
        <row r="2822">
          <cell r="A2822" t="str">
            <v>4293-0020</v>
          </cell>
          <cell r="B2822" t="str">
            <v>G4293 2F/25'Cd/460V/3Ph/DS/cCSAus/UL</v>
          </cell>
          <cell r="C2822" t="str">
            <v>https://www.zoellerpumps.com/en-us/products/sewage-pumps/commercial/290-series</v>
          </cell>
        </row>
        <row r="2823">
          <cell r="A2823" t="str">
            <v>4293-0021</v>
          </cell>
          <cell r="B2823" t="str">
            <v>E4293 2F/25'Cd/230V/1Ph/DS/cCSAus/UL</v>
          </cell>
          <cell r="C2823" t="str">
            <v>https://www.zoellerpumps.com/en-us/products/sewage-pumps/commercial/290-series</v>
          </cell>
        </row>
        <row r="2824">
          <cell r="A2824" t="str">
            <v>4293-0022</v>
          </cell>
          <cell r="B2824" t="str">
            <v>E4293 2F/35'Cd/230V/1Ph/DS/cCSAus/UL</v>
          </cell>
          <cell r="C2824" t="str">
            <v>https://www.zoellerpumps.com/en-us/products/sewage-pumps/commercial/290-series</v>
          </cell>
        </row>
        <row r="2825">
          <cell r="A2825" t="str">
            <v>4293-0023</v>
          </cell>
          <cell r="B2825" t="str">
            <v>J4293 2F/35'Cd/200-208V/3P/DS/cCSAus/UL</v>
          </cell>
          <cell r="C2825" t="str">
            <v>https://www.zoellerpumps.com/en-us/products/sewage-pumps/commercial/290-series</v>
          </cell>
        </row>
        <row r="2826">
          <cell r="A2826" t="str">
            <v>4293-0025</v>
          </cell>
          <cell r="B2826" t="str">
            <v>I4293 2F/50'Cd/200-208V/1Ph/DS/cCSAus</v>
          </cell>
          <cell r="C2826" t="str">
            <v>https://www.zoellerpumps.com/en-us/products/sewage-pumps/commercial/290-series</v>
          </cell>
        </row>
        <row r="2827">
          <cell r="A2827" t="str">
            <v>4294-0004</v>
          </cell>
          <cell r="B2827" t="str">
            <v>E4294 2F/230V/1Ph/DS/CSA</v>
          </cell>
          <cell r="C2827" t="str">
            <v>https://www.zoellerpumps.com/en-us/products/sewage-pumps/commercial/290-series</v>
          </cell>
        </row>
        <row r="2828">
          <cell r="A2828" t="str">
            <v>4294-0005</v>
          </cell>
          <cell r="B2828" t="str">
            <v>I4294 2F/200-208V/1Ph/DS/cCSAus</v>
          </cell>
          <cell r="C2828" t="str">
            <v>https://www.zoellerpumps.com/en-us/products/sewage-pumps/commercial/290-series</v>
          </cell>
        </row>
        <row r="2829">
          <cell r="A2829" t="str">
            <v>4294-0006</v>
          </cell>
          <cell r="B2829" t="str">
            <v>J4294 2F/200-208V/3Ph/DS/cCSAus/UL</v>
          </cell>
          <cell r="C2829" t="str">
            <v>https://www.zoellerpumps.com/en-us/products/sewage-pumps/commercial/290-series</v>
          </cell>
        </row>
        <row r="2830">
          <cell r="A2830" t="str">
            <v>4294-0007</v>
          </cell>
          <cell r="B2830" t="str">
            <v>F4294 2F/230V/3Ph/DS/cCSAus/UL</v>
          </cell>
          <cell r="C2830" t="str">
            <v>https://www.zoellerpumps.com/en-us/products/sewage-pumps/commercial/290-series</v>
          </cell>
        </row>
        <row r="2831">
          <cell r="A2831" t="str">
            <v>4294-0008</v>
          </cell>
          <cell r="B2831" t="str">
            <v>G4294 2F/460V/3Ph/DS/cCSAus/UL</v>
          </cell>
          <cell r="C2831" t="str">
            <v>https://www.zoellerpumps.com/en-us/products/sewage-pumps/commercial/290-series</v>
          </cell>
        </row>
        <row r="2832">
          <cell r="A2832" t="str">
            <v>4294-0015</v>
          </cell>
          <cell r="B2832" t="str">
            <v>G4294 2F/25'Cd/460V/3Ph/DS/cCSAus/UL</v>
          </cell>
          <cell r="C2832" t="str">
            <v>https://www.zoellerpumps.com/en-us/products/sewage-pumps/commercial/290-series</v>
          </cell>
        </row>
        <row r="2833">
          <cell r="A2833" t="str">
            <v>4294-0016</v>
          </cell>
          <cell r="B2833" t="str">
            <v>E4294 2F/35'Cd/230V/1Ph/DS/CSA</v>
          </cell>
          <cell r="C2833" t="str">
            <v>https://www.zoellerpumps.com/en-us/products/sewage-pumps/commercial/290-series</v>
          </cell>
        </row>
        <row r="2834">
          <cell r="A2834" t="str">
            <v>4294-0017</v>
          </cell>
          <cell r="B2834" t="str">
            <v>I4294 2F/50'Cd/200-208V/1Ph/DS/cCSAus</v>
          </cell>
          <cell r="C2834" t="str">
            <v>https://www.zoellerpumps.com/en-us/products/sewage-pumps/commercial/290-series</v>
          </cell>
        </row>
        <row r="2835">
          <cell r="A2835" t="str">
            <v>4294-0018</v>
          </cell>
          <cell r="B2835" t="str">
            <v>E4294 2F/50'Cd/230V/1Ph/DS/CSA</v>
          </cell>
          <cell r="C2835" t="str">
            <v>https://www.zoellerpumps.com/en-us/products/sewage-pumps/commercial/290-series</v>
          </cell>
        </row>
        <row r="2836">
          <cell r="A2836" t="str">
            <v>4294-0021</v>
          </cell>
          <cell r="B2836" t="str">
            <v>G4294 2F/35'Cd/460V/3Ph/DS/cCSAus/UL</v>
          </cell>
          <cell r="C2836" t="str">
            <v>https://www.zoellerpumps.com/en-us/products/sewage-pumps/commercial/290-series</v>
          </cell>
        </row>
        <row r="2837">
          <cell r="A2837" t="str">
            <v>4294-0022</v>
          </cell>
          <cell r="B2837" t="str">
            <v>E4294 2F/25'Cd/230V/1Ph/DS/CSA</v>
          </cell>
          <cell r="C2837" t="str">
            <v>https://www.zoellerpumps.com/en-us/products/sewage-pumps/commercial/290-series</v>
          </cell>
        </row>
        <row r="2838">
          <cell r="A2838" t="str">
            <v>4294-0024</v>
          </cell>
          <cell r="B2838" t="str">
            <v>J4294 2F/25'Cd/200-208V/3Ph/DS/cCSAus/UL</v>
          </cell>
          <cell r="C2838" t="str">
            <v>https://www.zoellerpumps.com/en-us/products/sewage-pumps/commercial/290-series</v>
          </cell>
        </row>
        <row r="2839">
          <cell r="A2839" t="str">
            <v>4294-0025</v>
          </cell>
          <cell r="B2839" t="str">
            <v>J4294 2F/35'Cd/200-208V/3Ph/DS/cCSAus/UL</v>
          </cell>
          <cell r="C2839" t="str">
            <v>https://www.zoellerpumps.com/en-us/products/sewage-pumps/commercial/290-series</v>
          </cell>
        </row>
        <row r="2840">
          <cell r="A2840" t="str">
            <v>4294-0027</v>
          </cell>
          <cell r="B2840" t="str">
            <v>F4294 2F/35'Cd/230V/3Ph/DS/cCSAus/UL</v>
          </cell>
          <cell r="C2840" t="str">
            <v>https://www.zoellerpumps.com/en-us/products/sewage-pumps/commercial/290-series</v>
          </cell>
        </row>
        <row r="2841">
          <cell r="A2841" t="str">
            <v>4295-0004</v>
          </cell>
          <cell r="B2841" t="str">
            <v>E4295 2F/230V/1Ph/DS/CSA</v>
          </cell>
          <cell r="C2841" t="str">
            <v>https://www.zoellerpumps.com/en-us/products/sewage-pumps/commercial/290-series</v>
          </cell>
        </row>
        <row r="2842">
          <cell r="A2842" t="str">
            <v>4295-0006</v>
          </cell>
          <cell r="B2842" t="str">
            <v>I4295 2F/200-208V/1Ph/DS/cCSAus</v>
          </cell>
          <cell r="C2842" t="str">
            <v>https://www.zoellerpumps.com/en-us/products/sewage-pumps/commercial/290-series</v>
          </cell>
        </row>
        <row r="2843">
          <cell r="A2843" t="str">
            <v>4295-0007</v>
          </cell>
          <cell r="B2843" t="str">
            <v>J4295 2F/200-208V/3Ph/DS/cCSAus/UL</v>
          </cell>
          <cell r="C2843" t="str">
            <v>https://www.zoellerpumps.com/en-us/products/sewage-pumps/commercial/290-series</v>
          </cell>
        </row>
        <row r="2844">
          <cell r="A2844" t="str">
            <v>4295-0008</v>
          </cell>
          <cell r="B2844" t="str">
            <v>F4295 2F/230V/3Ph/DS/cCSAus/UL</v>
          </cell>
          <cell r="C2844" t="str">
            <v>https://www.zoellerpumps.com/en-us/products/sewage-pumps/commercial/290-series</v>
          </cell>
        </row>
        <row r="2845">
          <cell r="A2845" t="str">
            <v>4295-0009</v>
          </cell>
          <cell r="B2845" t="str">
            <v>G4295 2F/460V/3Ph/DS/cCSAus/UL</v>
          </cell>
          <cell r="C2845" t="str">
            <v>https://www.zoellerpumps.com/en-us/products/sewage-pumps/commercial/290-series</v>
          </cell>
        </row>
        <row r="2846">
          <cell r="A2846" t="str">
            <v>4295-0016</v>
          </cell>
          <cell r="B2846" t="str">
            <v>J4295 2F/35'Cd/200-208V/3Ph/DS/cCSAus/UL</v>
          </cell>
          <cell r="C2846" t="str">
            <v>https://www.zoellerpumps.com/en-us/products/sewage-pumps/commercial/290-series</v>
          </cell>
        </row>
        <row r="2847">
          <cell r="A2847" t="str">
            <v>4295-0017</v>
          </cell>
          <cell r="B2847" t="str">
            <v>E4295 2F/35'Cd/230V/1Ph/DS/CSA</v>
          </cell>
          <cell r="C2847" t="str">
            <v>https://www.zoellerpumps.com/en-us/products/sewage-pumps/commercial/290-series</v>
          </cell>
        </row>
        <row r="2848">
          <cell r="A2848" t="str">
            <v>4295-0018</v>
          </cell>
          <cell r="B2848" t="str">
            <v>E4295 2F/230V/1Ph/DS/Wo Plug/CSA</v>
          </cell>
          <cell r="C2848" t="str">
            <v>https://www.zoellerpumps.com/en-us/products/sewage-pumps/commercial/290-series</v>
          </cell>
        </row>
        <row r="2849">
          <cell r="A2849" t="str">
            <v>4295-0019</v>
          </cell>
          <cell r="B2849" t="str">
            <v>F4295 2F/35'Cd/230V/3Ph/DS/cCSAus/UL</v>
          </cell>
          <cell r="C2849" t="str">
            <v>https://www.zoellerpumps.com/en-us/products/sewage-pumps/commercial/290-series</v>
          </cell>
        </row>
        <row r="2850">
          <cell r="A2850" t="str">
            <v>4295-0020</v>
          </cell>
          <cell r="B2850" t="str">
            <v>G4295 2F/25'Cd/460V/3Ph/DS/cCSAus/UL</v>
          </cell>
          <cell r="C2850" t="str">
            <v>https://www.zoellerpumps.com/en-us/products/sewage-pumps/commercial/290-series</v>
          </cell>
        </row>
        <row r="2851">
          <cell r="A2851" t="str">
            <v>4295-0023</v>
          </cell>
          <cell r="B2851" t="str">
            <v>F4295 2F/25'Cd/230V/3Ph/DS/cCSAus/UL</v>
          </cell>
          <cell r="C2851" t="str">
            <v>https://www.zoellerpumps.com/en-us/products/sewage-pumps/commercial/290-series</v>
          </cell>
        </row>
        <row r="2852">
          <cell r="A2852" t="str">
            <v>4295-0024</v>
          </cell>
          <cell r="B2852" t="str">
            <v>G4295 2F/35'Cd/460V/3Ph/DS/cCSAus/UL</v>
          </cell>
          <cell r="C2852" t="str">
            <v>https://www.zoellerpumps.com/en-us/products/sewage-pumps/commercial/290-series</v>
          </cell>
        </row>
        <row r="2853">
          <cell r="A2853" t="str">
            <v>4295-0025</v>
          </cell>
          <cell r="B2853" t="str">
            <v>E4295 2F/50'Cd/230V/1Ph/DS/CSA</v>
          </cell>
          <cell r="C2853" t="str">
            <v>https://www.zoellerpumps.com/en-us/products/sewage-pumps/commercial/290-series</v>
          </cell>
        </row>
        <row r="2854">
          <cell r="A2854" t="str">
            <v>4295-0026</v>
          </cell>
          <cell r="B2854" t="str">
            <v>E4295 2F/25'Cd/230V/1Ph/DS/CSA</v>
          </cell>
          <cell r="C2854" t="str">
            <v>https://www.zoellerpumps.com/en-us/products/sewage-pumps/commercial/290-series</v>
          </cell>
        </row>
        <row r="2855">
          <cell r="A2855" t="str">
            <v>4295-0027</v>
          </cell>
          <cell r="B2855" t="str">
            <v>F4295 2F/50'Cd/230V/3Ph/DS/cCSAus/UL</v>
          </cell>
          <cell r="C2855" t="str">
            <v>https://www.zoellerpumps.com/en-us/products/sewage-pumps/commercial/290-series</v>
          </cell>
        </row>
        <row r="2856">
          <cell r="A2856" t="str">
            <v>4295-0028</v>
          </cell>
          <cell r="B2856" t="str">
            <v>I4295 2F/50'Cd/200-208V/1Ph/DS/cCSAus</v>
          </cell>
          <cell r="C2856" t="str">
            <v>https://www.zoellerpumps.com/en-us/products/sewage-pumps/commercial/290-series</v>
          </cell>
        </row>
        <row r="2857">
          <cell r="A2857" t="str">
            <v>4295-0029</v>
          </cell>
          <cell r="B2857" t="str">
            <v>E4295 2F/230V/1Ph/DS/CSA/Bronze Impeller</v>
          </cell>
          <cell r="C2857" t="str">
            <v>https://www.zoellerpumps.com/en-us/products/sewage-pumps/commercial/290-series</v>
          </cell>
        </row>
        <row r="2858">
          <cell r="A2858" t="str">
            <v>4295-0030</v>
          </cell>
          <cell r="B2858" t="str">
            <v>G4295 2F/50'Cd/460V/3Ph/DS/cCSAus/UL</v>
          </cell>
          <cell r="C2858" t="str">
            <v>https://www.zoellerpumps.com/en-us/products/sewage-pumps/commercial/290-series</v>
          </cell>
        </row>
        <row r="2859">
          <cell r="A2859" t="str">
            <v>4361-0002</v>
          </cell>
          <cell r="B2859" t="str">
            <v>N4161 3F/115V/1Ph/DS/cCSAus/(4161-0002)</v>
          </cell>
          <cell r="C2859" t="str">
            <v>https://www.zoellerpumps.com/en-us/products/sump-effluent-pumps/commercial/160-series</v>
          </cell>
        </row>
        <row r="2860">
          <cell r="A2860" t="str">
            <v>4361-0004</v>
          </cell>
          <cell r="B2860" t="str">
            <v>E4161 3F/230V/1Ph/cCSAus/UL/(4161-0004)</v>
          </cell>
          <cell r="C2860" t="str">
            <v>https://www.zoellerpumps.com/en-us/products/sump-effluent-pumps/commercial/160-series</v>
          </cell>
        </row>
        <row r="2861">
          <cell r="A2861" t="str">
            <v>4361-0007</v>
          </cell>
          <cell r="B2861" t="str">
            <v>G4161 3F/50'Cd/460V/3Ph/DS/cCSAus/UL/(4161-0017)</v>
          </cell>
          <cell r="C2861" t="str">
            <v>https://www.zoellerpumps.com/en-us/products/sump-effluent-pumps/commercial/160-series</v>
          </cell>
        </row>
        <row r="2862">
          <cell r="A2862" t="str">
            <v>4361-0008</v>
          </cell>
          <cell r="B2862" t="str">
            <v>G4161 3F/25'Cd/460V/3Ph/DS/cCSAus/UL/(4161-0020)</v>
          </cell>
          <cell r="C2862" t="str">
            <v>https://www.zoellerpumps.com/en-us/products/sump-effluent-pumps/commercial/160-series</v>
          </cell>
        </row>
        <row r="2863">
          <cell r="A2863" t="str">
            <v>4361-0009</v>
          </cell>
          <cell r="B2863" t="str">
            <v>G4161 3F/460V/3Ph/DS/cCSAus/UL/(4161-0008)</v>
          </cell>
          <cell r="C2863" t="str">
            <v>https://www.zoellerpumps.com/en-us/products/sump-effluent-pumps/commercial/160-series</v>
          </cell>
        </row>
        <row r="2864">
          <cell r="A2864" t="str">
            <v>4361-0010</v>
          </cell>
          <cell r="B2864" t="str">
            <v>J4161 3F/200-208V/3Ph/DS/cCSAus/UL/(4161-0006)</v>
          </cell>
          <cell r="C2864" t="str">
            <v>https://www.zoellerpumps.com/en-us/products/sump-effluent-pumps/commercial/160-series</v>
          </cell>
        </row>
        <row r="2865">
          <cell r="A2865" t="str">
            <v>4363-0005</v>
          </cell>
          <cell r="B2865" t="str">
            <v>E4163 3F/35'Cd/230V/1Ph/DS/cCSAus/UL/(4163-0018)</v>
          </cell>
          <cell r="C2865" t="str">
            <v>https://www.zoellerpumps.com/en-us/products/sump-effluent-pumps/commercial/160-series</v>
          </cell>
        </row>
        <row r="2866">
          <cell r="A2866" t="str">
            <v>4363-0006</v>
          </cell>
          <cell r="B2866" t="str">
            <v>G4163 3F/460V/3Ph/DS/cCSAus/UL/(4163-0008)</v>
          </cell>
          <cell r="C2866" t="str">
            <v>https://www.zoellerpumps.com/en-us/products/sump-effluent-pumps/commercial/160-series</v>
          </cell>
        </row>
        <row r="2867">
          <cell r="A2867" t="str">
            <v>4363-0007</v>
          </cell>
          <cell r="B2867" t="str">
            <v>J4163 3F/230V/3Ph/DS/cCSAus/UL/(4163-0006)</v>
          </cell>
          <cell r="C2867" t="str">
            <v>https://www.zoellerpumps.com/en-us/products/sump-effluent-pumps/commercial/160-series</v>
          </cell>
        </row>
        <row r="2868">
          <cell r="A2868" t="str">
            <v>4363-0008</v>
          </cell>
          <cell r="B2868" t="str">
            <v>N4163 3F/115V/1Ph/DS/cCSAus/(4163-0002)</v>
          </cell>
          <cell r="C2868" t="str">
            <v>https://www.zoellerpumps.com/en-us/products/sump-effluent-pumps/commercial/160-series</v>
          </cell>
        </row>
        <row r="2869">
          <cell r="A2869" t="str">
            <v>4365-0004</v>
          </cell>
          <cell r="B2869" t="str">
            <v>E4165 3F/230V/1Ph/DS/cCSAus/UL/(4165-0004)</v>
          </cell>
          <cell r="C2869" t="str">
            <v>https://www.zoellerpumps.com/en-us/products/sump-effluent-pumps/commercial/160-series</v>
          </cell>
        </row>
        <row r="2870">
          <cell r="A2870" t="str">
            <v>4365-0005</v>
          </cell>
          <cell r="B2870" t="str">
            <v>G4165 3F/50'Cd/460V/3Ph/DS/cCSAus/UL/(4165-0015)</v>
          </cell>
          <cell r="C2870" t="str">
            <v>https://www.zoellerpumps.com/en-us/products/sump-effluent-pumps/commercial/160-series</v>
          </cell>
        </row>
        <row r="2871">
          <cell r="A2871" t="str">
            <v>4365-0006</v>
          </cell>
          <cell r="B2871" t="str">
            <v>G4165 3F/460V/3Ph/DS/cCSAus/UL/(4165-0008)</v>
          </cell>
          <cell r="C2871" t="str">
            <v>https://www.zoellerpumps.com/en-us/products/sump-effluent-pumps/commercial/160-series</v>
          </cell>
        </row>
        <row r="2872">
          <cell r="A2872" t="str">
            <v>4365-0007</v>
          </cell>
          <cell r="B2872" t="str">
            <v>G4165 3F/50'Cd/460V/3Ph/DS/cCSAus/UL/(4165-0015)</v>
          </cell>
          <cell r="C2872" t="str">
            <v>https://www.zoellerpumps.com/en-us/products/sump-effluent-pumps/commercial/160-series</v>
          </cell>
        </row>
        <row r="2873">
          <cell r="A2873" t="str">
            <v>4365-0008</v>
          </cell>
          <cell r="B2873" t="str">
            <v>J4165 3F/200-208V/3Ph/DS/cCSAus/UL/(4165-0006)</v>
          </cell>
          <cell r="C2873" t="str">
            <v>https://www.zoellerpumps.com/en-us/products/sump-effluent-pumps/commercial/160-series</v>
          </cell>
        </row>
        <row r="2874">
          <cell r="A2874" t="str">
            <v>4365-0009</v>
          </cell>
          <cell r="B2874" t="str">
            <v>I4165 3F/200-208V/1Ph/Dbl Sl/cCSAus/UL/(4165-0005)</v>
          </cell>
          <cell r="C2874" t="str">
            <v>https://www.zoellerpumps.com/en-us/products/sump-effluent-pumps/commercial/160-series</v>
          </cell>
        </row>
        <row r="2875">
          <cell r="A2875" t="str">
            <v>4382-0002</v>
          </cell>
          <cell r="B2875" t="str">
            <v>N4282 3F/115V/1PH/DS/cCSAus/UL</v>
          </cell>
          <cell r="C2875" t="str">
            <v>https://www.zoellerpumps.com/en-us/products/sewage-pumps/commercial/280-series</v>
          </cell>
        </row>
        <row r="2876">
          <cell r="A2876" t="str">
            <v>4382-0004</v>
          </cell>
          <cell r="B2876" t="str">
            <v>E4282 3F/230V/1Ph/DS/cCSAus/UL</v>
          </cell>
          <cell r="C2876" t="str">
            <v>https://www.zoellerpumps.com/en-us/products/sewage-pumps/commercial/280-series</v>
          </cell>
        </row>
        <row r="2877">
          <cell r="A2877" t="str">
            <v>4382-0005</v>
          </cell>
          <cell r="B2877" t="str">
            <v>G4282 3F/460V/3Ph/DS/cCSAus/UL</v>
          </cell>
          <cell r="C2877" t="str">
            <v>https://www.zoellerpumps.com/en-us/products/sewage-pumps/commercial/280-series</v>
          </cell>
        </row>
        <row r="2878">
          <cell r="A2878" t="str">
            <v>4382-0006</v>
          </cell>
          <cell r="B2878" t="str">
            <v>J4282 3F/200-208V/3Ph/DS/cCSAus/UL</v>
          </cell>
          <cell r="C2878" t="str">
            <v>https://www.zoellerpumps.com/en-us/products/sewage-pumps/commercial/280-series</v>
          </cell>
        </row>
        <row r="2879">
          <cell r="A2879" t="str">
            <v>4382-0007</v>
          </cell>
          <cell r="B2879" t="str">
            <v>F4282 3F/230V/3Ph/DS/cCSAus/UL</v>
          </cell>
          <cell r="C2879" t="str">
            <v>https://www.zoellerpumps.com/en-us/products/sewage-pumps/commercial/280-series</v>
          </cell>
        </row>
        <row r="2880">
          <cell r="A2880" t="str">
            <v>4382-0008</v>
          </cell>
          <cell r="B2880" t="str">
            <v>I4282 3F/200-208V/1Ph/DS/cCSAus</v>
          </cell>
          <cell r="C2880" t="str">
            <v>https://www.zoellerpumps.com/en-us/products/sewage-pumps/commercial/280-series</v>
          </cell>
        </row>
        <row r="2881">
          <cell r="A2881" t="str">
            <v>4382-0009</v>
          </cell>
          <cell r="B2881" t="str">
            <v>I4282 3F/35'Cd/200-208V/1Ph/DS/cCSAus</v>
          </cell>
          <cell r="C2881" t="str">
            <v>https://www.zoellerpumps.com/en-us/products/sewage-pumps/commercial/280-series</v>
          </cell>
        </row>
        <row r="2882">
          <cell r="A2882" t="str">
            <v>4382-0010</v>
          </cell>
          <cell r="B2882" t="str">
            <v>N4282 3F/35'Cd/115V/1Ph/DS/cCSAus/UL</v>
          </cell>
          <cell r="C2882" t="str">
            <v>https://www.zoellerpumps.com/en-us/products/sewage-pumps/commercial/280-series</v>
          </cell>
        </row>
        <row r="2883">
          <cell r="A2883" t="str">
            <v>4382-0011</v>
          </cell>
          <cell r="B2883" t="str">
            <v>G4282 3F/25'Cd/460V/3Ph/DS/cCSAus/UL</v>
          </cell>
          <cell r="C2883" t="str">
            <v>https://www.zoellerpumps.com/en-us/products/sewage-pumps/commercial/280-series</v>
          </cell>
        </row>
        <row r="2884">
          <cell r="A2884" t="str">
            <v>4382-0012</v>
          </cell>
          <cell r="B2884" t="str">
            <v>J4282 3F/25'Cd/200-208V/3Ph/DS/cCSAus/UL</v>
          </cell>
          <cell r="C2884" t="str">
            <v>https://www.zoellerpumps.com/en-us/products/sewage-pumps/commercial/280-series</v>
          </cell>
        </row>
        <row r="2885">
          <cell r="A2885" t="str">
            <v>4382-0013</v>
          </cell>
          <cell r="B2885" t="str">
            <v>E4282 3F/25'Cd/230V/1Ph/DS/cCSAus/UL</v>
          </cell>
          <cell r="C2885" t="str">
            <v>https://www.zoellerpumps.com/en-us/products/sewage-pumps/commercial/280-series</v>
          </cell>
        </row>
        <row r="2886">
          <cell r="A2886" t="str">
            <v>4382-0014</v>
          </cell>
          <cell r="B2886" t="str">
            <v>N4282 3F/25'Cd/115V/1Ph/DS/cCSAus/UL</v>
          </cell>
          <cell r="C2886" t="str">
            <v>https://www.zoellerpumps.com/en-us/products/sewage-pumps/commercial/280-series</v>
          </cell>
        </row>
        <row r="2887">
          <cell r="A2887" t="str">
            <v>4382-0015</v>
          </cell>
          <cell r="B2887" t="str">
            <v>J4282 3F/50'Cd/200-208V/3Ph/DS/cCSAus/UL</v>
          </cell>
          <cell r="C2887" t="str">
            <v>https://www.zoellerpumps.com/en-us/products/sewage-pumps/commercial/280-series</v>
          </cell>
        </row>
        <row r="2888">
          <cell r="A2888" t="str">
            <v>4384-0004</v>
          </cell>
          <cell r="B2888" t="str">
            <v>E4284 3F/230V/1Ph/DS/cCSAus/UL</v>
          </cell>
          <cell r="C2888" t="str">
            <v>https://www.zoellerpumps.com/en-us/products/sewage-pumps/commercial/280-series</v>
          </cell>
        </row>
        <row r="2889">
          <cell r="A2889" t="str">
            <v>4384-0005</v>
          </cell>
          <cell r="B2889" t="str">
            <v>G4284 3F/460V/3Ph/DS/cCSAus/UL</v>
          </cell>
          <cell r="C2889" t="str">
            <v>https://www.zoellerpumps.com/en-us/products/sewage-pumps/commercial/280-series</v>
          </cell>
        </row>
        <row r="2890">
          <cell r="A2890" t="str">
            <v>4384-0006</v>
          </cell>
          <cell r="B2890" t="str">
            <v>J4284 3F/200-208V/3Ph/DS/cCSAus/UL</v>
          </cell>
          <cell r="C2890" t="str">
            <v>https://www.zoellerpumps.com/en-us/products/sewage-pumps/commercial/280-series</v>
          </cell>
        </row>
        <row r="2891">
          <cell r="A2891" t="str">
            <v>4384-0011</v>
          </cell>
          <cell r="B2891" t="str">
            <v>F4284 3F/230V/3Ph/DS/cCSAus/UL</v>
          </cell>
          <cell r="C2891" t="str">
            <v>https://www.zoellerpumps.com/en-us/products/sewage-pumps/commercial/280-series</v>
          </cell>
        </row>
        <row r="2892">
          <cell r="A2892" t="str">
            <v>4384-0013</v>
          </cell>
          <cell r="B2892" t="str">
            <v>J4284 3F/35'Cd/200-208V/3Ph/DS/cCSAus/UL</v>
          </cell>
          <cell r="C2892" t="str">
            <v>https://www.zoellerpumps.com/en-us/products/sewage-pumps/commercial/280-series</v>
          </cell>
        </row>
        <row r="2893">
          <cell r="A2893" t="str">
            <v>4384-0014</v>
          </cell>
          <cell r="B2893" t="str">
            <v>I4284 3F/200-208V/1Ph/DS/cCSAus</v>
          </cell>
          <cell r="C2893" t="str">
            <v>https://www.zoellerpumps.com/en-us/products/sewage-pumps/commercial/280-series</v>
          </cell>
        </row>
        <row r="2894">
          <cell r="A2894" t="str">
            <v>4384-0015</v>
          </cell>
          <cell r="B2894" t="str">
            <v>G4284 3F/50'Cd/460V/3Ph/DS/cCSAus/UL</v>
          </cell>
          <cell r="C2894" t="str">
            <v>https://www.zoellerpumps.com/en-us/products/sewage-pumps/commercial/280-series</v>
          </cell>
        </row>
        <row r="2895">
          <cell r="A2895" t="str">
            <v>4384-0016</v>
          </cell>
          <cell r="B2895" t="str">
            <v>F4284 3F/25'Cd/230V/3Ph//DS/cCSAus/UL</v>
          </cell>
          <cell r="C2895" t="str">
            <v>https://www.zoellerpumps.com/en-us/products/sewage-pumps/commercial/280-series</v>
          </cell>
        </row>
        <row r="2896">
          <cell r="A2896" t="str">
            <v>4384-0017</v>
          </cell>
          <cell r="B2896" t="str">
            <v>G4284 3F/25'Cd/460V/3Ph/DS/cCSAus/UL</v>
          </cell>
          <cell r="C2896" t="str">
            <v>https://www.zoellerpumps.com/en-us/products/sewage-pumps/commercial/280-series</v>
          </cell>
        </row>
        <row r="2897">
          <cell r="A2897" t="str">
            <v>4384-0018</v>
          </cell>
          <cell r="B2897" t="str">
            <v>E4284 3F/35'Cd/230V/1Ph/DS/cCSAus/UL</v>
          </cell>
          <cell r="C2897" t="str">
            <v>https://www.zoellerpumps.com/en-us/products/sewage-pumps/commercial/280-series</v>
          </cell>
        </row>
        <row r="2898">
          <cell r="A2898" t="str">
            <v>4384-0019</v>
          </cell>
          <cell r="B2898" t="str">
            <v>J4284 3F/50'Cd/200-208V/3Ph/DS/cCSAus/UL</v>
          </cell>
          <cell r="C2898" t="str">
            <v>https://www.zoellerpumps.com/en-us/products/sewage-pumps/commercial/280-series</v>
          </cell>
        </row>
        <row r="2899">
          <cell r="A2899" t="str">
            <v>4384-0020</v>
          </cell>
          <cell r="B2899" t="str">
            <v>F4284 3F/50'Cd/230V/3Ph/DS/cCSAus/UL/(01</v>
          </cell>
          <cell r="C2899" t="str">
            <v>https://www.zoellerpumps.com/en-us/products/sewage-pumps/commercial/280-series</v>
          </cell>
        </row>
        <row r="2900">
          <cell r="A2900" t="str">
            <v>4384-0021</v>
          </cell>
          <cell r="B2900" t="str">
            <v>J4284 3F/25'Cd/200-208V/3Ph/DS/cCSAus/UL</v>
          </cell>
          <cell r="C2900" t="str">
            <v>https://www.zoellerpumps.com/en-us/products/sewage-pumps/commercial/280-series</v>
          </cell>
        </row>
        <row r="2901">
          <cell r="A2901" t="str">
            <v>4384-0022</v>
          </cell>
          <cell r="B2901" t="str">
            <v>E4284 3F/25'Cd/230V/1Ph/DS/cCSAus/UL</v>
          </cell>
          <cell r="C2901" t="str">
            <v>https://www.zoellerpumps.com/en-us/products/sewage-pumps/commercial/280-series</v>
          </cell>
        </row>
        <row r="2902">
          <cell r="A2902" t="str">
            <v>4384-0023</v>
          </cell>
          <cell r="B2902" t="str">
            <v>I4284 3F/25'Cd/200-208V/1Ph/DS/cCSAus</v>
          </cell>
          <cell r="C2902" t="str">
            <v>https://www.zoellerpumps.com/en-us/products/sewage-pumps/commercial/280-series</v>
          </cell>
        </row>
        <row r="2903">
          <cell r="A2903" t="str">
            <v>4384-0024</v>
          </cell>
          <cell r="B2903" t="str">
            <v>F4284 3F/35'Cd/230V/3Ph/DS/cCSAus/UL</v>
          </cell>
          <cell r="C2903" t="str">
            <v>https://www.zoellerpumps.com/en-us/products/sewage-pumps/commercial/280-series</v>
          </cell>
        </row>
        <row r="2904">
          <cell r="A2904" t="str">
            <v>4384-0025</v>
          </cell>
          <cell r="B2904" t="str">
            <v>E4284 3F/50'Cd/230V/1Ph/DS/cCSAus/UL</v>
          </cell>
          <cell r="C2904" t="str">
            <v>https://www.zoellerpumps.com/en-us/products/sewage-pumps/commercial/280-series</v>
          </cell>
        </row>
        <row r="2905">
          <cell r="A2905" t="str">
            <v>4384-0026</v>
          </cell>
          <cell r="B2905" t="str">
            <v>I4284 3F/35'Cd/200-208V/1Ph/DS/cCSAus</v>
          </cell>
          <cell r="C2905" t="str">
            <v>https://www.zoellerpumps.com/en-us/products/sewage-pumps/commercial/280-series</v>
          </cell>
        </row>
        <row r="2906">
          <cell r="A2906" t="str">
            <v>4384-0027</v>
          </cell>
          <cell r="B2906" t="str">
            <v>I4284 3F/50'Cd/200-208V/1Ph/DS/cCSAus/(4284-0020)</v>
          </cell>
          <cell r="C2906" t="str">
            <v>https://www.zoellerpumps.com/en-us/products/sewage-pumps/commercial/280-series</v>
          </cell>
        </row>
        <row r="2907">
          <cell r="A2907" t="str">
            <v>4385-0005</v>
          </cell>
          <cell r="B2907" t="str">
            <v>J4185 3F/200-208V/3Ph/DS/cCSAus/UL/(4185-0006)</v>
          </cell>
          <cell r="C2907" t="str">
            <v>https://www.zoellerpumps.com/en-us/products/sump-effluent-pumps/commercial/180-190-series</v>
          </cell>
        </row>
        <row r="2908">
          <cell r="A2908" t="str">
            <v>4386-0004</v>
          </cell>
          <cell r="B2908" t="str">
            <v>E4186 3F/230V/1Ph/DS/CSA/(4186-0004)</v>
          </cell>
          <cell r="C2908" t="str">
            <v>https://www.zoellerpumps.com/en-us/products/sump-effluent-pumps/commercial/180-190-series</v>
          </cell>
        </row>
        <row r="2909">
          <cell r="A2909" t="str">
            <v>4386-0005</v>
          </cell>
          <cell r="B2909" t="str">
            <v>G4186 3F/460V/3Ph/DS/cCSAus/(4186-0006)</v>
          </cell>
          <cell r="C2909" t="str">
            <v>https://www.zoellerpumps.com/en-us/products/sump-effluent-pumps/commercial/180-190-series</v>
          </cell>
        </row>
        <row r="2910">
          <cell r="A2910" t="str">
            <v>4388-0004</v>
          </cell>
          <cell r="B2910" t="str">
            <v>E4188 3F/230V/1Ph/DS/CSA/(4188-0004)</v>
          </cell>
          <cell r="C2910" t="str">
            <v>https://www.zoellerpumps.com/en-us/products/sump-effluent-pumps/commercial/180-190-series</v>
          </cell>
        </row>
        <row r="2911">
          <cell r="A2911" t="str">
            <v>4388-0005</v>
          </cell>
          <cell r="B2911" t="str">
            <v>J4188 3F/200-208V/3Ph/DS/cCSAus/UL/(4188-0006)</v>
          </cell>
          <cell r="C2911" t="str">
            <v>https://www.zoellerpumps.com/en-us/products/sump-effluent-pumps/commercial/180-190-series</v>
          </cell>
        </row>
        <row r="2912">
          <cell r="A2912" t="str">
            <v>4388-0007</v>
          </cell>
          <cell r="B2912" t="str">
            <v>F4188 3F/230V/3Ph/DS/cCSAus/UL/(4188-0007)</v>
          </cell>
          <cell r="C2912" t="str">
            <v>https://www.zoellerpumps.com/en-us/products/sump-effluent-pumps/commercial/180-190-series</v>
          </cell>
        </row>
        <row r="2913">
          <cell r="A2913" t="str">
            <v>4388-0008</v>
          </cell>
          <cell r="B2913" t="str">
            <v>G4188 3F/460V/3Ph/DS/cCSAus/UL(4188-0008)</v>
          </cell>
          <cell r="C2913" t="str">
            <v>https://www.zoellerpumps.com/en-us/products/sump-effluent-pumps/commercial/180-190-series</v>
          </cell>
        </row>
        <row r="2914">
          <cell r="A2914" t="str">
            <v>4388-0009</v>
          </cell>
          <cell r="B2914" t="str">
            <v>I4188 3F/200-208V/1Ph/DS/cCSAus/(4188-0005)</v>
          </cell>
          <cell r="C2914" t="str">
            <v>https://www.zoellerpumps.com/en-us/products/sump-effluent-pumps/commercial/180-190-series</v>
          </cell>
        </row>
        <row r="2915">
          <cell r="A2915" t="str">
            <v>4388-0010</v>
          </cell>
          <cell r="B2915" t="str">
            <v>F4188 3F/35'Cd/230V/3Ph/DS/cCSAus/UL/(4188-0023)</v>
          </cell>
          <cell r="C2915" t="str">
            <v>https://www.zoellerpumps.com/en-us/products/sump-effluent-pumps/commercial/180-190-series</v>
          </cell>
        </row>
        <row r="2916">
          <cell r="A2916" t="str">
            <v>4388-0011</v>
          </cell>
          <cell r="B2916" t="str">
            <v>J4188 3F/25'Cd/200V/3Ph/DS/cCSAus/UL/(4188-0018)</v>
          </cell>
          <cell r="C2916" t="str">
            <v>https://www.zoellerpumps.com/en-us/products/sump-effluent-pumps/commercial/180-190-series</v>
          </cell>
        </row>
        <row r="2917">
          <cell r="A2917" t="str">
            <v>4388-0012</v>
          </cell>
          <cell r="B2917" t="str">
            <v>J4188 3F/35'Cd/200V/3Ph/DS/cCSAus/UL/(4188-0014)</v>
          </cell>
          <cell r="C2917" t="str">
            <v>https://www.zoellerpumps.com/en-us/products/sump-effluent-pumps/commercial/180-190-series</v>
          </cell>
        </row>
        <row r="2918">
          <cell r="A2918" t="str">
            <v>4388-0013</v>
          </cell>
          <cell r="B2918" t="str">
            <v>J4188 3F/50'Cd/200V/3Ph/DS/cCSAus/UL/(4188-0016)</v>
          </cell>
          <cell r="C2918" t="str">
            <v>https://www.zoellerpumps.com/en-us/products/sump-effluent-pumps/commercial/180-190-series</v>
          </cell>
        </row>
        <row r="2919">
          <cell r="A2919" t="str">
            <v>4389-0004</v>
          </cell>
          <cell r="B2919" t="str">
            <v>E4189 3F/230V/1Ph/DS/CSA/(4189-0004)</v>
          </cell>
          <cell r="C2919" t="str">
            <v>https://www.zoellerpumps.com/en-us/products/sump-effluent-pumps/commercial/180-190-series</v>
          </cell>
        </row>
        <row r="2920">
          <cell r="A2920" t="str">
            <v>4389-0007</v>
          </cell>
          <cell r="B2920" t="str">
            <v>E4189 3F/35'Cd/230V/1Ph/DS/CSA(4189-0017)</v>
          </cell>
          <cell r="C2920" t="str">
            <v>https://www.zoellerpumps.com/en-us/products/sump-effluent-pumps/commercial/180-190-series</v>
          </cell>
        </row>
        <row r="2921">
          <cell r="A2921" t="str">
            <v>4389-0008</v>
          </cell>
          <cell r="B2921" t="str">
            <v>E4189 3F/50'Cd/230V/1Ph/DS/CSA(4189-0019)</v>
          </cell>
          <cell r="C2921" t="str">
            <v>https://www.zoellerpumps.com/en-us/products/sump-effluent-pumps/commercial/180-190-series</v>
          </cell>
        </row>
        <row r="2922">
          <cell r="A2922" t="str">
            <v>4389-0010</v>
          </cell>
          <cell r="B2922" t="str">
            <v>J4189 3F/200-208V/3Ph/DS/cCSAus/UL/(4189-0007)</v>
          </cell>
          <cell r="C2922" t="str">
            <v>https://www.zoellerpumps.com/en-us/products/sump-effluent-pumps/commercial/180-190-series</v>
          </cell>
        </row>
        <row r="2923">
          <cell r="A2923" t="str">
            <v>4389-0011</v>
          </cell>
          <cell r="B2923" t="str">
            <v>G4189 3F/460V/3Ph/DS/cCSAus/UL/(4189-0009)</v>
          </cell>
          <cell r="C2923" t="str">
            <v>https://www.zoellerpumps.com/en-us/products/sump-effluent-pumps/commercial/180-190-series</v>
          </cell>
        </row>
        <row r="2924">
          <cell r="A2924" t="str">
            <v>4389-0012</v>
          </cell>
          <cell r="B2924" t="str">
            <v>G4189 3F/35'Cd/460V/3Ph/DS/cCSAus/UL/(4189-0026)</v>
          </cell>
          <cell r="C2924" t="str">
            <v>https://www.zoellerpumps.com/en-us/products/sump-effluent-pumps/commercial/180-190-series</v>
          </cell>
        </row>
        <row r="2925">
          <cell r="A2925" t="str">
            <v>4389-0013</v>
          </cell>
          <cell r="B2925" t="str">
            <v>F4189 3F/230V/3Ph/DS/cCSAus/UL/(4189-0008)</v>
          </cell>
          <cell r="C2925" t="str">
            <v>https://www.zoellerpumps.com/en-us/products/sump-effluent-pumps/commercial/180-190-series</v>
          </cell>
        </row>
        <row r="2926">
          <cell r="A2926" t="str">
            <v>4389-0014</v>
          </cell>
          <cell r="B2926" t="str">
            <v>G4189 3F/50'Cd/460V/3Ph/DS/cCSAus/UL/(4189-0020)</v>
          </cell>
          <cell r="C2926" t="str">
            <v>https://www.zoellerpumps.com/en-us/products/sump-effluent-pumps/commercial/180-190-series</v>
          </cell>
        </row>
        <row r="2927">
          <cell r="A2927" t="str">
            <v>4389-0015</v>
          </cell>
          <cell r="B2927" t="str">
            <v>F4189 3F/25'Cd/230V/3Ph/DS/cCSAus/UL/(4189-0030)</v>
          </cell>
          <cell r="C2927" t="str">
            <v>https://www.zoellerpumps.com/en-us/products/sump-effluent-pumps/commercial/180-190-series</v>
          </cell>
        </row>
        <row r="2928">
          <cell r="A2928" t="str">
            <v>4390-0004</v>
          </cell>
          <cell r="B2928" t="str">
            <v>E4290 3F/230V/1Ph/DS/(009348)</v>
          </cell>
          <cell r="C2928" t="str">
            <v>https://www.zoellerpumps.com/en-us/products/sewage-pumps/commercial/290-series</v>
          </cell>
        </row>
        <row r="2929">
          <cell r="A2929" t="str">
            <v>4390-0005</v>
          </cell>
          <cell r="B2929" t="str">
            <v>F4290 3F/230V/3Ph/DS/(011008)</v>
          </cell>
          <cell r="C2929" t="str">
            <v>https://www.zoellerpumps.com/en-us/products/sewage-pumps/commercial/290-series</v>
          </cell>
        </row>
        <row r="2930">
          <cell r="A2930" t="str">
            <v>4390-0006</v>
          </cell>
          <cell r="B2930" t="str">
            <v>G4290 3F/460V/3Ph/DS/(011009)</v>
          </cell>
          <cell r="C2930" t="str">
            <v>https://www.zoellerpumps.com/en-us/products/sewage-pumps/commercial/290-series</v>
          </cell>
        </row>
        <row r="2931">
          <cell r="A2931" t="str">
            <v>4390-0008</v>
          </cell>
          <cell r="B2931" t="str">
            <v>I4290 3F/200-208V/1Ph/DS/(011010)</v>
          </cell>
          <cell r="C2931" t="str">
            <v>https://www.zoellerpumps.com/en-us/products/sewage-pumps/commercial/290-series</v>
          </cell>
        </row>
        <row r="2932">
          <cell r="A2932" t="str">
            <v>4390-0009</v>
          </cell>
          <cell r="B2932" t="str">
            <v>J4290 3F/200-208V/3Ph/DS/(011011)</v>
          </cell>
          <cell r="C2932" t="str">
            <v>https://www.zoellerpumps.com/en-us/products/sewage-pumps/commercial/290-series</v>
          </cell>
        </row>
        <row r="2933">
          <cell r="A2933" t="str">
            <v>4391-0004</v>
          </cell>
          <cell r="B2933" t="str">
            <v>E4291 3F/230V/1Ph/DS/Wo Plug</v>
          </cell>
          <cell r="C2933" t="str">
            <v>https://www.zoellerpumps.com/en-us/products/sewage-pumps/commercial/290-series</v>
          </cell>
        </row>
        <row r="2934">
          <cell r="A2934" t="str">
            <v>4391-0005</v>
          </cell>
          <cell r="B2934" t="str">
            <v>F4291 3F/230V/3Ph/DS/(011014)</v>
          </cell>
          <cell r="C2934" t="str">
            <v>https://www.zoellerpumps.com/en-us/products/sewage-pumps/commercial/290-series</v>
          </cell>
        </row>
        <row r="2935">
          <cell r="A2935" t="str">
            <v>4391-0006</v>
          </cell>
          <cell r="B2935" t="str">
            <v>G4291 3F/460V/3Ph/DS/(011015)</v>
          </cell>
          <cell r="C2935" t="str">
            <v>https://www.zoellerpumps.com/en-us/products/sewage-pumps/commercial/290-series</v>
          </cell>
        </row>
        <row r="2936">
          <cell r="A2936" t="str">
            <v>4391-0008</v>
          </cell>
          <cell r="B2936" t="str">
            <v>I4291 3F/200-208V/1Ph/DS/(011016)</v>
          </cell>
          <cell r="C2936" t="str">
            <v>https://www.zoellerpumps.com/en-us/products/sewage-pumps/commercial/290-series</v>
          </cell>
        </row>
        <row r="2937">
          <cell r="A2937" t="str">
            <v>4391-0009</v>
          </cell>
          <cell r="B2937" t="str">
            <v>J4291 3F/200-208V/3Ph/DS/(011017)</v>
          </cell>
          <cell r="C2937" t="str">
            <v>https://www.zoellerpumps.com/en-us/products/sewage-pumps/commercial/290-series</v>
          </cell>
        </row>
        <row r="2938">
          <cell r="A2938" t="str">
            <v>4392-0002</v>
          </cell>
          <cell r="B2938" t="str">
            <v>N4292 3F/115V/1Ph/DS/CSA</v>
          </cell>
          <cell r="C2938" t="str">
            <v>https://www.zoellerpumps.com/en-us/products/sewage-pumps/commercial/290-series</v>
          </cell>
        </row>
        <row r="2939">
          <cell r="A2939" t="str">
            <v>4392-0006</v>
          </cell>
          <cell r="B2939" t="str">
            <v>N4292 3F/35'Cd/115V/1Ph/DS/CSA</v>
          </cell>
          <cell r="C2939" t="str">
            <v>https://www.zoellerpumps.com/en-us/products/sewage-pumps/commercial/290-series</v>
          </cell>
        </row>
        <row r="2940">
          <cell r="A2940" t="str">
            <v>4392-0007</v>
          </cell>
          <cell r="B2940" t="str">
            <v>N4292 3F/50'Cd/115V/1Ph/DS/CSA</v>
          </cell>
          <cell r="C2940" t="str">
            <v>https://www.zoellerpumps.com/en-us/products/sewage-pumps/commercial/290-series</v>
          </cell>
        </row>
        <row r="2941">
          <cell r="A2941" t="str">
            <v>4392-0008</v>
          </cell>
          <cell r="B2941" t="str">
            <v>F4292 3F/230V/3Ph/DS/cCSAus</v>
          </cell>
          <cell r="C2941" t="str">
            <v>https://www.zoellerpumps.com/en-us/products/sewage-pumps/commercial/290-series</v>
          </cell>
        </row>
        <row r="2942">
          <cell r="A2942" t="str">
            <v>4392-0009</v>
          </cell>
          <cell r="B2942" t="str">
            <v>G4292 3F/460V/3Ph/DS/cCSAus</v>
          </cell>
          <cell r="C2942" t="str">
            <v>https://www.zoellerpumps.com/en-us/products/sewage-pumps/commercial/290-series</v>
          </cell>
        </row>
        <row r="2943">
          <cell r="A2943" t="str">
            <v>4392-0010</v>
          </cell>
          <cell r="B2943" t="str">
            <v>J4292 3F/50'Cd/200-208V/3Ph/DS/cCSAus</v>
          </cell>
          <cell r="C2943" t="str">
            <v>https://www.zoellerpumps.com/en-us/products/sewage-pumps/commercial/290-series</v>
          </cell>
        </row>
        <row r="2944">
          <cell r="A2944" t="str">
            <v>4392-0011</v>
          </cell>
          <cell r="B2944" t="str">
            <v>J4292 3F/200-208V/3Ph/DS/cCSAus</v>
          </cell>
          <cell r="C2944" t="str">
            <v>https://www.zoellerpumps.com/en-us/products/sewage-pumps/commercial/290-series</v>
          </cell>
        </row>
        <row r="2945">
          <cell r="A2945" t="str">
            <v>4393-0004</v>
          </cell>
          <cell r="B2945" t="str">
            <v>E4293 3F/230V/1Ph/DS/cCSAus/UL</v>
          </cell>
          <cell r="C2945" t="str">
            <v>https://www.zoellerpumps.com/en-us/products/sewage-pumps/commercial/290-series</v>
          </cell>
        </row>
        <row r="2946">
          <cell r="A2946" t="str">
            <v>4393-0005</v>
          </cell>
          <cell r="B2946" t="str">
            <v>J4293 3F/200-208V/3Ph/DS/cCSAus</v>
          </cell>
          <cell r="C2946" t="str">
            <v>https://www.zoellerpumps.com/en-us/products/sewage-pumps/commercial/290-series</v>
          </cell>
        </row>
        <row r="2947">
          <cell r="A2947" t="str">
            <v>4393-0006</v>
          </cell>
          <cell r="B2947" t="str">
            <v>G4293 3F/460V/3Ph/DS/cCSAus/UL</v>
          </cell>
          <cell r="C2947" t="str">
            <v>https://www.zoellerpumps.com/en-us/products/sewage-pumps/commercial/290-series</v>
          </cell>
        </row>
        <row r="2948">
          <cell r="A2948" t="str">
            <v>4393-0008</v>
          </cell>
          <cell r="B2948" t="str">
            <v>G4293 3F/35'Cd/460V/3Ph/DS/cCSAus/UL</v>
          </cell>
          <cell r="C2948" t="str">
            <v>https://www.zoellerpumps.com/en-us/products/sewage-pumps/commercial/290-series</v>
          </cell>
        </row>
        <row r="2949">
          <cell r="A2949" t="str">
            <v>4393-0009</v>
          </cell>
          <cell r="B2949" t="str">
            <v>I4293 3F/35'Cd/200-208V/1Ph/DS/cCSAus</v>
          </cell>
          <cell r="C2949" t="str">
            <v>https://www.zoellerpumps.com/en-us/products/sewage-pumps/commercial/290-series</v>
          </cell>
        </row>
        <row r="2950">
          <cell r="A2950" t="str">
            <v>4393-0010</v>
          </cell>
          <cell r="B2950" t="str">
            <v>F4293 3F/230V/3Ph/DS/cCSAus/UL</v>
          </cell>
          <cell r="C2950" t="str">
            <v>https://www.zoellerpumps.com/en-us/products/sewage-pumps/commercial/290-series</v>
          </cell>
        </row>
        <row r="2951">
          <cell r="A2951" t="str">
            <v>4393-0011</v>
          </cell>
          <cell r="B2951" t="str">
            <v>I4293 3F/200-208V/1Ph/DS/cCSAus</v>
          </cell>
          <cell r="C2951" t="str">
            <v>https://www.zoellerpumps.com/en-us/products/sewage-pumps/commercial/290-series</v>
          </cell>
        </row>
        <row r="2952">
          <cell r="A2952" t="str">
            <v>4393-0012</v>
          </cell>
          <cell r="B2952" t="str">
            <v>E4293 3F/50'Cd/230V/1Ph/DS/cCSAus/UL</v>
          </cell>
          <cell r="C2952" t="str">
            <v>https://www.zoellerpumps.com/en-us/products/sewage-pumps/commercial/290-series</v>
          </cell>
        </row>
        <row r="2953">
          <cell r="A2953" t="str">
            <v>4393-0013</v>
          </cell>
          <cell r="B2953" t="str">
            <v>F4293 3F/25'Cd/230V/3Ph/DS/cCSAus/UL</v>
          </cell>
          <cell r="C2953" t="str">
            <v>https://www.zoellerpumps.com/en-us/products/sewage-pumps/commercial/290-series</v>
          </cell>
        </row>
        <row r="2954">
          <cell r="A2954" t="str">
            <v>4393-0014</v>
          </cell>
          <cell r="B2954" t="str">
            <v>J4293 3F/25'Cd/200-208V/3Ph/DS/cCSAus</v>
          </cell>
          <cell r="C2954" t="str">
            <v>https://www.zoellerpumps.com/en-us/products/sewage-pumps/commercial/290-series</v>
          </cell>
        </row>
        <row r="2955">
          <cell r="A2955" t="str">
            <v>4394-0005</v>
          </cell>
          <cell r="B2955" t="str">
            <v>I4294 3F/200-208V/1Ph/DS/cCSAus</v>
          </cell>
          <cell r="C2955" t="str">
            <v>https://www.zoellerpumps.com/en-us/products/sewage-pumps/commercial/290-series</v>
          </cell>
        </row>
        <row r="2956">
          <cell r="A2956" t="str">
            <v>4394-0006</v>
          </cell>
          <cell r="B2956" t="str">
            <v>J4294 3F/200-208V/3Ph/DS/cCSAus/UL</v>
          </cell>
          <cell r="C2956" t="str">
            <v>https://www.zoellerpumps.com/en-us/products/sewage-pumps/commercial/290-series</v>
          </cell>
        </row>
        <row r="2957">
          <cell r="A2957" t="str">
            <v>4394-0008</v>
          </cell>
          <cell r="B2957" t="str">
            <v>E4294 3F/230V/1Ph/DS/CSA</v>
          </cell>
          <cell r="C2957" t="str">
            <v>https://www.zoellerpumps.com/en-us/products/sewage-pumps/commercial/290-series</v>
          </cell>
        </row>
        <row r="2958">
          <cell r="A2958" t="str">
            <v>4394-0009</v>
          </cell>
          <cell r="B2958" t="str">
            <v>G4294 3F/460V/3Ph/DS/cCSAus/UL</v>
          </cell>
          <cell r="C2958" t="str">
            <v>https://www.zoellerpumps.com/en-us/products/sewage-pumps/commercial/290-series</v>
          </cell>
        </row>
        <row r="2959">
          <cell r="A2959" t="str">
            <v>4394-0012</v>
          </cell>
          <cell r="B2959" t="str">
            <v>E4294 3F/25'Cd/230V/1Ph/DS/CSA</v>
          </cell>
          <cell r="C2959" t="str">
            <v>https://www.zoellerpumps.com/en-us/products/sewage-pumps/commercial/290-series</v>
          </cell>
        </row>
        <row r="2960">
          <cell r="A2960" t="str">
            <v>4394-0013</v>
          </cell>
          <cell r="B2960" t="str">
            <v>F4294 3F/230V/3Ph/DS/cCSAus/UL</v>
          </cell>
          <cell r="C2960" t="str">
            <v>https://www.zoellerpumps.com/en-us/products/sewage-pumps/commercial/290-series</v>
          </cell>
        </row>
        <row r="2961">
          <cell r="A2961" t="str">
            <v>4394-0014</v>
          </cell>
          <cell r="B2961" t="str">
            <v>J4294 3F/25'Cd/200-208V/3Ph/DS/cCSAus/UL</v>
          </cell>
          <cell r="C2961" t="str">
            <v>https://www.zoellerpumps.com/en-us/products/sewage-pumps/commercial/290-series</v>
          </cell>
        </row>
        <row r="2962">
          <cell r="A2962" t="str">
            <v>4394-0015</v>
          </cell>
          <cell r="B2962" t="str">
            <v>G4294 3F/25'Cd/460V/3Ph/DS/cCSAus/UL</v>
          </cell>
          <cell r="C2962" t="str">
            <v>https://www.zoellerpumps.com/en-us/products/sewage-pumps/commercial/290-series</v>
          </cell>
        </row>
        <row r="2963">
          <cell r="A2963" t="str">
            <v>4394-0016</v>
          </cell>
          <cell r="B2963" t="str">
            <v>E4294 3F/50'Cd/230V/1Ph/DS/CSA</v>
          </cell>
          <cell r="C2963" t="str">
            <v>https://www.zoellerpumps.com/en-us/products/sewage-pumps/commercial/290-series</v>
          </cell>
        </row>
        <row r="2964">
          <cell r="A2964" t="str">
            <v>4394-0017</v>
          </cell>
          <cell r="B2964" t="str">
            <v>I4294 50'Cd/3F/200-208V/1Ph/DS/cCSAus</v>
          </cell>
          <cell r="C2964" t="str">
            <v>https://www.zoellerpumps.com/en-us/products/sewage-pumps/commercial/290-series</v>
          </cell>
        </row>
        <row r="2965">
          <cell r="A2965" t="str">
            <v>4394-0019</v>
          </cell>
          <cell r="B2965" t="str">
            <v>J4294 3F/50'Cd/200-208V/3Ph/DS/cCSAus/UL</v>
          </cell>
          <cell r="C2965" t="str">
            <v>https://www.zoellerpumps.com/en-us/products/sewage-pumps/commercial/290-series</v>
          </cell>
        </row>
        <row r="2966">
          <cell r="A2966" t="str">
            <v>4394-0020</v>
          </cell>
          <cell r="B2966" t="str">
            <v>E4294 3F/35'Cd/230V/1Ph/DS/CSA</v>
          </cell>
          <cell r="C2966" t="str">
            <v>https://www.zoellerpumps.com/en-us/products/sewage-pumps/commercial/290-series</v>
          </cell>
        </row>
        <row r="2967">
          <cell r="A2967" t="str">
            <v>4394-0021</v>
          </cell>
          <cell r="B2967" t="str">
            <v>G4294 3F/50'Cd/460V/3Ph/DS/cCSAus/UL</v>
          </cell>
          <cell r="C2967" t="str">
            <v>https://www.zoellerpumps.com/en-us/products/sewage-pumps/commercial/290-series</v>
          </cell>
        </row>
        <row r="2968">
          <cell r="A2968" t="str">
            <v>4394-0022</v>
          </cell>
          <cell r="B2968" t="str">
            <v>F4294 3F/35'Cd/230V/3Ph/DS/cCSAus/UL</v>
          </cell>
          <cell r="C2968" t="str">
            <v>https://www.zoellerpumps.com/en-us/products/sewage-pumps/commercial/290-series</v>
          </cell>
        </row>
        <row r="2969">
          <cell r="A2969" t="str">
            <v>4394-0023</v>
          </cell>
          <cell r="B2969" t="str">
            <v>E4294 3F/230V/1Ph/DS/CSA/Bronze Impeller</v>
          </cell>
          <cell r="C2969" t="str">
            <v>https://www.zoellerpumps.com/en-us/products/sewage-pumps/commercial/290-series</v>
          </cell>
        </row>
        <row r="2970">
          <cell r="A2970" t="str">
            <v>4394-0024</v>
          </cell>
          <cell r="B2970" t="str">
            <v>F4294 3F/50'Cd/230V/3Ph/DS/cCSAus/UL</v>
          </cell>
          <cell r="C2970" t="str">
            <v>https://www.zoellerpumps.com/en-us/products/sewage-pumps/commercial/290-series</v>
          </cell>
        </row>
        <row r="2971">
          <cell r="A2971" t="str">
            <v>4395-0004</v>
          </cell>
          <cell r="B2971" t="str">
            <v>E4295 3F/230V/1Ph/DS/CSA</v>
          </cell>
          <cell r="C2971" t="str">
            <v>https://www.zoellerpumps.com/en-us/products/sewage-pumps/commercial/290-series</v>
          </cell>
        </row>
        <row r="2972">
          <cell r="A2972" t="str">
            <v>4395-0006</v>
          </cell>
          <cell r="B2972" t="str">
            <v>J4295 3F/35'Cd/200-208V/3Ph/DS/cCSAus/UL</v>
          </cell>
          <cell r="C2972" t="str">
            <v>https://www.zoellerpumps.com/en-us/products/sewage-pumps/commercial/290-series</v>
          </cell>
        </row>
        <row r="2973">
          <cell r="A2973" t="str">
            <v>4395-0007</v>
          </cell>
          <cell r="B2973" t="str">
            <v>G4295 3F/460V/3Ph/DS/cCSAus/UL</v>
          </cell>
          <cell r="C2973" t="str">
            <v>https://www.zoellerpumps.com/en-us/products/sewage-pumps/commercial/290-series</v>
          </cell>
        </row>
        <row r="2974">
          <cell r="A2974" t="str">
            <v>4395-0009</v>
          </cell>
          <cell r="B2974" t="str">
            <v>J4295 3F/200-208V/3Ph/DS/cCSAus/UL</v>
          </cell>
          <cell r="C2974" t="str">
            <v>https://www.zoellerpumps.com/en-us/products/sewage-pumps/commercial/290-series</v>
          </cell>
        </row>
        <row r="2975">
          <cell r="A2975" t="str">
            <v>4395-0010</v>
          </cell>
          <cell r="B2975" t="str">
            <v>F4295 3F/230V/3Ph/DS/cCSAus/UL</v>
          </cell>
          <cell r="C2975" t="str">
            <v>https://www.zoellerpumps.com/en-us/products/sewage-pumps/commercial/290-series</v>
          </cell>
        </row>
        <row r="2976">
          <cell r="A2976" t="str">
            <v>4395-0013</v>
          </cell>
          <cell r="B2976" t="str">
            <v>E4295 3F/25'Cd/230V/1Ph/DS/CSA</v>
          </cell>
          <cell r="C2976" t="str">
            <v>https://www.zoellerpumps.com/en-us/products/sewage-pumps/commercial/290-series</v>
          </cell>
        </row>
        <row r="2977">
          <cell r="A2977" t="str">
            <v>4395-0014</v>
          </cell>
          <cell r="B2977" t="str">
            <v>I4295 3F/200-208V/1Ph/DS/cCSAus</v>
          </cell>
          <cell r="C2977" t="str">
            <v>https://www.zoellerpumps.com/en-us/products/sewage-pumps/commercial/290-series</v>
          </cell>
        </row>
        <row r="2978">
          <cell r="A2978" t="str">
            <v>4395-0015</v>
          </cell>
          <cell r="B2978" t="str">
            <v>F4295 3F/25'Cd/230V/3Ph/DS/cCSAus/UL</v>
          </cell>
          <cell r="C2978" t="str">
            <v>https://www.zoellerpumps.com/en-us/products/sewage-pumps/commercial/290-series</v>
          </cell>
        </row>
        <row r="2979">
          <cell r="A2979" t="str">
            <v>4395-0017</v>
          </cell>
          <cell r="B2979" t="str">
            <v>F4295 3F/35'Cd/230V/3Ph/DS/cCSAus/UL</v>
          </cell>
          <cell r="C2979" t="str">
            <v>https://www.zoellerpumps.com/en-us/products/sewage-pumps/commercial/290-series</v>
          </cell>
        </row>
        <row r="2980">
          <cell r="A2980" t="str">
            <v>4395-0018</v>
          </cell>
          <cell r="B2980" t="str">
            <v>F4295 3F/50'Cd/230V/3Ph/DS/cCSAus/UL</v>
          </cell>
          <cell r="C2980" t="str">
            <v>https://www.zoellerpumps.com/en-us/products/sewage-pumps/commercial/290-series</v>
          </cell>
        </row>
        <row r="2981">
          <cell r="A2981" t="str">
            <v>4395-0019</v>
          </cell>
          <cell r="B2981" t="str">
            <v>G4295 3F/25'Cd/460V/3Ph/DS/cCSAus/UL</v>
          </cell>
          <cell r="C2981" t="str">
            <v>https://www.zoellerpumps.com/en-us/products/sewage-pumps/commercial/290-series</v>
          </cell>
        </row>
        <row r="2982">
          <cell r="A2982" t="str">
            <v>4395-0020</v>
          </cell>
          <cell r="B2982" t="str">
            <v>E4295 3F/50'Cd/230V/1Ph/DS/CSA</v>
          </cell>
          <cell r="C2982" t="str">
            <v>https://www.zoellerpumps.com/en-us/products/sewage-pumps/commercial/290-series</v>
          </cell>
        </row>
        <row r="2983">
          <cell r="A2983" t="str">
            <v>4395-0021</v>
          </cell>
          <cell r="B2983" t="str">
            <v>G4295 3F/50'Cd/460V/3Ph/DS/cCSAus/UL</v>
          </cell>
          <cell r="C2983" t="str">
            <v>https://www.zoellerpumps.com/en-us/products/sewage-pumps/commercial/290-series</v>
          </cell>
        </row>
        <row r="2984">
          <cell r="A2984" t="str">
            <v>4395-0022</v>
          </cell>
          <cell r="B2984" t="str">
            <v>J4295 3F/25'Cd/200-208V/3Ph/DS/cCSAus/UL</v>
          </cell>
          <cell r="C2984" t="str">
            <v>https://www.zoellerpumps.com/en-us/products/sewage-pumps/commercial/290-series</v>
          </cell>
        </row>
        <row r="2985">
          <cell r="A2985" t="str">
            <v>4395-0023</v>
          </cell>
          <cell r="B2985" t="str">
            <v>J4295 3F/50'Cd/200-208V/3Ph/DS/cCSAus/UL</v>
          </cell>
          <cell r="C2985" t="str">
            <v>https://www.zoellerpumps.com/en-us/products/sewage-pumps/commercial/290-series</v>
          </cell>
        </row>
        <row r="2986">
          <cell r="A2986" t="str">
            <v>4395-0024</v>
          </cell>
          <cell r="B2986" t="str">
            <v>G4295 3F/35'Cd/460V/3Ph/DS/cCSAus/UL</v>
          </cell>
          <cell r="C2986" t="str">
            <v>https://www.zoellerpumps.com/en-us/products/sewage-pumps/commercial/290-series</v>
          </cell>
        </row>
        <row r="2987">
          <cell r="A2987" t="str">
            <v>4395-0025</v>
          </cell>
          <cell r="B2987" t="str">
            <v>I4295 3F/50'Cd/200-208V/1Ph/DS/cCSAus</v>
          </cell>
          <cell r="C2987" t="str">
            <v>https://www.zoellerpumps.com/en-us/products/sewage-pumps/commercial/290-series</v>
          </cell>
        </row>
        <row r="2988">
          <cell r="A2988" t="str">
            <v>44-0002</v>
          </cell>
          <cell r="B2988" t="str">
            <v>N44 115V/1Ph/9'Cd/cCSAus</v>
          </cell>
          <cell r="C2988" t="str">
            <v>https://www.zoellerpumps.com/en-us/products/40-series</v>
          </cell>
        </row>
        <row r="2989">
          <cell r="A2989" t="str">
            <v>44-0005</v>
          </cell>
          <cell r="B2989" t="str">
            <v>N44 115V/1Ph/20'Cd/cCSAus</v>
          </cell>
          <cell r="C2989" t="str">
            <v>https://www.zoellerpumps.com/en-us/products/40-series</v>
          </cell>
        </row>
        <row r="2990">
          <cell r="A2990" t="str">
            <v>44-0006</v>
          </cell>
          <cell r="B2990" t="str">
            <v>LM44 115V/1Ph/9'Cd/Auto W-Sensor/cCSAus</v>
          </cell>
          <cell r="C2990" t="str">
            <v>https://www.zoellerpumps.com/en-us/products/40-series</v>
          </cell>
        </row>
        <row r="2991">
          <cell r="A2991" t="str">
            <v>44-0007</v>
          </cell>
          <cell r="B2991" t="str">
            <v>LM44 115V/1Ph/20'Cd/Autow-Sensor/cCSAus</v>
          </cell>
          <cell r="C2991" t="str">
            <v>https://www.zoellerpumps.com/en-us/products/40-series</v>
          </cell>
        </row>
        <row r="2992">
          <cell r="A2992" t="str">
            <v>4404-0004</v>
          </cell>
          <cell r="B2992" t="str">
            <v>E4404 230V/1Ph/DS/cCSAus</v>
          </cell>
          <cell r="C2992" t="str">
            <v>https://www.zoellerpumps.com/en-us/products/sewage-pumps/commercial/400-series</v>
          </cell>
        </row>
        <row r="2993">
          <cell r="A2993" t="str">
            <v>4404-0005</v>
          </cell>
          <cell r="B2993" t="str">
            <v>F4404 230V/3Ph/DS/cCSAus</v>
          </cell>
          <cell r="C2993" t="str">
            <v>https://www.zoellerpumps.com/en-us/products/sewage-pumps/commercial/400-series</v>
          </cell>
        </row>
        <row r="2994">
          <cell r="A2994" t="str">
            <v>4404-0006</v>
          </cell>
          <cell r="B2994" t="str">
            <v>G4404 460V/3Ph/DS/cCSAus</v>
          </cell>
          <cell r="C2994" t="str">
            <v>https://www.zoellerpumps.com/en-us/products/sewage-pumps/commercial/400-series</v>
          </cell>
        </row>
        <row r="2995">
          <cell r="A2995" t="str">
            <v>4404-0007</v>
          </cell>
          <cell r="B2995" t="str">
            <v>I4404 200-208V/1Ph/DS/cCSAus</v>
          </cell>
          <cell r="C2995" t="str">
            <v>https://www.zoellerpumps.com/en-us/products/sewage-pumps/commercial/400-series</v>
          </cell>
        </row>
        <row r="2996">
          <cell r="A2996" t="str">
            <v>4404-0008</v>
          </cell>
          <cell r="B2996" t="str">
            <v>J4404 200-208V/3Ph/DS/cCSAus</v>
          </cell>
          <cell r="C2996" t="str">
            <v>https://www.zoellerpumps.com/en-us/products/sewage-pumps/commercial/400-series</v>
          </cell>
        </row>
        <row r="2997">
          <cell r="A2997" t="str">
            <v>4404-0010</v>
          </cell>
          <cell r="B2997" t="str">
            <v>WD4404 230V/1Ph/Dbl Sl/cCSAus</v>
          </cell>
          <cell r="C2997" t="str">
            <v>https://www.zoellerpumps.com/en-us/products/sewage-pumps/commercial/400-series</v>
          </cell>
        </row>
        <row r="2998">
          <cell r="A2998" t="str">
            <v>4404-0011</v>
          </cell>
          <cell r="B2998" t="str">
            <v>E4404 50'Cd/230V/1Ph/DS/cCSAus</v>
          </cell>
          <cell r="C2998" t="str">
            <v>https://www.zoellerpumps.com/en-us/products/sewage-pumps/commercial/400-series</v>
          </cell>
        </row>
        <row r="2999">
          <cell r="A2999" t="str">
            <v>4404-0012</v>
          </cell>
          <cell r="B2999" t="str">
            <v>J4404 35'Cd/200-208V/3Ph/DS/cCSAus</v>
          </cell>
          <cell r="C2999" t="str">
            <v>https://www.zoellerpumps.com/en-us/products/sewage-pumps/commercial/400-series</v>
          </cell>
        </row>
        <row r="3000">
          <cell r="A3000" t="str">
            <v>4404-0013</v>
          </cell>
          <cell r="B3000" t="str">
            <v>F4404 25'Cd/230V/3Ph/DS/cCSAus</v>
          </cell>
          <cell r="C3000" t="str">
            <v>https://www.zoellerpumps.com/en-us/products/sewage-pumps/commercial/400-series</v>
          </cell>
        </row>
        <row r="3001">
          <cell r="A3001" t="str">
            <v>4404-0014</v>
          </cell>
          <cell r="B3001" t="str">
            <v>E4404 35'Cd/230V/1Ph/DS/cCSAus</v>
          </cell>
          <cell r="C3001" t="str">
            <v>https://www.zoellerpumps.com/en-us/products/sewage-pumps/commercial/400-series</v>
          </cell>
        </row>
        <row r="3002">
          <cell r="A3002" t="str">
            <v>4404-0015</v>
          </cell>
          <cell r="B3002" t="str">
            <v>E4404 25'Cd/230V/1Ph/DS/cCSAus</v>
          </cell>
          <cell r="C3002" t="str">
            <v>https://www.zoellerpumps.com/en-us/products/sewage-pumps/commercial/400-series</v>
          </cell>
        </row>
        <row r="3003">
          <cell r="A3003" t="str">
            <v>4404-0016</v>
          </cell>
          <cell r="B3003" t="str">
            <v>J4404 50'Cd/200-208V/3Ph/DS/cCSAus</v>
          </cell>
          <cell r="C3003" t="str">
            <v>https://www.zoellerpumps.com/en-us/products/sewage-pumps/commercial/400-series</v>
          </cell>
        </row>
        <row r="3004">
          <cell r="A3004" t="str">
            <v>4404-0017</v>
          </cell>
          <cell r="B3004" t="str">
            <v>G4404 35'Cd/460V/3Ph/DS/cCSAus</v>
          </cell>
          <cell r="C3004" t="str">
            <v>https://www.zoellerpumps.com/en-us/products/sewage-pumps/commercial/400-series</v>
          </cell>
        </row>
        <row r="3005">
          <cell r="A3005" t="str">
            <v>4404-0018</v>
          </cell>
          <cell r="B3005" t="str">
            <v>I4404 25'Cd/200-208V/1Ph/DS/cCSAus</v>
          </cell>
          <cell r="C3005" t="str">
            <v>https://www.zoellerpumps.com/en-us/products/sewage-pumps/commercial/400-series</v>
          </cell>
        </row>
        <row r="3006">
          <cell r="A3006" t="str">
            <v>4404-0019</v>
          </cell>
          <cell r="B3006" t="str">
            <v>I4404 50'Cd/200-208V/1Ph/DS/cCSAus</v>
          </cell>
          <cell r="C3006" t="str">
            <v>https://www.zoellerpumps.com/en-us/products/sewage-pumps/commercial/400-series</v>
          </cell>
        </row>
        <row r="3007">
          <cell r="A3007" t="str">
            <v>4405-0004</v>
          </cell>
          <cell r="B3007" t="str">
            <v>E4405 230V/1Ph/DS/CSA</v>
          </cell>
          <cell r="C3007" t="str">
            <v>https://www.zoellerpumps.com/en-us/products/sewage-pumps/commercial/400-series</v>
          </cell>
        </row>
        <row r="3008">
          <cell r="A3008" t="str">
            <v>4405-0006</v>
          </cell>
          <cell r="B3008" t="str">
            <v>I4405 200-208V/1Ph/DS/cCSAus</v>
          </cell>
          <cell r="C3008" t="str">
            <v>https://www.zoellerpumps.com/en-us/products/sewage-pumps/commercial/400-series</v>
          </cell>
        </row>
        <row r="3009">
          <cell r="A3009" t="str">
            <v>4405-0007</v>
          </cell>
          <cell r="B3009" t="str">
            <v>J4405 200-208V/3Ph/DS/cCSAus</v>
          </cell>
          <cell r="C3009" t="str">
            <v>https://www.zoellerpumps.com/en-us/products/sewage-pumps/commercial/400-series</v>
          </cell>
        </row>
        <row r="3010">
          <cell r="A3010" t="str">
            <v>4405-0008</v>
          </cell>
          <cell r="B3010" t="str">
            <v>F4405 230V/3Ph/DS/cCSAus</v>
          </cell>
          <cell r="C3010" t="str">
            <v>https://www.zoellerpumps.com/en-us/products/sewage-pumps/commercial/400-series</v>
          </cell>
        </row>
        <row r="3011">
          <cell r="A3011" t="str">
            <v>4405-0009</v>
          </cell>
          <cell r="B3011" t="str">
            <v>G4405 460V/3Ph/DS/cCSAus</v>
          </cell>
          <cell r="C3011" t="str">
            <v>https://www.zoellerpumps.com/en-us/products/sewage-pumps/commercial/400-series</v>
          </cell>
        </row>
        <row r="3012">
          <cell r="A3012" t="str">
            <v>4405-0018</v>
          </cell>
          <cell r="B3012" t="str">
            <v>G4405 50'Cd/460V/3Ph/DS/cCSAus</v>
          </cell>
          <cell r="C3012" t="str">
            <v>https://www.zoellerpumps.com/en-us/products/sewage-pumps/commercial/400-series</v>
          </cell>
        </row>
        <row r="3013">
          <cell r="A3013" t="str">
            <v>4405-0019</v>
          </cell>
          <cell r="B3013" t="str">
            <v>F4405 50'Cd/230V/3Ph/DS/cCSAus</v>
          </cell>
          <cell r="C3013" t="str">
            <v>https://www.zoellerpumps.com/en-us/products/sewage-pumps/commercial/400-series</v>
          </cell>
        </row>
        <row r="3014">
          <cell r="A3014" t="str">
            <v>4405-0020</v>
          </cell>
          <cell r="B3014" t="str">
            <v>G4405 35'Cd/460V/3Ph/DS/cCSAus</v>
          </cell>
          <cell r="C3014" t="str">
            <v>https://www.zoellerpumps.com/en-us/products/sewage-pumps/commercial/400-series</v>
          </cell>
        </row>
        <row r="3015">
          <cell r="A3015" t="str">
            <v>4405-0023</v>
          </cell>
          <cell r="B3015" t="str">
            <v>E4405 35'Cd/230V/1Ph/DS/CSA</v>
          </cell>
          <cell r="C3015" t="str">
            <v>https://www.zoellerpumps.com/en-us/products/sewage-pumps/commercial/400-series</v>
          </cell>
        </row>
        <row r="3016">
          <cell r="A3016" t="str">
            <v>4405-0024</v>
          </cell>
          <cell r="B3016" t="str">
            <v>WD4405 230V/1Ph/DS/CSA</v>
          </cell>
          <cell r="C3016" t="str">
            <v>https://www.zoellerpumps.com/en-us/products/sewage-pumps/commercial/400-series</v>
          </cell>
        </row>
        <row r="3017">
          <cell r="A3017" t="str">
            <v>4405-0025</v>
          </cell>
          <cell r="B3017" t="str">
            <v>J4405 35'Cd/200-208V/3Ph/DS/cCSAus</v>
          </cell>
          <cell r="C3017" t="str">
            <v>https://www.zoellerpumps.com/en-us/products/sewage-pumps/commercial/400-series</v>
          </cell>
        </row>
        <row r="3018">
          <cell r="A3018" t="str">
            <v>4405-0026</v>
          </cell>
          <cell r="B3018" t="str">
            <v>J4405 50'Cd/200-208V/3Ph/DS/cCSAus</v>
          </cell>
          <cell r="C3018" t="str">
            <v>https://www.zoellerpumps.com/en-us/products/sewage-pumps/commercial/400-series</v>
          </cell>
        </row>
        <row r="3019">
          <cell r="A3019" t="str">
            <v>4405-0028</v>
          </cell>
          <cell r="B3019" t="str">
            <v>E4405 50'Cd/230V/1Ph/DS/CSA</v>
          </cell>
          <cell r="C3019" t="str">
            <v>https://www.zoellerpumps.com/en-us/products/sewage-pumps/commercial/400-series</v>
          </cell>
        </row>
        <row r="3020">
          <cell r="A3020" t="str">
            <v>4405-0029</v>
          </cell>
          <cell r="B3020" t="str">
            <v>I4405 25'Cord/200-208V/1Ph/DS/cCSAus</v>
          </cell>
          <cell r="C3020" t="str">
            <v>https://www.zoellerpumps.com/en-us/products/sewage-pumps/commercial/400-series</v>
          </cell>
        </row>
        <row r="3021">
          <cell r="A3021" t="str">
            <v>4405-0030</v>
          </cell>
          <cell r="B3021" t="str">
            <v>WD4405 50'Cd/230V/1Ph/DS/CSA</v>
          </cell>
          <cell r="C3021" t="str">
            <v>https://www.zoellerpumps.com/en-us/products/sewage-pumps/commercial/400-series</v>
          </cell>
        </row>
        <row r="3022">
          <cell r="A3022" t="str">
            <v>4405-0031</v>
          </cell>
          <cell r="B3022" t="str">
            <v>G4405 25'Cd/460V/3Ph/DS/cCSAus</v>
          </cell>
          <cell r="C3022" t="str">
            <v>https://www.zoellerpumps.com/en-us/products/sewage-pumps/commercial/400-series</v>
          </cell>
        </row>
        <row r="3023">
          <cell r="A3023" t="str">
            <v>4405-0032</v>
          </cell>
          <cell r="B3023" t="str">
            <v>E4405 25'Cd/230V/1Ph/DS/CSA</v>
          </cell>
          <cell r="C3023" t="str">
            <v>https://www.zoellerpumps.com/en-us/products/sewage-pumps/commercial/400-series</v>
          </cell>
        </row>
        <row r="3024">
          <cell r="A3024" t="str">
            <v>4405-0034</v>
          </cell>
          <cell r="B3024" t="str">
            <v>F4405 35'Cd/230V/3Ph/DS/cCSAus</v>
          </cell>
          <cell r="C3024" t="str">
            <v>https://www.zoellerpumps.com/en-us/products/sewage-pumps/commercial/400-series</v>
          </cell>
        </row>
        <row r="3025">
          <cell r="A3025" t="str">
            <v>450-0005</v>
          </cell>
          <cell r="B3025" t="str">
            <v>Pump,.5Hp/230V/7 Gpm/10-Stage/3-Wire w-Grnd/Turbine Potable Water/cCSAus</v>
          </cell>
        </row>
        <row r="3026">
          <cell r="A3026" t="str">
            <v>450-0006</v>
          </cell>
          <cell r="B3026" t="str">
            <v>Pump,.5Hp/115V/7 Gpm/10-Stage/2-Wire w-Grnd/Turbine Potable Water/cCSAus</v>
          </cell>
        </row>
        <row r="3027">
          <cell r="A3027" t="str">
            <v>450-0007</v>
          </cell>
          <cell r="B3027" t="str">
            <v>Pump,.5Hp/230V/7 Gpm/10-Stage/2-Wire w-Grnd/Turbine Potable Water/cCSAus</v>
          </cell>
        </row>
        <row r="3028">
          <cell r="A3028" t="str">
            <v>450-0008</v>
          </cell>
          <cell r="B3028" t="str">
            <v>Pump,.5Hp/115V/11 Gpm/7-Stage/3-Wire w-Grnd/Turbine Potable Water/cCSAus</v>
          </cell>
        </row>
        <row r="3029">
          <cell r="A3029" t="str">
            <v>450-0009</v>
          </cell>
          <cell r="B3029" t="str">
            <v>Pump,.5Hp/230V/11 Gpm/7-Stage/3-Wire w-Grnd/Turbine Potable Water/cCSAus</v>
          </cell>
        </row>
        <row r="3030">
          <cell r="A3030" t="str">
            <v>450-0010</v>
          </cell>
          <cell r="B3030" t="str">
            <v>Pump,.5Hp/115V/11 Gpm/7-Stage/2-Wire w-Grnd/Turbine Potable Water/cCSAus</v>
          </cell>
        </row>
        <row r="3031">
          <cell r="A3031" t="str">
            <v>450-0011</v>
          </cell>
          <cell r="B3031" t="str">
            <v>Pump,.5Hp/230V/11 Gpm/7-Stage/2-Wire w-Grnd/Turbine Potable Water/cCSAus</v>
          </cell>
        </row>
        <row r="3032">
          <cell r="A3032" t="str">
            <v>450-0012</v>
          </cell>
          <cell r="B3032" t="str">
            <v>Pump,.5Hp/115V/5 Gpm/15-Stage/2-Wire w-Grnd/Turbine Potable Water/cCSAus</v>
          </cell>
        </row>
        <row r="3033">
          <cell r="A3033" t="str">
            <v>450-0013</v>
          </cell>
          <cell r="B3033" t="str">
            <v>Pump,.5Hp/230V/5 Gpm/15-Stage/2-Wire w-Grnd/Turbine Potable Water/cCSAus</v>
          </cell>
        </row>
        <row r="3034">
          <cell r="A3034" t="str">
            <v>451-0005</v>
          </cell>
          <cell r="B3034" t="str">
            <v>Pump,.75Hp/230V/7 Gpm/14-Stage/2-Wire w-Grnd/Turbine Potable Water/cCSAus</v>
          </cell>
        </row>
        <row r="3035">
          <cell r="A3035" t="str">
            <v>451-0006</v>
          </cell>
          <cell r="B3035" t="str">
            <v>Pump,.75Hp/230V/11 Gpm/10-Stage/3-Wire w-Grnd/Turbine Potable Water/cCSAus</v>
          </cell>
        </row>
        <row r="3036">
          <cell r="A3036" t="str">
            <v>451-0007</v>
          </cell>
          <cell r="B3036" t="str">
            <v>Pump,.75Hp/230V/11 Gpm/10-Stage/2-Wire w-Grnd/Turbine Potable Water/cCSAus</v>
          </cell>
        </row>
        <row r="3037">
          <cell r="A3037" t="str">
            <v>451-0008</v>
          </cell>
          <cell r="B3037" t="str">
            <v>Pump,.75Hp/230V/5 Gpm/21-Stage/2-Wire w-Grnd/Turbine Potable Water/cCSAus</v>
          </cell>
        </row>
        <row r="3038">
          <cell r="A3038" t="str">
            <v>452-0005</v>
          </cell>
          <cell r="B3038" t="str">
            <v>Pump,1Hp/230V/11 Gpm/13-Stage/3-Wire w-Grnd/Turbine Potable Water/cCSAus</v>
          </cell>
        </row>
        <row r="3039">
          <cell r="A3039" t="str">
            <v>452-0006</v>
          </cell>
          <cell r="B3039" t="str">
            <v>Pump,1Hp/230V/11 Gpm/13-Stage/2-Wire w-Grnd/Turbine Potable Water/cCSAus</v>
          </cell>
        </row>
        <row r="3040">
          <cell r="A3040" t="str">
            <v>452-0007</v>
          </cell>
          <cell r="B3040" t="str">
            <v>Pump,1Hp/230V/19 Gpm/9-Stage/3-Wire w-Grnd/Turbine Potable Water/cCSAus</v>
          </cell>
        </row>
        <row r="3041">
          <cell r="A3041" t="str">
            <v>452-0008</v>
          </cell>
          <cell r="B3041" t="str">
            <v>Pump,1Hp/230V/19 Gpm/9-Stage/2-Wire w-Grnd/Turbine Potable Water/cCSAus</v>
          </cell>
        </row>
        <row r="3042">
          <cell r="A3042" t="str">
            <v>452-0009</v>
          </cell>
          <cell r="B3042" t="str">
            <v>Pump,1Hp/230V/5 Gpm/26-Stage/2-Wire w-Grnd/Turbine Potable Water/cCSAus</v>
          </cell>
        </row>
        <row r="3043">
          <cell r="A3043" t="str">
            <v>460-0006</v>
          </cell>
          <cell r="B3043" t="str">
            <v>NE460 115/230V/1Ph/.5HP/Dual Volt/Shallow Well</v>
          </cell>
        </row>
        <row r="3044">
          <cell r="A3044" t="str">
            <v>46-0002</v>
          </cell>
          <cell r="B3044" t="str">
            <v>N46 115V/1Ph/.5Hp/9'Cd/cCSAus</v>
          </cell>
          <cell r="C3044" t="str">
            <v>https://www.zoellerpumps.com/en-us/products/40-series</v>
          </cell>
        </row>
        <row r="3045">
          <cell r="A3045" t="str">
            <v>46-0005</v>
          </cell>
          <cell r="B3045" t="str">
            <v>N46 115V/1Ph/.5Hp/20'Cd/cCSAus</v>
          </cell>
          <cell r="C3045" t="str">
            <v>https://www.zoellerpumps.com/en-us/products/40-series</v>
          </cell>
        </row>
        <row r="3046">
          <cell r="A3046" t="str">
            <v>461-0006</v>
          </cell>
          <cell r="B3046" t="str">
            <v>NE461 115/230V/1Ph/.75HP/Dual Volt/Shallow Well</v>
          </cell>
        </row>
        <row r="3047">
          <cell r="A3047" t="str">
            <v>462-0006</v>
          </cell>
          <cell r="B3047" t="str">
            <v>NE462 115/230V/1Ph/.5HP/Dual Volt/Convertible/1.25" Inlet x .75" Discharge</v>
          </cell>
        </row>
        <row r="3048">
          <cell r="A3048" t="str">
            <v>463-0006</v>
          </cell>
          <cell r="B3048" t="str">
            <v>NE463 115/230V/1Ph/1HP/Dual Volt/Convertible/1.25" Inlet x 1" Discharge</v>
          </cell>
        </row>
        <row r="3049">
          <cell r="A3049" t="str">
            <v>49-0005</v>
          </cell>
          <cell r="B3049" t="str">
            <v>WM49 115V/1Ph/.25Hp/MFS/Titan/cCSAus</v>
          </cell>
          <cell r="C3049" t="str">
            <v>https://www.zoellerpumps.com/en-us/products/sump-effluent-pumps/residential/model-49</v>
          </cell>
        </row>
        <row r="3050">
          <cell r="A3050" t="str">
            <v>49-0006</v>
          </cell>
          <cell r="B3050" t="str">
            <v>WM49 20'Cd/115V/1P/Titan/cCSAus</v>
          </cell>
          <cell r="C3050" t="str">
            <v>https://www.zoellerpumps.com/en-us/products/sump-effluent-pumps/residential/model-49</v>
          </cell>
        </row>
        <row r="3051">
          <cell r="A3051" t="str">
            <v>503-0005</v>
          </cell>
          <cell r="B3051" t="str">
            <v>Pump,Ejector-Water Powered/Model 503/cUPC</v>
          </cell>
          <cell r="C3051" t="str">
            <v>https://www.zoellerpumps.com/en-us/products/back-up/water-powered/home-guard-max</v>
          </cell>
        </row>
        <row r="3052">
          <cell r="A3052" t="str">
            <v>503-0007</v>
          </cell>
          <cell r="B3052" t="str">
            <v>Pump,Ejector-Water Powered/w-Alarm/Model 503/cUPC</v>
          </cell>
          <cell r="C3052" t="str">
            <v>https://www.zoellerpumps.com/en-us/products/back-up/water-powered/home-guard-max</v>
          </cell>
        </row>
        <row r="3053">
          <cell r="A3053" t="str">
            <v>503-0008</v>
          </cell>
          <cell r="B3053" t="str">
            <v>Pump,Ejector-Short/Water Powered/Model 503/cUPC</v>
          </cell>
          <cell r="C3053" t="str">
            <v>https://www.zoellerpumps.com/en-us/products/back-up/water-powered/home-guard-max</v>
          </cell>
        </row>
        <row r="3054">
          <cell r="A3054" t="str">
            <v>503-0009</v>
          </cell>
          <cell r="B3054" t="str">
            <v>Pump,Ejector-Short/Water Powered/w-Alarm/Model 503/cUPC</v>
          </cell>
          <cell r="C3054" t="str">
            <v>https://www.zoellerpumps.com/en-us/products/back-up/water-powered/home-guard-max</v>
          </cell>
        </row>
        <row r="3055">
          <cell r="A3055" t="str">
            <v>507-0005</v>
          </cell>
          <cell r="B3055" t="str">
            <v>507 12V/DC</v>
          </cell>
          <cell r="C3055" t="str">
            <v>https://www.zoellerpumps.com/en-us/products/back-up/battery-powered/basement-sentry</v>
          </cell>
        </row>
        <row r="3056">
          <cell r="A3056" t="str">
            <v>507-0013</v>
          </cell>
          <cell r="B3056" t="str">
            <v>507 with M73 Preassembled System ProPak</v>
          </cell>
          <cell r="C3056" t="str">
            <v>https://www.zoellerpumps.com/en-us/products/sump-effluent-pumps/residential/model-73</v>
          </cell>
        </row>
        <row r="3057">
          <cell r="A3057" t="str">
            <v>508-0005</v>
          </cell>
          <cell r="B3057" t="str">
            <v>508 12V/DC Back-Up System/Aquanot</v>
          </cell>
          <cell r="C3057" t="str">
            <v>https://www.zoellerpumps.com/en-us/products/back-up/battery-powered/aquanot-508</v>
          </cell>
        </row>
        <row r="3058">
          <cell r="A3058" t="str">
            <v>508-0006</v>
          </cell>
          <cell r="B3058" t="str">
            <v>508 with M53 Preassembled Sys ProPak "Aquanot"</v>
          </cell>
          <cell r="C3058" t="str">
            <v>https://www.zoellerpumps.com/en-us/products/submersible-pumps/50-series</v>
          </cell>
        </row>
        <row r="3059">
          <cell r="A3059" t="str">
            <v>508-0007</v>
          </cell>
          <cell r="B3059" t="str">
            <v>508 with M98 Preassembled Sys ProPak "Aquanot"</v>
          </cell>
          <cell r="C3059" t="str">
            <v>https://www.zoellerpumps.com/en-us/products/sump-effluent-pumps/residential/model-98</v>
          </cell>
        </row>
        <row r="3060">
          <cell r="A3060" t="str">
            <v>508-0008</v>
          </cell>
          <cell r="B3060" t="str">
            <v>508 12V/DC Back-Up System/Aquanot Active</v>
          </cell>
          <cell r="C3060" t="str">
            <v>https://www.zoellerpumps.com/en-us/products/back-up/battery-powered/aquanot-active-508</v>
          </cell>
        </row>
        <row r="3061">
          <cell r="A3061" t="str">
            <v>508-0014</v>
          </cell>
          <cell r="B3061" t="str">
            <v>508 12V/DC Back-Up System/Aquanot Fit</v>
          </cell>
          <cell r="C3061" t="str">
            <v>https://www.zoellerpumps.com/en-us/products/back-up/battery-powered/aquanot-fit-508</v>
          </cell>
        </row>
        <row r="3062">
          <cell r="A3062" t="str">
            <v>508-0015</v>
          </cell>
          <cell r="B3062" t="str">
            <v>508 with M53 Preassembled Sys ProPak "Aquanot Fit"</v>
          </cell>
          <cell r="C3062" t="str">
            <v>https://www.zoellerpumps.com/en-us/products/submersible-pumps/50-series</v>
          </cell>
        </row>
        <row r="3063">
          <cell r="A3063" t="str">
            <v>508-0016</v>
          </cell>
          <cell r="B3063" t="str">
            <v>508 with M98 Preassembled Sys ProPak "Aquanot Fit"</v>
          </cell>
          <cell r="C3063" t="str">
            <v>https://www.zoellerpumps.com/en-us/products/sump-effluent-pumps/residential/model-98</v>
          </cell>
        </row>
        <row r="3064">
          <cell r="A3064" t="str">
            <v>53-0001</v>
          </cell>
          <cell r="B3064" t="str">
            <v>M53 115V/1Ph/UL/cCSAus</v>
          </cell>
          <cell r="C3064" t="str">
            <v>https://www.zoellerpumps.com/en-us/products/submersible-pumps/50-series</v>
          </cell>
        </row>
        <row r="3065">
          <cell r="A3065" t="str">
            <v>53-0002</v>
          </cell>
          <cell r="B3065" t="str">
            <v>N53 115V/1Ph/cCSAus/UL</v>
          </cell>
          <cell r="C3065" t="str">
            <v>https://www.zoellerpumps.com/en-us/products/submersible-pumps/50-series</v>
          </cell>
        </row>
        <row r="3066">
          <cell r="A3066" t="str">
            <v>53-0003</v>
          </cell>
          <cell r="B3066" t="str">
            <v>D53 230V/1Ph/cCSAus/UL</v>
          </cell>
          <cell r="C3066" t="str">
            <v>https://www.zoellerpumps.com/en-us/products/submersible-pumps/50-series</v>
          </cell>
        </row>
        <row r="3067">
          <cell r="A3067" t="str">
            <v>53-0004</v>
          </cell>
          <cell r="B3067" t="str">
            <v>E53 230V/1Ph/UL/cCSAus</v>
          </cell>
          <cell r="C3067" t="str">
            <v>https://www.zoellerpumps.com/en-us/products/submersible-pumps/50-series</v>
          </cell>
        </row>
        <row r="3068">
          <cell r="A3068" t="str">
            <v>53-0014</v>
          </cell>
          <cell r="B3068" t="str">
            <v>M53 15'Cd/115V/1Ph/cCSAus/UL</v>
          </cell>
          <cell r="C3068" t="str">
            <v>https://www.zoellerpumps.com/en-us/products/submersible-pumps/50-series</v>
          </cell>
        </row>
        <row r="3069">
          <cell r="A3069" t="str">
            <v>53-0016</v>
          </cell>
          <cell r="B3069" t="str">
            <v>M53 25'Cd/115V/1Ph/cCSAus/UL</v>
          </cell>
          <cell r="C3069" t="str">
            <v>https://www.zoellerpumps.com/en-us/products/submersible-pumps/50-series</v>
          </cell>
        </row>
        <row r="3070">
          <cell r="A3070" t="str">
            <v>53-0018</v>
          </cell>
          <cell r="B3070" t="str">
            <v>M53 35'Cd/115V/1Ph/UL/cCSAus</v>
          </cell>
          <cell r="C3070" t="str">
            <v>https://www.zoellerpumps.com/en-us/products/submersible-pumps/50-series</v>
          </cell>
        </row>
        <row r="3071">
          <cell r="A3071" t="str">
            <v>53-0020</v>
          </cell>
          <cell r="B3071" t="str">
            <v>M53 50'Cd/115V/1Ph/UL/cCSAus</v>
          </cell>
          <cell r="C3071" t="str">
            <v>https://www.zoellerpumps.com/en-us/products/submersible-pumps/50-series</v>
          </cell>
        </row>
        <row r="3072">
          <cell r="A3072" t="str">
            <v>53-0021</v>
          </cell>
          <cell r="B3072" t="str">
            <v>N53 25'Cd/115V/1Ph/UL/cCSAus</v>
          </cell>
          <cell r="C3072" t="str">
            <v>https://www.zoellerpumps.com/en-us/products/submersible-pumps/50-series</v>
          </cell>
        </row>
        <row r="3073">
          <cell r="A3073" t="str">
            <v>53-0022</v>
          </cell>
          <cell r="B3073" t="str">
            <v>E53 50'Cd/230V/1Ph/UL/cCSAus</v>
          </cell>
          <cell r="C3073" t="str">
            <v>https://www.zoellerpumps.com/en-us/products/submersible-pumps/50-series</v>
          </cell>
        </row>
        <row r="3074">
          <cell r="A3074" t="str">
            <v>53-0026</v>
          </cell>
          <cell r="B3074" t="str">
            <v>D53 25'Cd/230V/1Ph/UL/cCSAus</v>
          </cell>
          <cell r="C3074" t="str">
            <v>https://www.zoellerpumps.com/en-us/products/submersible-pumps/50-series</v>
          </cell>
        </row>
        <row r="3075">
          <cell r="A3075" t="str">
            <v>53-0028</v>
          </cell>
          <cell r="B3075" t="str">
            <v>N53 35'Cd/115V/1Ph/UL/cCSAus</v>
          </cell>
          <cell r="C3075" t="str">
            <v>https://www.zoellerpumps.com/en-us/products/submersible-pumps/50-series</v>
          </cell>
        </row>
        <row r="3076">
          <cell r="A3076" t="str">
            <v>53-0029</v>
          </cell>
          <cell r="B3076" t="str">
            <v>BN53 115V/1Ph/Pb15'/UL/cCSAus Pump</v>
          </cell>
          <cell r="C3076" t="str">
            <v>https://www.zoellerpumps.com/en-us/products/submersible-pumps/50-series</v>
          </cell>
        </row>
        <row r="3077">
          <cell r="A3077" t="str">
            <v>53-0032</v>
          </cell>
          <cell r="B3077" t="str">
            <v>BN53 115V/1Ph/Pb10'/UL/cCSAus/Pump</v>
          </cell>
          <cell r="C3077" t="str">
            <v>https://www.zoellerpumps.com/en-us/products/submersible-pumps/50-series</v>
          </cell>
        </row>
        <row r="3078">
          <cell r="A3078" t="str">
            <v>53-0035</v>
          </cell>
          <cell r="B3078" t="str">
            <v>D53 50'Cd/230V/1Ph/UL/cCSAus</v>
          </cell>
          <cell r="C3078" t="str">
            <v>https://www.zoellerpumps.com/en-us/products/submersible-pumps/50-series</v>
          </cell>
        </row>
        <row r="3079">
          <cell r="A3079" t="str">
            <v>53-0045</v>
          </cell>
          <cell r="B3079" t="str">
            <v>BE53 230V/1P/15'Cd/Pb15'/cCSAus/UL</v>
          </cell>
          <cell r="C3079" t="str">
            <v>https://www.zoellerpumps.com/en-us/products/submersible-pumps/50-series</v>
          </cell>
        </row>
        <row r="3080">
          <cell r="A3080" t="str">
            <v>53-0048</v>
          </cell>
          <cell r="B3080" t="str">
            <v>D53 35'Cd/230V/1Ph/UL/cCSAus</v>
          </cell>
          <cell r="C3080" t="str">
            <v>https://www.zoellerpumps.com/en-us/products/submersible-pumps/50-series</v>
          </cell>
        </row>
        <row r="3081">
          <cell r="A3081" t="str">
            <v>53-0049</v>
          </cell>
          <cell r="B3081" t="str">
            <v>BN53 25'Cd/115V/1P/Pb25'/UL/cCSAus/Pump</v>
          </cell>
          <cell r="C3081" t="str">
            <v>https://www.zoellerpumps.com/en-us/products/submersible-pumps/50-series</v>
          </cell>
        </row>
        <row r="3082">
          <cell r="A3082" t="str">
            <v>53-0062</v>
          </cell>
          <cell r="B3082" t="str">
            <v>D53 15'Cd/230V/1Ph/cCSAus/UL</v>
          </cell>
          <cell r="C3082" t="str">
            <v>https://www.zoellerpumps.com/en-us/products/submersible-pumps/50-series</v>
          </cell>
        </row>
        <row r="3083">
          <cell r="A3083" t="str">
            <v>53-0063</v>
          </cell>
          <cell r="B3083" t="str">
            <v>BN53 35'Cd/115V/1P/Pb35'/UL/cCSAus</v>
          </cell>
          <cell r="C3083" t="str">
            <v>https://www.zoellerpumps.com/en-us/products/submersible-pumps/50-series</v>
          </cell>
        </row>
        <row r="3084">
          <cell r="A3084" t="str">
            <v>53-0066</v>
          </cell>
          <cell r="B3084" t="str">
            <v>BE53 25'Cd/230V/1P/Pb25'/cCSAus/UL</v>
          </cell>
          <cell r="C3084" t="str">
            <v>https://www.zoellerpumps.com/en-us/products/submersible-pumps/50-series</v>
          </cell>
        </row>
        <row r="3085">
          <cell r="A3085" t="str">
            <v>53-0070</v>
          </cell>
          <cell r="B3085" t="str">
            <v>E53 25'Cd/230V/1Ph/UL/cCSAus</v>
          </cell>
          <cell r="C3085" t="str">
            <v>https://www.zoellerpumps.com/en-us/products/submersible-pumps/50-series</v>
          </cell>
        </row>
        <row r="3086">
          <cell r="A3086" t="str">
            <v>53-0082</v>
          </cell>
          <cell r="B3086" t="str">
            <v>E53 35'Cd/230V/1Ph/UL/cCSAus</v>
          </cell>
          <cell r="C3086" t="str">
            <v>https://www.zoellerpumps.com/en-us/products/submersible-pumps/50-series</v>
          </cell>
        </row>
        <row r="3087">
          <cell r="A3087" t="str">
            <v>53-0083</v>
          </cell>
          <cell r="B3087" t="str">
            <v>BN53 115V/1Ph/Vertical Master 10'/UL/cCSAus Pump</v>
          </cell>
          <cell r="C3087" t="str">
            <v>https://www.zoellerpumps.com/en-us/products/submersible-pumps/50-series</v>
          </cell>
        </row>
        <row r="3088">
          <cell r="A3088" t="str">
            <v>540-0005</v>
          </cell>
          <cell r="B3088" t="str">
            <v>Pump,Ejector-Water Powered/Model 540</v>
          </cell>
          <cell r="C3088" t="str">
            <v>https://www.zoellerpumps.com/en-us/products/submersible-pumps/50-series</v>
          </cell>
        </row>
        <row r="3089">
          <cell r="A3089" t="str">
            <v>55-0001</v>
          </cell>
          <cell r="B3089" t="str">
            <v>M55 115V/1Ph/cCSAus/UL</v>
          </cell>
          <cell r="C3089" t="str">
            <v>https://www.zoellerpumps.com/en-us/products/submersible-pumps/50-series</v>
          </cell>
        </row>
        <row r="3090">
          <cell r="A3090" t="str">
            <v>55-0002</v>
          </cell>
          <cell r="B3090" t="str">
            <v>N55 115V/1Ph/UL/cCSAus</v>
          </cell>
          <cell r="C3090" t="str">
            <v>https://www.zoellerpumps.com/en-us/products/submersible-pumps/50-series</v>
          </cell>
        </row>
        <row r="3091">
          <cell r="A3091" t="str">
            <v>55-0006</v>
          </cell>
          <cell r="B3091" t="str">
            <v>M55 15'Cd/115V/1Ph/UL/cCSAus</v>
          </cell>
          <cell r="C3091" t="str">
            <v>https://www.zoellerpumps.com/en-us/products/submersible-pumps/50-series</v>
          </cell>
        </row>
        <row r="3092">
          <cell r="A3092" t="str">
            <v>55-0007</v>
          </cell>
          <cell r="B3092" t="str">
            <v>M55 25'Cd/115V/1Ph/UL/cCSAus</v>
          </cell>
          <cell r="C3092" t="str">
            <v>https://www.zoellerpumps.com/en-us/products/submersible-pumps/50-series</v>
          </cell>
        </row>
        <row r="3093">
          <cell r="A3093" t="str">
            <v>55-0012</v>
          </cell>
          <cell r="B3093" t="str">
            <v>M55 35'Cd/115V/1Ph/UL/cCSAus</v>
          </cell>
          <cell r="C3093" t="str">
            <v>https://www.zoellerpumps.com/en-us/products/submersible-pumps/50-series</v>
          </cell>
        </row>
        <row r="3094">
          <cell r="A3094" t="str">
            <v>55-0013</v>
          </cell>
          <cell r="B3094" t="str">
            <v>N55 25'Cd/115V/1Ph/UL/cCSAus</v>
          </cell>
          <cell r="C3094" t="str">
            <v>https://www.zoellerpumps.com/en-us/products/submersible-pumps/50-series</v>
          </cell>
        </row>
        <row r="3095">
          <cell r="A3095" t="str">
            <v>55-0019</v>
          </cell>
          <cell r="B3095" t="str">
            <v>N55 35'Cd/115V/1Ph/UL/cCSAus</v>
          </cell>
          <cell r="C3095" t="str">
            <v>https://www.zoellerpumps.com/en-us/products/submersible-pumps/50-series</v>
          </cell>
        </row>
        <row r="3096">
          <cell r="A3096" t="str">
            <v>57-0001</v>
          </cell>
          <cell r="B3096" t="str">
            <v>M57 115V/1Ph/cCSAus/UL</v>
          </cell>
          <cell r="C3096" t="str">
            <v>https://www.zoellerpumps.com/en-us/products/submersible-pumps/50-series</v>
          </cell>
        </row>
        <row r="3097">
          <cell r="A3097" t="str">
            <v>57-0002</v>
          </cell>
          <cell r="B3097" t="str">
            <v>N57 115V/1Ph/cCSAus/UL</v>
          </cell>
          <cell r="C3097" t="str">
            <v>https://www.zoellerpumps.com/en-us/products/submersible-pumps/50-series</v>
          </cell>
        </row>
        <row r="3098">
          <cell r="A3098" t="str">
            <v>57-0003</v>
          </cell>
          <cell r="B3098" t="str">
            <v>D57 230V/1Ph/cCSAusUL</v>
          </cell>
          <cell r="C3098" t="str">
            <v>https://www.zoellerpumps.com/en-us/products/submersible-pumps/50-series</v>
          </cell>
        </row>
        <row r="3099">
          <cell r="A3099" t="str">
            <v>57-0004</v>
          </cell>
          <cell r="B3099" t="str">
            <v>E57 230V/1Ph/UL/cCSAus</v>
          </cell>
          <cell r="C3099" t="str">
            <v>https://www.zoellerpumps.com/en-us/products/submersible-pumps/50-series</v>
          </cell>
        </row>
        <row r="3100">
          <cell r="A3100" t="str">
            <v>57-0005</v>
          </cell>
          <cell r="B3100" t="str">
            <v>M57 115V/1Ph/Extra Duty</v>
          </cell>
          <cell r="C3100" t="str">
            <v>https://www.zoellerpumps.com/en-us/products/submersible-pumps/50-series</v>
          </cell>
        </row>
        <row r="3101">
          <cell r="A3101" t="str">
            <v>57-0006</v>
          </cell>
          <cell r="B3101" t="str">
            <v>M57 25'Cd/115V/1Ph/UL/cCSAus</v>
          </cell>
          <cell r="C3101" t="str">
            <v>https://www.zoellerpumps.com/en-us/products/submersible-pumps/50-series</v>
          </cell>
        </row>
        <row r="3102">
          <cell r="A3102" t="str">
            <v>57-0007</v>
          </cell>
          <cell r="B3102" t="str">
            <v>M57 15'Cd/115V/1Ph/UL/cCSAus</v>
          </cell>
          <cell r="C3102" t="str">
            <v>https://www.zoellerpumps.com/en-us/products/submersible-pumps/50-series</v>
          </cell>
        </row>
        <row r="3103">
          <cell r="A3103" t="str">
            <v>57-0008</v>
          </cell>
          <cell r="B3103" t="str">
            <v>N57 25'Cd/115V/1Ph/UL/cCSAus</v>
          </cell>
          <cell r="C3103" t="str">
            <v>https://www.zoellerpumps.com/en-us/products/submersible-pumps/50-series</v>
          </cell>
        </row>
        <row r="3104">
          <cell r="A3104" t="str">
            <v>57-0010</v>
          </cell>
          <cell r="B3104" t="str">
            <v>N57 35'Cd/115V/1Ph/UL/cCSAus</v>
          </cell>
          <cell r="C3104" t="str">
            <v>https://www.zoellerpumps.com/en-us/products/submersible-pumps/50-series</v>
          </cell>
        </row>
        <row r="3105">
          <cell r="A3105" t="str">
            <v>57-0014</v>
          </cell>
          <cell r="B3105" t="str">
            <v>N57 115V/1Ph/BI/UL/cCSAus</v>
          </cell>
          <cell r="C3105" t="str">
            <v>https://www.zoellerpumps.com/en-us/products/submersible-pumps/50-series</v>
          </cell>
        </row>
        <row r="3106">
          <cell r="A3106" t="str">
            <v>57-0020</v>
          </cell>
          <cell r="B3106" t="str">
            <v>E57 25'Cd/230V/1Ph/UL/cCSAus</v>
          </cell>
          <cell r="C3106" t="str">
            <v>https://www.zoellerpumps.com/en-us/products/submersible-pumps/50-series</v>
          </cell>
        </row>
        <row r="3107">
          <cell r="A3107" t="str">
            <v>57-0021</v>
          </cell>
          <cell r="B3107" t="str">
            <v>M57 115V/1Ph/BI/UL/cCSAus</v>
          </cell>
          <cell r="C3107" t="str">
            <v>https://www.zoellerpumps.com/en-us/products/submersible-pumps/50-series</v>
          </cell>
        </row>
        <row r="3108">
          <cell r="A3108" t="str">
            <v>57-0025</v>
          </cell>
          <cell r="B3108" t="str">
            <v>M57 115V/1Ph/BI/ED</v>
          </cell>
          <cell r="C3108" t="str">
            <v>https://www.zoellerpumps.com/en-us/products/submersible-pumps/50-series</v>
          </cell>
        </row>
        <row r="3109">
          <cell r="A3109" t="str">
            <v>57-0026</v>
          </cell>
          <cell r="B3109" t="str">
            <v>M57 15'Cd/115V/1Ph/BI/UL/cCSAus</v>
          </cell>
          <cell r="C3109" t="str">
            <v>https://www.zoellerpumps.com/en-us/products/submersible-pumps/50-series</v>
          </cell>
        </row>
        <row r="3110">
          <cell r="A3110" t="str">
            <v>57-0027</v>
          </cell>
          <cell r="B3110" t="str">
            <v>BN57 115V/1Ph/Pb15'/UL/cCSAus Pump</v>
          </cell>
          <cell r="C3110" t="str">
            <v>https://www.zoellerpumps.com/en-us/products/submersible-pumps/50-series</v>
          </cell>
        </row>
        <row r="3111">
          <cell r="A3111" t="str">
            <v>57-0029</v>
          </cell>
          <cell r="B3111" t="str">
            <v>N57 115V/1Ph/Extra Duty</v>
          </cell>
          <cell r="C3111" t="str">
            <v>https://www.zoellerpumps.com/en-us/products/submersible-pumps/50-series</v>
          </cell>
        </row>
        <row r="3112">
          <cell r="A3112" t="str">
            <v>57-0031</v>
          </cell>
          <cell r="B3112" t="str">
            <v>D57 230V/1Ph/BI/UL/cCSAus</v>
          </cell>
          <cell r="C3112" t="str">
            <v>https://www.zoellerpumps.com/en-us/products/submersible-pumps/50-series</v>
          </cell>
        </row>
        <row r="3113">
          <cell r="A3113" t="str">
            <v>57-0032</v>
          </cell>
          <cell r="B3113" t="str">
            <v>M57 15'Cd/115V/1Ph/ED</v>
          </cell>
          <cell r="C3113" t="str">
            <v>https://www.zoellerpumps.com/en-us/products/submersible-pumps/50-series</v>
          </cell>
        </row>
        <row r="3114">
          <cell r="A3114" t="str">
            <v>57-0033</v>
          </cell>
          <cell r="B3114" t="str">
            <v>BN57 115V/1Ph/Pb10'/UL/cCSAus Pump</v>
          </cell>
          <cell r="C3114" t="str">
            <v>https://www.zoellerpumps.com/en-us/products/submersible-pumps/50-series</v>
          </cell>
        </row>
        <row r="3115">
          <cell r="A3115" t="str">
            <v>57-0035</v>
          </cell>
          <cell r="B3115" t="str">
            <v>M57 25'Cd/115V/1Ph/ED</v>
          </cell>
          <cell r="C3115" t="str">
            <v>https://www.zoellerpumps.com/en-us/products/submersible-pumps/50-series</v>
          </cell>
        </row>
        <row r="3116">
          <cell r="A3116" t="str">
            <v>57-0036</v>
          </cell>
          <cell r="B3116" t="str">
            <v>D57 230V/1Ph/Extra Duty</v>
          </cell>
          <cell r="C3116" t="str">
            <v>https://www.zoellerpumps.com/en-us/products/submersible-pumps/50-series</v>
          </cell>
        </row>
        <row r="3117">
          <cell r="A3117" t="str">
            <v>57-0039</v>
          </cell>
          <cell r="B3117" t="str">
            <v>M57 35'Cd/115V/1Ph/UL/cCSAus</v>
          </cell>
          <cell r="C3117" t="str">
            <v>https://www.zoellerpumps.com/en-us/products/submersible-pumps/50-series</v>
          </cell>
        </row>
        <row r="3118">
          <cell r="A3118" t="str">
            <v>57-0040</v>
          </cell>
          <cell r="B3118" t="str">
            <v>BN57 115V/1Ph/Pb10'/BI/UL/cCSAus Pump</v>
          </cell>
          <cell r="C3118" t="str">
            <v>https://www.zoellerpumps.com/en-us/products/submersible-pumps/50-series</v>
          </cell>
        </row>
        <row r="3119">
          <cell r="A3119" t="str">
            <v>57-0042</v>
          </cell>
          <cell r="B3119" t="str">
            <v>D57 15'Cd/230V/1Ph/UL/cCSAus</v>
          </cell>
          <cell r="C3119" t="str">
            <v>https://www.zoellerpumps.com/en-us/products/submersible-pumps/50-series</v>
          </cell>
        </row>
        <row r="3120">
          <cell r="A3120" t="str">
            <v>57-0043</v>
          </cell>
          <cell r="B3120" t="str">
            <v>N57 25'Cd/115V/1Ph/BI/UL/cCSAus</v>
          </cell>
          <cell r="C3120" t="str">
            <v>https://www.zoellerpumps.com/en-us/products/submersible-pumps/50-series</v>
          </cell>
        </row>
        <row r="3121">
          <cell r="A3121" t="str">
            <v>57-0045</v>
          </cell>
          <cell r="B3121" t="str">
            <v>BE57 230V/1P/15'Cd/Pb15'/cCSAus/UL</v>
          </cell>
          <cell r="C3121" t="str">
            <v>https://www.zoellerpumps.com/en-us/products/submersible-pumps/50-series</v>
          </cell>
        </row>
        <row r="3122">
          <cell r="A3122" t="str">
            <v>57-0046</v>
          </cell>
          <cell r="B3122" t="str">
            <v>D57 25'Cd/230V/1Ph/UL/cCSAus</v>
          </cell>
          <cell r="C3122" t="str">
            <v>https://www.zoellerpumps.com/en-us/products/submersible-pumps/50-series</v>
          </cell>
        </row>
        <row r="3123">
          <cell r="A3123" t="str">
            <v>57-0050</v>
          </cell>
          <cell r="B3123" t="str">
            <v>BN57 115V/1Ph/Pb35'/UL/cCSAus</v>
          </cell>
          <cell r="C3123" t="str">
            <v>https://www.zoellerpumps.com/en-us/products/submersible-pumps/50-series</v>
          </cell>
        </row>
        <row r="3124">
          <cell r="A3124" t="str">
            <v>57-0055</v>
          </cell>
          <cell r="B3124" t="str">
            <v>BN57 35'Cd/115V/1Ph/Pb35'/UL/cCSAus</v>
          </cell>
          <cell r="C3124" t="str">
            <v>https://www.zoellerpumps.com/en-us/products/submersible-pumps/50-series</v>
          </cell>
        </row>
        <row r="3125">
          <cell r="A3125" t="str">
            <v>57-0057</v>
          </cell>
          <cell r="B3125" t="str">
            <v>BN57 25'Cd/115V/1Ph/Pb25'/UL/cCSAus</v>
          </cell>
          <cell r="C3125" t="str">
            <v>https://www.zoellerpumps.com/en-us/products/submersible-pumps/50-series</v>
          </cell>
        </row>
        <row r="3126">
          <cell r="A3126" t="str">
            <v>57-0058</v>
          </cell>
          <cell r="B3126" t="str">
            <v>M57 25'Cd/115V/1Ph/BI/UL/cCSAus</v>
          </cell>
          <cell r="C3126" t="str">
            <v>https://www.zoellerpumps.com/en-us/products/submersible-pumps/50-series</v>
          </cell>
        </row>
        <row r="3127">
          <cell r="A3127" t="str">
            <v>57-0061</v>
          </cell>
          <cell r="B3127" t="str">
            <v>BN57 115V/1Ph/Pb15' Bi/UL/cCSAus</v>
          </cell>
          <cell r="C3127" t="str">
            <v>https://www.zoellerpumps.com/en-us/products/submersible-pumps/50-series</v>
          </cell>
        </row>
        <row r="3128">
          <cell r="A3128" t="str">
            <v>57-0062</v>
          </cell>
          <cell r="B3128" t="str">
            <v>D57 50'Cd/230V/1Ph/UL/cCSAus</v>
          </cell>
          <cell r="C3128" t="str">
            <v>https://www.zoellerpumps.com/en-us/products/submersible-pumps/50-series</v>
          </cell>
        </row>
        <row r="3129">
          <cell r="A3129" t="str">
            <v>57-0063</v>
          </cell>
          <cell r="B3129" t="str">
            <v>E57 50'Cd/230V/1Ph/UL/cCSAus</v>
          </cell>
          <cell r="C3129" t="str">
            <v>https://www.zoellerpumps.com/en-us/products/submersible-pumps/50-series</v>
          </cell>
        </row>
        <row r="3130">
          <cell r="A3130" t="str">
            <v>57-0068</v>
          </cell>
          <cell r="B3130" t="str">
            <v>BE57 25'Cd/230V/1Ph/Pb25'/UL/cCSAus</v>
          </cell>
          <cell r="C3130" t="str">
            <v>https://www.zoellerpumps.com/en-us/products/submersible-pumps/50-series</v>
          </cell>
        </row>
        <row r="3131">
          <cell r="A3131" t="str">
            <v>57-0069</v>
          </cell>
          <cell r="B3131" t="str">
            <v>E57 35'Cd/230V/1Ph/UL/cCSAus</v>
          </cell>
          <cell r="C3131" t="str">
            <v>https://www.zoellerpumps.com/en-us/products/submersible-pumps/50-series</v>
          </cell>
        </row>
        <row r="3132">
          <cell r="A3132" t="str">
            <v>585-0005</v>
          </cell>
          <cell r="B3132" t="str">
            <v>Pump,12Vdc W/28Amp Charger/Aquanot II</v>
          </cell>
          <cell r="C3132" t="str">
            <v>https://www.zoellerpumps.com/en-us/products/back-up/battery-powered/aquanot-585</v>
          </cell>
        </row>
        <row r="3133">
          <cell r="A3133" t="str">
            <v>585-0006</v>
          </cell>
          <cell r="B3133" t="str">
            <v>Pump,12Vdc Pedestal/Aquanot</v>
          </cell>
          <cell r="C3133" t="str">
            <v>https://www.zoellerpumps.com/en-us/products/back-up/battery-powered/aquanot-585</v>
          </cell>
        </row>
        <row r="3134">
          <cell r="A3134" t="str">
            <v>59-0001</v>
          </cell>
          <cell r="B3134" t="str">
            <v>M59 115V/1Ph/cCSAus/UL</v>
          </cell>
          <cell r="C3134" t="str">
            <v>https://www.zoellerpumps.com/en-us/products/submersible-pumps/50-series</v>
          </cell>
        </row>
        <row r="3135">
          <cell r="A3135" t="str">
            <v>59-0002</v>
          </cell>
          <cell r="B3135" t="str">
            <v>N59 115V/1Ph/cCSAus/UL</v>
          </cell>
          <cell r="C3135" t="str">
            <v>https://www.zoellerpumps.com/en-us/products/submersible-pumps/50-series</v>
          </cell>
        </row>
        <row r="3136">
          <cell r="A3136" t="str">
            <v>59-0003</v>
          </cell>
          <cell r="B3136" t="str">
            <v>D59 230V/1Ph/cCSAus/UL</v>
          </cell>
          <cell r="C3136" t="str">
            <v>https://www.zoellerpumps.com/en-us/products/submersible-pumps/50-series</v>
          </cell>
        </row>
        <row r="3137">
          <cell r="A3137" t="str">
            <v>59-0004</v>
          </cell>
          <cell r="B3137" t="str">
            <v>E59 230V/1Ph/UL/cCSAus</v>
          </cell>
          <cell r="C3137" t="str">
            <v>https://www.zoellerpumps.com/en-us/products/submersible-pumps/50-series</v>
          </cell>
        </row>
        <row r="3138">
          <cell r="A3138" t="str">
            <v>59-0005</v>
          </cell>
          <cell r="B3138" t="str">
            <v>M59 115V/1Ph/Extra Duty</v>
          </cell>
          <cell r="C3138" t="str">
            <v>https://www.zoellerpumps.com/en-us/products/submersible-pumps/50-series</v>
          </cell>
        </row>
        <row r="3139">
          <cell r="A3139" t="str">
            <v>59-0006</v>
          </cell>
          <cell r="B3139" t="str">
            <v>M59 25'Cd/115V/1Ph/UL/cCSAus</v>
          </cell>
          <cell r="C3139" t="str">
            <v>https://www.zoellerpumps.com/en-us/products/submersible-pumps/50-series</v>
          </cell>
        </row>
        <row r="3140">
          <cell r="A3140" t="str">
            <v>59-0007</v>
          </cell>
          <cell r="B3140" t="str">
            <v>M59 15'Cd/115V/1Ph/cCSAus/UL</v>
          </cell>
          <cell r="C3140" t="str">
            <v>https://www.zoellerpumps.com/en-us/products/submersible-pumps/50-series</v>
          </cell>
        </row>
        <row r="3141">
          <cell r="A3141" t="str">
            <v>59-0008</v>
          </cell>
          <cell r="B3141" t="str">
            <v>D59 230V/1Ph/Extra Duty</v>
          </cell>
          <cell r="C3141" t="str">
            <v>https://www.zoellerpumps.com/en-us/products/submersible-pumps/50-series</v>
          </cell>
        </row>
        <row r="3142">
          <cell r="A3142" t="str">
            <v>59-0018</v>
          </cell>
          <cell r="B3142" t="str">
            <v>N59 115V/1Ph/Extra Duty</v>
          </cell>
          <cell r="C3142" t="str">
            <v>https://www.zoellerpumps.com/en-us/products/submersible-pumps/50-series</v>
          </cell>
        </row>
        <row r="3143">
          <cell r="A3143" t="str">
            <v>59-0020</v>
          </cell>
          <cell r="B3143" t="str">
            <v>M59 35'Cd/115V/1Ph/UL/cCSAus</v>
          </cell>
          <cell r="C3143" t="str">
            <v>https://www.zoellerpumps.com/en-us/products/submersible-pumps/50-series</v>
          </cell>
        </row>
        <row r="3144">
          <cell r="A3144" t="str">
            <v>59-0021</v>
          </cell>
          <cell r="B3144" t="str">
            <v>N59 25'Cd/115V/1Ph/UL/cCSAus</v>
          </cell>
          <cell r="C3144" t="str">
            <v>https://www.zoellerpumps.com/en-us/products/submersible-pumps/50-series</v>
          </cell>
        </row>
        <row r="3145">
          <cell r="A3145" t="str">
            <v>59-0022</v>
          </cell>
          <cell r="B3145" t="str">
            <v>N59 35'Cd/115V/1Ph/UL/cCSAus</v>
          </cell>
          <cell r="C3145" t="str">
            <v>https://www.zoellerpumps.com/en-us/products/submersible-pumps/50-series</v>
          </cell>
        </row>
        <row r="3146">
          <cell r="A3146" t="str">
            <v>59-0024</v>
          </cell>
          <cell r="B3146" t="str">
            <v>D59 25' Cd/230V/1Ph/cCSAus/UL</v>
          </cell>
          <cell r="C3146" t="str">
            <v>https://www.zoellerpumps.com/en-us/products/submersible-pumps/50-series</v>
          </cell>
        </row>
        <row r="3147">
          <cell r="A3147" t="str">
            <v>59-0025</v>
          </cell>
          <cell r="B3147" t="str">
            <v>D59 50'Cd/230V/1P/cCSAus/UL</v>
          </cell>
          <cell r="C3147" t="str">
            <v>https://www.zoellerpumps.com/en-us/products/submersible-pumps/50-series</v>
          </cell>
        </row>
        <row r="3148">
          <cell r="A3148" t="str">
            <v>6030-0082</v>
          </cell>
          <cell r="B3148" t="str">
            <v>Valve,Plug 2" Threaded W-Hand Lever</v>
          </cell>
          <cell r="C3148" t="str">
            <v>https://www.zoellerpumps.com/en-us/products/check-valves/heavy-duty</v>
          </cell>
        </row>
        <row r="3149">
          <cell r="A3149" t="str">
            <v>6030-0083</v>
          </cell>
          <cell r="B3149" t="str">
            <v>Valve,Plug 3" Threaded W-Hand Lever</v>
          </cell>
          <cell r="C3149" t="str">
            <v>https://www.zoellerpumps.com/en-us/products/check-valves/heavy-duty</v>
          </cell>
        </row>
        <row r="3150">
          <cell r="A3150" t="str">
            <v>6030-0084</v>
          </cell>
          <cell r="B3150" t="str">
            <v>Valve,Plug 2.5" Flanged W-Hand Lever</v>
          </cell>
          <cell r="C3150" t="str">
            <v>https://www.zoellerpumps.com/en-us/products/check-valves/heavy-duty</v>
          </cell>
        </row>
        <row r="3151">
          <cell r="A3151" t="str">
            <v>6030-0085</v>
          </cell>
          <cell r="B3151" t="str">
            <v>Valve,Plug 3" Flanged W-Hand Lever</v>
          </cell>
          <cell r="C3151" t="str">
            <v>https://www.zoellerpumps.com/en-us/products/check-valves/heavy-duty</v>
          </cell>
        </row>
        <row r="3152">
          <cell r="A3152" t="str">
            <v>6030-0086</v>
          </cell>
          <cell r="B3152" t="str">
            <v>Valve,Plug 4"Flanged W-Hand Lever</v>
          </cell>
          <cell r="C3152" t="str">
            <v>https://www.zoellerpumps.com/en-us/products/check-valves/heavy-duty</v>
          </cell>
        </row>
        <row r="3153">
          <cell r="A3153" t="str">
            <v>6030-0087</v>
          </cell>
          <cell r="B3153" t="str">
            <v>Valve,Plug 6" Flanged W-Hand Lever</v>
          </cell>
          <cell r="C3153" t="str">
            <v>https://www.zoellerpumps.com/en-us/products/check-valves/heavy-duty</v>
          </cell>
        </row>
        <row r="3154">
          <cell r="A3154" t="str">
            <v>6030-0088</v>
          </cell>
          <cell r="B3154" t="str">
            <v>Valve,Plug 8" Flanged W-Hand Lever</v>
          </cell>
          <cell r="C3154" t="str">
            <v>https://www.zoellerpumps.com/en-us/products/check-valves/heavy-duty</v>
          </cell>
        </row>
        <row r="3155">
          <cell r="A3155" t="str">
            <v>6030-0160</v>
          </cell>
          <cell r="B3155" t="str">
            <v>Valve,Unicheck-3" Ci Zep</v>
          </cell>
          <cell r="C3155" t="str">
            <v>https://www.zoellerpumps.com/en-us/products/check-valves/heavy-duty</v>
          </cell>
        </row>
        <row r="3156">
          <cell r="A3156" t="str">
            <v>6030-0180</v>
          </cell>
          <cell r="B3156" t="str">
            <v>Valve,Unicheck-6" C.I.</v>
          </cell>
          <cell r="C3156" t="str">
            <v>https://www.zoellerpumps.com/en-us/products/check-valves/heavy-duty</v>
          </cell>
        </row>
        <row r="3157">
          <cell r="A3157" t="str">
            <v>6030-0190</v>
          </cell>
          <cell r="B3157" t="str">
            <v>Valve,Unicheck-8" C.I.</v>
          </cell>
          <cell r="C3157" t="str">
            <v>https://www.zoellerpumps.com/en-us/products/check-valves/heavy-duty</v>
          </cell>
        </row>
        <row r="3158">
          <cell r="A3158" t="str">
            <v>6030-0194</v>
          </cell>
          <cell r="B3158" t="str">
            <v>Elbow,4" W.W.</v>
          </cell>
        </row>
        <row r="3159">
          <cell r="A3159" t="str">
            <v>6030-0195</v>
          </cell>
          <cell r="B3159" t="str">
            <v>Elbow,6" C.I. W.W.</v>
          </cell>
        </row>
        <row r="3160">
          <cell r="A3160" t="str">
            <v>6030-0196</v>
          </cell>
          <cell r="B3160" t="str">
            <v>Elbow,Flanged 8" C.I.</v>
          </cell>
        </row>
        <row r="3161">
          <cell r="A3161" t="str">
            <v>6030-0197</v>
          </cell>
          <cell r="B3161" t="str">
            <v>Valve,Unicheck-2.5" C.I.</v>
          </cell>
        </row>
        <row r="3162">
          <cell r="A3162" t="str">
            <v>6030-0198</v>
          </cell>
          <cell r="B3162" t="str">
            <v>Valve,Unicheck-3" C.I./Dewatering Only</v>
          </cell>
        </row>
        <row r="3163">
          <cell r="A3163" t="str">
            <v>6030-0200</v>
          </cell>
          <cell r="B3163" t="str">
            <v>Elbow,Flanged 2.5" C.I. WW</v>
          </cell>
        </row>
        <row r="3164">
          <cell r="A3164" t="str">
            <v>6030-0201</v>
          </cell>
          <cell r="B3164" t="str">
            <v>Elbow,Flanged 3" C.I. WW</v>
          </cell>
        </row>
        <row r="3165">
          <cell r="A3165" t="str">
            <v>6030-0202</v>
          </cell>
          <cell r="B3165" t="str">
            <v>Valve,Unicheck-3" C.I.</v>
          </cell>
        </row>
        <row r="3166">
          <cell r="A3166" t="str">
            <v>6030-0203</v>
          </cell>
          <cell r="B3166" t="str">
            <v>Valve,Unicheck-4" C.I.</v>
          </cell>
        </row>
        <row r="3167">
          <cell r="A3167" t="str">
            <v>6030-0205</v>
          </cell>
          <cell r="B3167" t="str">
            <v>Reducer,Eccentric Flang ED 8" To 6" C.I.</v>
          </cell>
        </row>
        <row r="3168">
          <cell r="A3168" t="str">
            <v>6030-0211</v>
          </cell>
          <cell r="B3168" t="str">
            <v>Valve,Plug 2" Flanged W-Hand Lever</v>
          </cell>
        </row>
        <row r="3169">
          <cell r="A3169" t="str">
            <v>6030-0212</v>
          </cell>
          <cell r="B3169" t="str">
            <v>Valve,Unicheck-2" C.I./Flanged</v>
          </cell>
        </row>
        <row r="3170">
          <cell r="A3170" t="str">
            <v>6039-0014</v>
          </cell>
          <cell r="B3170" t="str">
            <v>Guide Rail Asm-Intmed SS4"</v>
          </cell>
        </row>
        <row r="3171">
          <cell r="A3171" t="str">
            <v>6039-0021</v>
          </cell>
          <cell r="B3171" t="str">
            <v>Guide Rail Asm-Intmed S.S. 6"</v>
          </cell>
        </row>
        <row r="3172">
          <cell r="A3172" t="str">
            <v>6039-0026</v>
          </cell>
          <cell r="B3172" t="str">
            <v>Cable,Choker/SS/180 Fr/.25"Dia</v>
          </cell>
        </row>
        <row r="3173">
          <cell r="A3173" t="str">
            <v>6039-0027</v>
          </cell>
          <cell r="B3173" t="str">
            <v>Cable,Choker/Galv/180 Fr/.25"Dia</v>
          </cell>
        </row>
        <row r="3174">
          <cell r="A3174" t="str">
            <v>6039-0028</v>
          </cell>
          <cell r="B3174" t="str">
            <v>Cable,Lifting&amp;Choker/Perm/SS/10'Lg/.25"Dia</v>
          </cell>
        </row>
        <row r="3175">
          <cell r="A3175" t="str">
            <v>6039-0029</v>
          </cell>
          <cell r="B3175" t="str">
            <v>Cable,Lifting&amp;Choker/Perm/Galv/10'Lg/180Fr</v>
          </cell>
        </row>
        <row r="3176">
          <cell r="A3176" t="str">
            <v>6039-0030</v>
          </cell>
          <cell r="B3176" t="str">
            <v>Cable,Lifting&amp;Choker/Rmv/SS/10'Lg/180 Fr/.25"Dia</v>
          </cell>
        </row>
        <row r="3177">
          <cell r="A3177" t="str">
            <v>6039-0031</v>
          </cell>
          <cell r="B3177" t="str">
            <v>Cable,Lifting&amp;Choker/Rmv/Galv/10'Lg/180 Fr/.25"D</v>
          </cell>
        </row>
        <row r="3178">
          <cell r="A3178" t="str">
            <v>6039-0032</v>
          </cell>
          <cell r="B3178" t="str">
            <v>Cable,Lifting&amp;Choker/Perm/SS/15'Lg/.25"Dia</v>
          </cell>
        </row>
        <row r="3179">
          <cell r="A3179" t="str">
            <v>6039-0035</v>
          </cell>
          <cell r="B3179" t="str">
            <v>Elbow,Dry Pit 4"X6"</v>
          </cell>
        </row>
        <row r="3180">
          <cell r="A3180" t="str">
            <v>6039-0040</v>
          </cell>
          <cell r="B3180" t="str">
            <v>Bail,Lifting Rigid 180 Frame/(Sewage/Waste)</v>
          </cell>
        </row>
        <row r="3181">
          <cell r="A3181" t="str">
            <v>6039-0041</v>
          </cell>
          <cell r="B3181" t="str">
            <v>Bail,Lifting-61Hd Series/Reliance/140-180 Frame</v>
          </cell>
        </row>
        <row r="3182">
          <cell r="A3182" t="str">
            <v>6039-0042</v>
          </cell>
          <cell r="B3182" t="str">
            <v>Bail,Lifting Rigid 250 Frame/(Zep)</v>
          </cell>
        </row>
        <row r="3183">
          <cell r="A3183" t="str">
            <v>6039-0048</v>
          </cell>
          <cell r="B3183" t="str">
            <v>Adapter,4" Flygt Guide Rail</v>
          </cell>
        </row>
        <row r="3184">
          <cell r="A3184" t="str">
            <v>6039-0053</v>
          </cell>
          <cell r="B3184" t="str">
            <v>Adapter,6" Flygt Guide Rail</v>
          </cell>
        </row>
        <row r="3185">
          <cell r="A3185" t="str">
            <v>6039-0061</v>
          </cell>
          <cell r="B3185" t="str">
            <v>Cable,Lifting&amp;Choker/Perm/SS/25'Lg/.25"Dia</v>
          </cell>
        </row>
        <row r="3186">
          <cell r="A3186" t="str">
            <v>6039-0062</v>
          </cell>
          <cell r="B3186" t="str">
            <v>Cable,Lifting&amp;Choker/Perm/SS/20'Lg/.25"Dia</v>
          </cell>
        </row>
        <row r="3187">
          <cell r="A3187" t="str">
            <v>6039-0063</v>
          </cell>
          <cell r="B3187" t="str">
            <v>Cable,Lifting&amp;Choker/Perm/Galv/20'Lg/180Fr</v>
          </cell>
        </row>
        <row r="3188">
          <cell r="A3188" t="str">
            <v>6039-0068</v>
          </cell>
          <cell r="B3188" t="str">
            <v>Cable,Lifting&amp;Choker/Perm/SS/30'Lg/.25"Dia</v>
          </cell>
        </row>
        <row r="3189">
          <cell r="A3189" t="str">
            <v>6039-0070</v>
          </cell>
          <cell r="B3189" t="str">
            <v>Adapter,3" Flygt Guide Rail</v>
          </cell>
        </row>
        <row r="3190">
          <cell r="A3190" t="str">
            <v>6039-0071</v>
          </cell>
          <cell r="B3190" t="str">
            <v>Kit,Adapter/140Grnd/Meyers/2.5"FLG/Hor-D Rail</v>
          </cell>
        </row>
        <row r="3191">
          <cell r="A3191" t="str">
            <v>6039-0072</v>
          </cell>
          <cell r="B3191" t="str">
            <v>Disconnect Sys,Rail 6" Cast Iron</v>
          </cell>
        </row>
        <row r="3192">
          <cell r="A3192" t="str">
            <v>6039-0073</v>
          </cell>
          <cell r="B3192" t="str">
            <v>Disconnect Sys,Rail 6" Brass</v>
          </cell>
        </row>
        <row r="3193">
          <cell r="A3193" t="str">
            <v>6039-0094</v>
          </cell>
          <cell r="B3193" t="str">
            <v>Cable,Lifting/Rmv/SS/16'Lg/Zinc Plated Conn</v>
          </cell>
        </row>
        <row r="3194">
          <cell r="A3194" t="str">
            <v>6039-0097</v>
          </cell>
          <cell r="B3194" t="str">
            <v>Cable,Lifting/Rmv/SS/30'Lg/Zinc Plated Conn</v>
          </cell>
        </row>
        <row r="3195">
          <cell r="A3195" t="str">
            <v>6039-0098</v>
          </cell>
          <cell r="B3195" t="str">
            <v>Cable,Lifting/Rmv/SS/25'Lg/Zinc Plated Conn</v>
          </cell>
        </row>
        <row r="3196">
          <cell r="A3196" t="str">
            <v>611-0004</v>
          </cell>
          <cell r="B3196" t="str">
            <v>E611 230V/1Ph/1750/1.0 Bhp/3"Vert-D</v>
          </cell>
          <cell r="C3196" t="str">
            <v>https://www.zoellerpumps.com/en-us/products/sewage-pumps/commercial/600-series</v>
          </cell>
        </row>
        <row r="3197">
          <cell r="A3197" t="str">
            <v>611-0005</v>
          </cell>
          <cell r="B3197" t="str">
            <v>E611 230V/1Ph/1750/1.0 Bhp/4"D</v>
          </cell>
          <cell r="C3197" t="str">
            <v>https://www.zoellerpumps.com/en-us/products/sewage-pumps/commercial/600-series</v>
          </cell>
        </row>
        <row r="3198">
          <cell r="A3198" t="str">
            <v>611-0006</v>
          </cell>
          <cell r="B3198" t="str">
            <v>J611 200V/3Ph/1750/1.0 Bhp/3" Vert-D</v>
          </cell>
          <cell r="C3198" t="str">
            <v>https://www.zoellerpumps.com/en-us/products/sewage-pumps/commercial/600-series</v>
          </cell>
        </row>
        <row r="3199">
          <cell r="A3199" t="str">
            <v>611-0007</v>
          </cell>
          <cell r="B3199" t="str">
            <v>J611 200V/3Ph/1750/1.0 Bhp/4"D</v>
          </cell>
          <cell r="C3199" t="str">
            <v>https://www.zoellerpumps.com/en-us/products/sewage-pumps/commercial/600-series</v>
          </cell>
        </row>
        <row r="3200">
          <cell r="A3200" t="str">
            <v>611-0008</v>
          </cell>
          <cell r="B3200" t="str">
            <v>F611 230V/3Ph/1750/1.0 Bhp/3" Vert-D</v>
          </cell>
          <cell r="C3200" t="str">
            <v>https://www.zoellerpumps.com/en-us/products/sewage-pumps/commercial/600-series</v>
          </cell>
        </row>
        <row r="3201">
          <cell r="A3201" t="str">
            <v>611-0009</v>
          </cell>
          <cell r="B3201" t="str">
            <v>F611 230V/3Ph/1750/1.0 Bhp/4"D</v>
          </cell>
          <cell r="C3201" t="str">
            <v>https://www.zoellerpumps.com/en-us/products/sewage-pumps/commercial/600-series</v>
          </cell>
        </row>
        <row r="3202">
          <cell r="A3202" t="str">
            <v>611-0010</v>
          </cell>
          <cell r="B3202" t="str">
            <v>G611 460V/3Ph/1750/1.0 Bhp/3" Vert-D</v>
          </cell>
          <cell r="C3202" t="str">
            <v>https://www.zoellerpumps.com/en-us/products/sewage-pumps/commercial/600-series</v>
          </cell>
        </row>
        <row r="3203">
          <cell r="A3203" t="str">
            <v>611-0011</v>
          </cell>
          <cell r="B3203" t="str">
            <v>G611 460V/3Ph/1750/1.0 Bhp/4"D</v>
          </cell>
          <cell r="C3203" t="str">
            <v>https://www.zoellerpumps.com/en-us/products/sewage-pumps/commercial/600-series</v>
          </cell>
        </row>
        <row r="3204">
          <cell r="A3204" t="str">
            <v>611-0014</v>
          </cell>
          <cell r="B3204" t="str">
            <v>F611 50'Cd/230V/3Ph/1750/1.0Bhp/3" Vert-D</v>
          </cell>
          <cell r="C3204" t="str">
            <v>https://www.zoellerpumps.com/en-us/products/sewage-pumps/commercial/600-series</v>
          </cell>
        </row>
        <row r="3205">
          <cell r="A3205" t="str">
            <v>611-0015</v>
          </cell>
          <cell r="B3205" t="str">
            <v>F611 75'Cd/230V/3Ph/1750/1.0Bhp/3" Vert-D</v>
          </cell>
          <cell r="C3205" t="str">
            <v>https://www.zoellerpumps.com/en-us/products/sewage-pumps/commercial/600-series</v>
          </cell>
        </row>
        <row r="3206">
          <cell r="A3206" t="str">
            <v>611-0016</v>
          </cell>
          <cell r="B3206" t="str">
            <v>F611 230V/3Ph/1750/1.0 Bhp/3"Hor-D</v>
          </cell>
          <cell r="C3206" t="str">
            <v>https://www.zoellerpumps.com/en-us/products/sewage-pumps/commercial/600-series</v>
          </cell>
        </row>
        <row r="3207">
          <cell r="A3207" t="str">
            <v>611-0017</v>
          </cell>
          <cell r="B3207" t="str">
            <v>E611 50'Cd/230V/1Ph/1750/1.0Bhp/3" Vert-D</v>
          </cell>
          <cell r="C3207" t="str">
            <v>https://www.zoellerpumps.com/en-us/products/sewage-pumps/commercial/600-series</v>
          </cell>
        </row>
        <row r="3208">
          <cell r="A3208" t="str">
            <v>611-0018</v>
          </cell>
          <cell r="B3208" t="str">
            <v>EX611 230V/1Ph/1750/1.0Bhp/3" Vert-D/Ex Pr</v>
          </cell>
          <cell r="C3208" t="str">
            <v>https://www.zoellerpumps.com/en-us/products/sewage-pumps/commercial/600-series</v>
          </cell>
        </row>
        <row r="3209">
          <cell r="A3209" t="str">
            <v>611-0019</v>
          </cell>
          <cell r="B3209" t="str">
            <v>EX611 230V/1Ph/1750/1.0Bhp/3"Hor-D/Ex Pr</v>
          </cell>
          <cell r="C3209" t="str">
            <v>https://www.zoellerpumps.com/en-us/products/sewage-pumps/commercial/600-series</v>
          </cell>
        </row>
        <row r="3210">
          <cell r="A3210" t="str">
            <v>611-0020</v>
          </cell>
          <cell r="B3210" t="str">
            <v>EX611 230V/1Ph/1750/1.0Bhp/4"D/Ex Pr</v>
          </cell>
          <cell r="C3210" t="str">
            <v>https://www.zoellerpumps.com/en-us/products/sewage-pumps/commercial/600-series</v>
          </cell>
        </row>
        <row r="3211">
          <cell r="A3211" t="str">
            <v>611-0021</v>
          </cell>
          <cell r="B3211" t="str">
            <v>JX611 200V/3Ph/1750/1.0Bhp/3" Vert-D/Ex Pr</v>
          </cell>
          <cell r="C3211" t="str">
            <v>https://www.zoellerpumps.com/en-us/products/sewage-pumps/commercial/600-series</v>
          </cell>
        </row>
        <row r="3212">
          <cell r="A3212" t="str">
            <v>611-0022</v>
          </cell>
          <cell r="B3212" t="str">
            <v>JX611 200V/3Ph/1750/1.0Bhp/3"Hor-D/Ex Pr</v>
          </cell>
          <cell r="C3212" t="str">
            <v>https://www.zoellerpumps.com/en-us/products/sewage-pumps/commercial/600-series</v>
          </cell>
        </row>
        <row r="3213">
          <cell r="A3213" t="str">
            <v>611-0023</v>
          </cell>
          <cell r="B3213" t="str">
            <v>JX611 200V/3Ph/1750/1.0Bhp/4"D/Ex Pr</v>
          </cell>
          <cell r="C3213" t="str">
            <v>https://www.zoellerpumps.com/en-us/products/sewage-pumps/commercial/600-series</v>
          </cell>
        </row>
        <row r="3214">
          <cell r="A3214" t="str">
            <v>611-0024</v>
          </cell>
          <cell r="B3214" t="str">
            <v>FX611 230V/3Ph/1750/1.0Bhp/3" Vert-D/Ex Pr</v>
          </cell>
          <cell r="C3214" t="str">
            <v>https://www.zoellerpumps.com/en-us/products/sewage-pumps/commercial/600-series</v>
          </cell>
        </row>
        <row r="3215">
          <cell r="A3215" t="str">
            <v>611-0025</v>
          </cell>
          <cell r="B3215" t="str">
            <v>FX611 230V/3Ph/1750/1.0Bhp/3"Hor-D/Ex Pr</v>
          </cell>
          <cell r="C3215" t="str">
            <v>https://www.zoellerpumps.com/en-us/products/sewage-pumps/commercial/600-series</v>
          </cell>
        </row>
        <row r="3216">
          <cell r="A3216" t="str">
            <v>611-0026</v>
          </cell>
          <cell r="B3216" t="str">
            <v>FX611 230V/3Ph/1750/1.0Bhp/4"D/Ex Pr</v>
          </cell>
          <cell r="C3216" t="str">
            <v>https://www.zoellerpumps.com/en-us/products/sewage-pumps/commercial/600-series</v>
          </cell>
        </row>
        <row r="3217">
          <cell r="A3217" t="str">
            <v>611-0027</v>
          </cell>
          <cell r="B3217" t="str">
            <v>GX611 460V/3Ph/1750/1.0Bhp/3" Vert-D/Ex Pr</v>
          </cell>
          <cell r="C3217" t="str">
            <v>https://www.zoellerpumps.com/en-us/products/sewage-pumps/commercial/600-series</v>
          </cell>
        </row>
        <row r="3218">
          <cell r="A3218" t="str">
            <v>611-0028</v>
          </cell>
          <cell r="B3218" t="str">
            <v>GX611 460V/3Ph/1750/1.0Bhp/3"Hor-D/Ex Pr</v>
          </cell>
          <cell r="C3218" t="str">
            <v>https://www.zoellerpumps.com/en-us/products/sewage-pumps/commercial/600-series</v>
          </cell>
        </row>
        <row r="3219">
          <cell r="A3219" t="str">
            <v>611-0029</v>
          </cell>
          <cell r="B3219" t="str">
            <v>GX611 460V/3Ph/1750/1.0Bhp/4"D/Ex Pr</v>
          </cell>
          <cell r="C3219" t="str">
            <v>https://www.zoellerpumps.com/en-us/products/sewage-pumps/commercial/600-series</v>
          </cell>
        </row>
        <row r="3220">
          <cell r="A3220" t="str">
            <v>611-0033</v>
          </cell>
          <cell r="B3220" t="str">
            <v>J611 35'Cd/200V/3Ph/1750/1.0Bhp/3" Vert-D</v>
          </cell>
          <cell r="C3220" t="str">
            <v>https://www.zoellerpumps.com/en-us/products/sewage-pumps/commercial/600-series</v>
          </cell>
        </row>
        <row r="3221">
          <cell r="A3221" t="str">
            <v>611-0034</v>
          </cell>
          <cell r="B3221" t="str">
            <v>E611 230V/1Ph/1750/1.0 Bhp/3"Hor-D</v>
          </cell>
          <cell r="C3221" t="str">
            <v>https://www.zoellerpumps.com/en-us/products/sewage-pumps/commercial/600-series</v>
          </cell>
        </row>
        <row r="3222">
          <cell r="A3222" t="str">
            <v>611-0035</v>
          </cell>
          <cell r="B3222" t="str">
            <v>G611 460V/3Ph/1750/1.0 Bhp/3"Hor-D</v>
          </cell>
          <cell r="C3222" t="str">
            <v>https://www.zoellerpumps.com/en-us/products/sewage-pumps/commercial/600-series</v>
          </cell>
        </row>
        <row r="3223">
          <cell r="A3223" t="str">
            <v>611-0036</v>
          </cell>
          <cell r="B3223" t="str">
            <v>E611 50'Cd/230V/1Ph/1750/1.0Bhp/4"D</v>
          </cell>
          <cell r="C3223" t="str">
            <v>https://www.zoellerpumps.com/en-us/products/sewage-pumps/commercial/600-series</v>
          </cell>
        </row>
        <row r="3224">
          <cell r="A3224" t="str">
            <v>611-0037</v>
          </cell>
          <cell r="B3224" t="str">
            <v>GX611 50"Cd/460V/3Ph/1750/1.0Bhp/3" Vert-D/Ex Pr</v>
          </cell>
          <cell r="C3224" t="str">
            <v>https://www.zoellerpumps.com/en-us/products/sewage-pumps/commercial/600-series</v>
          </cell>
        </row>
        <row r="3225">
          <cell r="A3225" t="str">
            <v>611-0038</v>
          </cell>
          <cell r="B3225" t="str">
            <v>J611 200V/3Ph/1750/1.0 Bhp/3" Hor-D</v>
          </cell>
          <cell r="C3225" t="str">
            <v>https://www.zoellerpumps.com/en-us/products/sewage-pumps/commercial/600-series</v>
          </cell>
        </row>
        <row r="3226">
          <cell r="A3226" t="str">
            <v>611-0039</v>
          </cell>
          <cell r="B3226" t="str">
            <v>JX611 35'Cd/200V/3Ph/1750/1.0Bhp/4"D/Ex Pr</v>
          </cell>
          <cell r="C3226" t="str">
            <v>https://www.zoellerpumps.com/en-us/products/sewage-pumps/commercial/600-series</v>
          </cell>
        </row>
        <row r="3227">
          <cell r="A3227" t="str">
            <v>611-0040</v>
          </cell>
          <cell r="B3227" t="str">
            <v>JX611 50'Cd/200V/3Ph/1750/1.0Bhp/4"D/Ex Pr</v>
          </cell>
          <cell r="C3227" t="str">
            <v>https://www.zoellerpumps.com/en-us/products/sewage-pumps/commercial/600-series</v>
          </cell>
        </row>
        <row r="3228">
          <cell r="A3228" t="str">
            <v>611-0041</v>
          </cell>
          <cell r="B3228" t="str">
            <v>G611 35'Cd/460V/3Ph/1750/1.0 Bhp/3"Vert-D</v>
          </cell>
          <cell r="C3228" t="str">
            <v>https://www.zoellerpumps.com/en-us/products/sewage-pumps/commercial/600-series</v>
          </cell>
        </row>
        <row r="3229">
          <cell r="A3229" t="str">
            <v>611-0042</v>
          </cell>
          <cell r="B3229" t="str">
            <v>J611 50'Cd/200V/3Ph/1750/1.0Bhp/3" Vert-D</v>
          </cell>
          <cell r="C3229" t="str">
            <v>https://www.zoellerpumps.com/en-us/products/sewage-pumps/commercial/600-series</v>
          </cell>
        </row>
        <row r="3230">
          <cell r="A3230" t="str">
            <v>611-0043</v>
          </cell>
          <cell r="B3230" t="str">
            <v>G611 35'Cd/460V/3Ph/1750/1.0 Bhp/3"Hor-D</v>
          </cell>
          <cell r="C3230" t="str">
            <v>https://www.zoellerpumps.com/en-us/products/sewage-pumps/commercial/600-series</v>
          </cell>
        </row>
        <row r="3231">
          <cell r="A3231" t="str">
            <v>611-0045</v>
          </cell>
          <cell r="B3231" t="str">
            <v>EX611 50'Cd/230V/1Ph/1750/1.0Bhp/3"Vert-D/Ex Pr</v>
          </cell>
          <cell r="C3231" t="str">
            <v>https://www.zoellerpumps.com/en-us/products/sewage-pumps/commercial/600-series</v>
          </cell>
        </row>
        <row r="3232">
          <cell r="A3232" t="str">
            <v>611-0047</v>
          </cell>
          <cell r="B3232" t="str">
            <v>G611 50'Cd/460V/3Ph/1750/1.0 Bhp/3"Hor-D</v>
          </cell>
          <cell r="C3232" t="str">
            <v>https://www.zoellerpumps.com/en-us/products/sewage-pumps/commercial/600-series</v>
          </cell>
        </row>
        <row r="3233">
          <cell r="A3233" t="str">
            <v>621-0004</v>
          </cell>
          <cell r="B3233" t="str">
            <v>E621 230V/1Ph/1750/1.5 Bhp/3"Vert-D</v>
          </cell>
          <cell r="C3233" t="str">
            <v>https://www.zoellerpumps.com/en-us/products/sewage-pumps/commercial/600-series</v>
          </cell>
        </row>
        <row r="3234">
          <cell r="A3234" t="str">
            <v>621-0005</v>
          </cell>
          <cell r="B3234" t="str">
            <v>E621 230V/1Ph/1750/1.5 Bhp/4"D</v>
          </cell>
          <cell r="C3234" t="str">
            <v>https://www.zoellerpumps.com/en-us/products/sewage-pumps/commercial/600-series</v>
          </cell>
        </row>
        <row r="3235">
          <cell r="A3235" t="str">
            <v>621-0006</v>
          </cell>
          <cell r="B3235" t="str">
            <v>J621 200V/3Ph/1750/1.5 Bhp/3"Vert-D</v>
          </cell>
          <cell r="C3235" t="str">
            <v>https://www.zoellerpumps.com/en-us/products/sewage-pumps/commercial/600-series</v>
          </cell>
        </row>
        <row r="3236">
          <cell r="A3236" t="str">
            <v>621-0007</v>
          </cell>
          <cell r="B3236" t="str">
            <v>J621 200V/3Ph/1750/1.5 Bhp/4"D</v>
          </cell>
          <cell r="C3236" t="str">
            <v>https://www.zoellerpumps.com/en-us/products/sewage-pumps/commercial/600-series</v>
          </cell>
        </row>
        <row r="3237">
          <cell r="A3237" t="str">
            <v>621-0008</v>
          </cell>
          <cell r="B3237" t="str">
            <v>F621 230V/3Ph/1750/1.5 Bhp/3"Vert-D</v>
          </cell>
          <cell r="C3237" t="str">
            <v>https://www.zoellerpumps.com/en-us/products/sewage-pumps/commercial/600-series</v>
          </cell>
        </row>
        <row r="3238">
          <cell r="A3238" t="str">
            <v>621-0009</v>
          </cell>
          <cell r="B3238" t="str">
            <v>F621 230V/3Ph/1750/1.5 Bhp/4"D</v>
          </cell>
          <cell r="C3238" t="str">
            <v>https://www.zoellerpumps.com/en-us/products/sewage-pumps/commercial/600-series</v>
          </cell>
        </row>
        <row r="3239">
          <cell r="A3239" t="str">
            <v>621-0010</v>
          </cell>
          <cell r="B3239" t="str">
            <v>G621 460V/3Ph/1750/1.5 Bhp/3"Vert-D</v>
          </cell>
          <cell r="C3239" t="str">
            <v>https://www.zoellerpumps.com/en-us/products/sewage-pumps/commercial/600-series</v>
          </cell>
        </row>
        <row r="3240">
          <cell r="A3240" t="str">
            <v>621-0011</v>
          </cell>
          <cell r="B3240" t="str">
            <v>G621 460V/3Ph/1750/1.5 Bhp/4"D</v>
          </cell>
          <cell r="C3240" t="str">
            <v>https://www.zoellerpumps.com/en-us/products/sewage-pumps/commercial/600-series</v>
          </cell>
        </row>
        <row r="3241">
          <cell r="A3241" t="str">
            <v>621-0015</v>
          </cell>
          <cell r="B3241" t="str">
            <v>E621 50'Cd/230V/1Ph/1750/1.5Bhp/3"Vert-D</v>
          </cell>
          <cell r="C3241" t="str">
            <v>https://www.zoellerpumps.com/en-us/products/sewage-pumps/commercial/600-series</v>
          </cell>
        </row>
        <row r="3242">
          <cell r="A3242" t="str">
            <v>621-0016</v>
          </cell>
          <cell r="B3242" t="str">
            <v>F621 230V/3P/1750/1.5Bhp/3"Hor-D</v>
          </cell>
          <cell r="C3242" t="str">
            <v>https://www.zoellerpumps.com/en-us/products/sewage-pumps/commercial/600-series</v>
          </cell>
        </row>
        <row r="3243">
          <cell r="A3243" t="str">
            <v>621-0017</v>
          </cell>
          <cell r="B3243" t="str">
            <v>G621 50'Cd/460V/3Ph/1750/1.5Bhp/3"Vert-D</v>
          </cell>
          <cell r="C3243" t="str">
            <v>https://www.zoellerpumps.com/en-us/products/sewage-pumps/commercial/600-series</v>
          </cell>
        </row>
        <row r="3244">
          <cell r="A3244" t="str">
            <v>621-0018</v>
          </cell>
          <cell r="B3244" t="str">
            <v>G621 460V/3Ph/1750/1.5Bhp/3"Hor-D</v>
          </cell>
          <cell r="C3244" t="str">
            <v>https://www.zoellerpumps.com/en-us/products/sewage-pumps/commercial/600-series</v>
          </cell>
        </row>
        <row r="3245">
          <cell r="A3245" t="str">
            <v>621-0019</v>
          </cell>
          <cell r="B3245" t="str">
            <v>J621 200V/3Ph/1750/1.5 Bhp/3"Hor-D/</v>
          </cell>
          <cell r="C3245" t="str">
            <v>https://www.zoellerpumps.com/en-us/products/sewage-pumps/commercial/600-series</v>
          </cell>
        </row>
        <row r="3246">
          <cell r="A3246" t="str">
            <v>621-0020</v>
          </cell>
          <cell r="B3246" t="str">
            <v>EX621 230V/1Ph/1750/1.5 Bhp/3"Vert-D/Ex Pr</v>
          </cell>
          <cell r="C3246" t="str">
            <v>https://www.zoellerpumps.com/en-us/products/sewage-pumps/commercial/600-series</v>
          </cell>
        </row>
        <row r="3247">
          <cell r="A3247" t="str">
            <v>621-0021</v>
          </cell>
          <cell r="B3247" t="str">
            <v>EX621 230V/1Ph/1750/1.5 Bhp/3"Hor-D/Ex Pr</v>
          </cell>
          <cell r="C3247" t="str">
            <v>https://www.zoellerpumps.com/en-us/products/sewage-pumps/commercial/600-series</v>
          </cell>
        </row>
        <row r="3248">
          <cell r="A3248" t="str">
            <v>621-0022</v>
          </cell>
          <cell r="B3248" t="str">
            <v>EX621 230V/1Ph/1750/1.5 Bhp/4"D/Ex Pr</v>
          </cell>
          <cell r="C3248" t="str">
            <v>https://www.zoellerpumps.com/en-us/products/sewage-pumps/commercial/600-series</v>
          </cell>
        </row>
        <row r="3249">
          <cell r="A3249" t="str">
            <v>621-0023</v>
          </cell>
          <cell r="B3249" t="str">
            <v>JX621 200V/3Ph/1750/1.5 Bhp/3"Vert-D/Ex Pr</v>
          </cell>
          <cell r="C3249" t="str">
            <v>https://www.zoellerpumps.com/en-us/products/sewage-pumps/commercial/600-series</v>
          </cell>
        </row>
        <row r="3250">
          <cell r="A3250" t="str">
            <v>621-0024</v>
          </cell>
          <cell r="B3250" t="str">
            <v>JX621 200V/3Ph/1750/1.5 Bhp/3"Hor-D/Ex Pr</v>
          </cell>
          <cell r="C3250" t="str">
            <v>https://www.zoellerpumps.com/en-us/products/sewage-pumps/commercial/600-series</v>
          </cell>
        </row>
        <row r="3251">
          <cell r="A3251" t="str">
            <v>621-0025</v>
          </cell>
          <cell r="B3251" t="str">
            <v>JX621 200V/3Ph/1750/1.5 Bhp/4"D/Ex Pr</v>
          </cell>
          <cell r="C3251" t="str">
            <v>https://www.zoellerpumps.com/en-us/products/sewage-pumps/commercial/600-series</v>
          </cell>
        </row>
        <row r="3252">
          <cell r="A3252" t="str">
            <v>621-0026</v>
          </cell>
          <cell r="B3252" t="str">
            <v>FX621 230V/3Ph/1750/1.5 Bhp/3"Vert-D/Ex Pr</v>
          </cell>
          <cell r="C3252" t="str">
            <v>https://www.zoellerpumps.com/en-us/products/sewage-pumps/commercial/600-series</v>
          </cell>
        </row>
        <row r="3253">
          <cell r="A3253" t="str">
            <v>621-0027</v>
          </cell>
          <cell r="B3253" t="str">
            <v>FX621 230V/3Ph/1750/1.5 Bhp/3"Hor-D/Ex Pr</v>
          </cell>
          <cell r="C3253" t="str">
            <v>https://www.zoellerpumps.com/en-us/products/sewage-pumps/commercial/600-series</v>
          </cell>
        </row>
        <row r="3254">
          <cell r="A3254" t="str">
            <v>621-0028</v>
          </cell>
          <cell r="B3254" t="str">
            <v>FX621 230V/3Ph/1750/1.5 Bhp/4"D/Ex Pr</v>
          </cell>
          <cell r="C3254" t="str">
            <v>https://www.zoellerpumps.com/en-us/products/sewage-pumps/commercial/600-series</v>
          </cell>
        </row>
        <row r="3255">
          <cell r="A3255" t="str">
            <v>621-0029</v>
          </cell>
          <cell r="B3255" t="str">
            <v>GX621 460V/3Ph/1750/1.5 Bhp/3"Vert-D/Ex Pr</v>
          </cell>
          <cell r="C3255" t="str">
            <v>https://www.zoellerpumps.com/en-us/products/sewage-pumps/commercial/600-series</v>
          </cell>
        </row>
        <row r="3256">
          <cell r="A3256" t="str">
            <v>621-0030</v>
          </cell>
          <cell r="B3256" t="str">
            <v>GX621 460V/3Ph/1750/1.5 Bhp/3"Hor-D/Ex Pr</v>
          </cell>
          <cell r="C3256" t="str">
            <v>https://www.zoellerpumps.com/en-us/products/sewage-pumps/commercial/600-series</v>
          </cell>
        </row>
        <row r="3257">
          <cell r="A3257" t="str">
            <v>621-0031</v>
          </cell>
          <cell r="B3257" t="str">
            <v>GX621 460V/3Ph/1750/1.5 Bhp/4"D/Ex Pr</v>
          </cell>
          <cell r="C3257" t="str">
            <v>https://www.zoellerpumps.com/en-us/products/sewage-pumps/commercial/600-series</v>
          </cell>
        </row>
        <row r="3258">
          <cell r="A3258" t="str">
            <v>621-0035</v>
          </cell>
          <cell r="B3258" t="str">
            <v>J621 50'Cd/200V/3Ph/1750/1.5Bhp/4"D</v>
          </cell>
          <cell r="C3258" t="str">
            <v>https://www.zoellerpumps.com/en-us/products/sewage-pumps/commercial/600-series</v>
          </cell>
        </row>
        <row r="3259">
          <cell r="A3259" t="str">
            <v>621-0036</v>
          </cell>
          <cell r="B3259" t="str">
            <v>EX621 35'Cd/230V/1Ph/1750/1.5Bhp/3"Vert-D/Ex Pr</v>
          </cell>
          <cell r="C3259" t="str">
            <v>https://www.zoellerpumps.com/en-us/products/sewage-pumps/commercial/600-series</v>
          </cell>
        </row>
        <row r="3260">
          <cell r="A3260" t="str">
            <v>621-0037</v>
          </cell>
          <cell r="B3260" t="str">
            <v>E621 230V/1Ph/1750/1.5 Bhp/3"Hor-D</v>
          </cell>
          <cell r="C3260" t="str">
            <v>https://www.zoellerpumps.com/en-us/products/sewage-pumps/commercial/600-series</v>
          </cell>
        </row>
        <row r="3261">
          <cell r="A3261" t="str">
            <v>621-0038</v>
          </cell>
          <cell r="B3261" t="str">
            <v>J621 50'Cd/200V/3Ph/1750/1.5Bhp/3"Hor-D</v>
          </cell>
          <cell r="C3261" t="str">
            <v>https://www.zoellerpumps.com/en-us/products/sewage-pumps/commercial/600-series</v>
          </cell>
        </row>
        <row r="3262">
          <cell r="A3262" t="str">
            <v>621-0039</v>
          </cell>
          <cell r="B3262" t="str">
            <v>E621 35'Cd/230V/1Ph/1750/1.5Bhp/4"D</v>
          </cell>
          <cell r="C3262" t="str">
            <v>https://www.zoellerpumps.com/en-us/products/sewage-pumps/commercial/600-series</v>
          </cell>
        </row>
        <row r="3263">
          <cell r="A3263" t="str">
            <v>621-0040</v>
          </cell>
          <cell r="B3263" t="str">
            <v>G621 50'Cd/460V/3Ph/1750/1.5Bhp/3"Hor-D</v>
          </cell>
          <cell r="C3263" t="str">
            <v>https://www.zoellerpumps.com/en-us/products/sewage-pumps/commercial/600-series</v>
          </cell>
        </row>
        <row r="3264">
          <cell r="A3264" t="str">
            <v>621-0041</v>
          </cell>
          <cell r="B3264" t="str">
            <v>E621 35'Cd/230V/1Ph/1750/1.5Bhp/3"Vert-D</v>
          </cell>
          <cell r="C3264" t="str">
            <v>https://www.zoellerpumps.com/en-us/products/sewage-pumps/commercial/600-series</v>
          </cell>
        </row>
        <row r="3265">
          <cell r="A3265" t="str">
            <v>621-0042</v>
          </cell>
          <cell r="B3265" t="str">
            <v>G621 50'Cd/460V/3Ph/1750/1.5Bhp/4"D</v>
          </cell>
          <cell r="C3265" t="str">
            <v>https://www.zoellerpumps.com/en-us/products/sewage-pumps/commercial/600-series</v>
          </cell>
        </row>
        <row r="3266">
          <cell r="A3266" t="str">
            <v>621-0043</v>
          </cell>
          <cell r="B3266" t="str">
            <v>JX621 50'Cd/200V/3P/1750/1.5Bhp/3"Vert-D/Ex Pr</v>
          </cell>
          <cell r="C3266" t="str">
            <v>https://www.zoellerpumps.com/en-us/products/sewage-pumps/commercial/600-series</v>
          </cell>
        </row>
        <row r="3267">
          <cell r="A3267" t="str">
            <v>621-0044</v>
          </cell>
          <cell r="B3267" t="str">
            <v>E621 50'Cd/230V/1Ph/1750/1.5Bhp/4"D</v>
          </cell>
          <cell r="C3267" t="str">
            <v>https://www.zoellerpumps.com/en-us/products/sewage-pumps/commercial/600-series</v>
          </cell>
        </row>
        <row r="3268">
          <cell r="A3268" t="str">
            <v>621-0045</v>
          </cell>
          <cell r="B3268" t="str">
            <v>JX621 50'Cd/200V/3Ph/1750/1.5 Bhp/3"Hor-D/Ex Pr</v>
          </cell>
          <cell r="C3268" t="str">
            <v>https://www.zoellerpumps.com/en-us/products/sewage-pumps/commercial/600-series</v>
          </cell>
        </row>
        <row r="3269">
          <cell r="A3269" t="str">
            <v>621-0046</v>
          </cell>
          <cell r="B3269" t="str">
            <v>G621 35'Cd/460V/3Ph/1750/1.5Bhp/4"D</v>
          </cell>
          <cell r="C3269" t="str">
            <v>https://www.zoellerpumps.com/en-us/products/sewage-pumps/commercial/600-series</v>
          </cell>
        </row>
        <row r="3270">
          <cell r="A3270" t="str">
            <v>621-0047</v>
          </cell>
          <cell r="B3270" t="str">
            <v>F621 75'Cd/230V/3Ph/1750/1.5 Bhp/4"D</v>
          </cell>
          <cell r="C3270" t="str">
            <v>https://www.zoellerpumps.com/en-us/products/sewage-pumps/commercial/600-series</v>
          </cell>
        </row>
        <row r="3271">
          <cell r="A3271" t="str">
            <v>621-0048</v>
          </cell>
          <cell r="B3271" t="str">
            <v>F621 35'Cd/230V/3Ph/1750/1.5 Bhp/3"Vert-D</v>
          </cell>
          <cell r="C3271" t="str">
            <v>https://www.zoellerpumps.com/en-us/products/sewage-pumps/commercial/600-series</v>
          </cell>
        </row>
        <row r="3272">
          <cell r="A3272" t="str">
            <v>621-0050</v>
          </cell>
          <cell r="B3272" t="str">
            <v>J621 35'Cd/200V/3Ph/1750/1.5 Bhp3" Vert-D</v>
          </cell>
          <cell r="C3272" t="str">
            <v>https://www.zoellerpumps.com/en-us/products/sewage-pumps/commercial/600-series</v>
          </cell>
        </row>
        <row r="3273">
          <cell r="A3273" t="str">
            <v>621-0051</v>
          </cell>
          <cell r="B3273" t="str">
            <v>J621 50'Cd/200V/3Ph/1750/1.5 Bhp/3" Vert-D</v>
          </cell>
          <cell r="C3273" t="str">
            <v>https://www.zoellerpumps.com/en-us/products/sewage-pumps/commercial/600-series</v>
          </cell>
        </row>
        <row r="3274">
          <cell r="A3274" t="str">
            <v>621-0053</v>
          </cell>
          <cell r="B3274" t="str">
            <v>G621 35'Cd/460V/3Ph/1750/1.5Bhp/3"Hor-D</v>
          </cell>
          <cell r="C3274" t="str">
            <v>https://www.zoellerpumps.com/en-us/products/sewage-pumps/commercial/600-series</v>
          </cell>
        </row>
        <row r="3275">
          <cell r="A3275" t="str">
            <v>621-0056</v>
          </cell>
          <cell r="B3275" t="str">
            <v>JX621 35'Cd/200V/3Ph/1750/1.5 Bhp/4"D/Ex Pr</v>
          </cell>
          <cell r="C3275" t="str">
            <v>https://www.zoellerpumps.com/en-us/products/sewage-pumps/commercial/600-series</v>
          </cell>
        </row>
        <row r="3276">
          <cell r="A3276" t="str">
            <v>63-0001</v>
          </cell>
          <cell r="B3276" t="str">
            <v>M63 115V/1Ph/cCSAus</v>
          </cell>
          <cell r="C3276" t="str">
            <v>https://www.zoellerpumps.com/en-us/products/sump-effluent-pumps/residential/model-63</v>
          </cell>
        </row>
        <row r="3277">
          <cell r="A3277" t="str">
            <v>63-0005</v>
          </cell>
          <cell r="B3277" t="str">
            <v>M63 15'Cd/115V/1Ph/cCSAus</v>
          </cell>
          <cell r="C3277" t="str">
            <v>https://www.zoellerpumps.com/en-us/products/sump-effluent-pumps/residential/model-63</v>
          </cell>
        </row>
        <row r="3278">
          <cell r="A3278" t="str">
            <v>631-0004</v>
          </cell>
          <cell r="B3278" t="str">
            <v>E631 230V/1Ph/1750/2.0 Bhp/3"Vert-D</v>
          </cell>
          <cell r="C3278" t="str">
            <v>https://www.zoellerpumps.com/en-us/products/sewage-pumps/commercial/600-series</v>
          </cell>
        </row>
        <row r="3279">
          <cell r="A3279" t="str">
            <v>631-0005</v>
          </cell>
          <cell r="B3279" t="str">
            <v>E631 230V/1Ph/1750/2.0 Bhp/4"D</v>
          </cell>
          <cell r="C3279" t="str">
            <v>https://www.zoellerpumps.com/en-us/products/sewage-pumps/commercial/600-series</v>
          </cell>
        </row>
        <row r="3280">
          <cell r="A3280" t="str">
            <v>631-0006</v>
          </cell>
          <cell r="B3280" t="str">
            <v>J631 200V/3Ph/1750/2.0 Bhp/3"Vert-D</v>
          </cell>
          <cell r="C3280" t="str">
            <v>https://www.zoellerpumps.com/en-us/products/sewage-pumps/commercial/600-series</v>
          </cell>
        </row>
        <row r="3281">
          <cell r="A3281" t="str">
            <v>631-0007</v>
          </cell>
          <cell r="B3281" t="str">
            <v>J631 200V/3Ph/1750/2.0 Bhp/4"D</v>
          </cell>
          <cell r="C3281" t="str">
            <v>https://www.zoellerpumps.com/en-us/products/sewage-pumps/commercial/600-series</v>
          </cell>
        </row>
        <row r="3282">
          <cell r="A3282" t="str">
            <v>631-0008</v>
          </cell>
          <cell r="B3282" t="str">
            <v>F631 230V/3Ph/1750/2.0 Bhp/3"Vert-D</v>
          </cell>
          <cell r="C3282" t="str">
            <v>https://www.zoellerpumps.com/en-us/products/sewage-pumps/commercial/600-series</v>
          </cell>
        </row>
        <row r="3283">
          <cell r="A3283" t="str">
            <v>631-0009</v>
          </cell>
          <cell r="B3283" t="str">
            <v>F631 230V/3Ph/1750/2.0 Bhp/4"D</v>
          </cell>
          <cell r="C3283" t="str">
            <v>https://www.zoellerpumps.com/en-us/products/sewage-pumps/commercial/600-series</v>
          </cell>
        </row>
        <row r="3284">
          <cell r="A3284" t="str">
            <v>631-0010</v>
          </cell>
          <cell r="B3284" t="str">
            <v>G631 460V/3Ph/1750/2.0 Bhp/3"Vert-D</v>
          </cell>
          <cell r="C3284" t="str">
            <v>https://www.zoellerpumps.com/en-us/products/sewage-pumps/commercial/600-series</v>
          </cell>
        </row>
        <row r="3285">
          <cell r="A3285" t="str">
            <v>631-0011</v>
          </cell>
          <cell r="B3285" t="str">
            <v>G631 460V/3Ph/1750/2.0 Bhp/4"D</v>
          </cell>
          <cell r="C3285" t="str">
            <v>https://www.zoellerpumps.com/en-us/products/sewage-pumps/commercial/600-series</v>
          </cell>
        </row>
        <row r="3286">
          <cell r="A3286" t="str">
            <v>631-0014</v>
          </cell>
          <cell r="B3286" t="str">
            <v>J631 200V/3Ph/1750/2.0 Bhp/3"Hor-D</v>
          </cell>
          <cell r="C3286" t="str">
            <v>https://www.zoellerpumps.com/en-us/products/sewage-pumps/commercial/600-series</v>
          </cell>
        </row>
        <row r="3287">
          <cell r="A3287" t="str">
            <v>631-0015</v>
          </cell>
          <cell r="B3287" t="str">
            <v>G631 50'Cd/460V/3Ph/1750/2.0Bhp/3"Vert-D</v>
          </cell>
          <cell r="C3287" t="str">
            <v>https://www.zoellerpumps.com/en-us/products/sewage-pumps/commercial/600-series</v>
          </cell>
        </row>
        <row r="3288">
          <cell r="A3288" t="str">
            <v>631-0016</v>
          </cell>
          <cell r="B3288" t="str">
            <v>G631 75'Cd/460V/3Ph/1750/2.0Bhp/4"D</v>
          </cell>
          <cell r="C3288" t="str">
            <v>https://www.zoellerpumps.com/en-us/products/sewage-pumps/commercial/600-series</v>
          </cell>
        </row>
        <row r="3289">
          <cell r="A3289" t="str">
            <v>631-0017</v>
          </cell>
          <cell r="B3289" t="str">
            <v>E631 230V/1Ph/1750/2.0 Bhp/3"Hor-D</v>
          </cell>
          <cell r="C3289" t="str">
            <v>https://www.zoellerpumps.com/en-us/products/sewage-pumps/commercial/600-series</v>
          </cell>
        </row>
        <row r="3290">
          <cell r="A3290" t="str">
            <v>631-0018</v>
          </cell>
          <cell r="B3290" t="str">
            <v>G631 460V/3Ph/1750/2.0 Bhp/3"Hor-D</v>
          </cell>
          <cell r="C3290" t="str">
            <v>https://www.zoellerpumps.com/en-us/products/sewage-pumps/commercial/600-series</v>
          </cell>
        </row>
        <row r="3291">
          <cell r="A3291" t="str">
            <v>631-0021</v>
          </cell>
          <cell r="B3291" t="str">
            <v>EX631 230V/1Ph/1750/2.0 Bhp/3"Vert-D/Ex Pr</v>
          </cell>
          <cell r="C3291" t="str">
            <v>https://www.zoellerpumps.com/en-us/products/sewage-pumps/commercial/600-series</v>
          </cell>
        </row>
        <row r="3292">
          <cell r="A3292" t="str">
            <v>631-0022</v>
          </cell>
          <cell r="B3292" t="str">
            <v>EX631 230V/1Ph/1750/2.0 Bhp/3"Hor-D/Ex Pr</v>
          </cell>
          <cell r="C3292" t="str">
            <v>https://www.zoellerpumps.com/en-us/products/sewage-pumps/commercial/600-series</v>
          </cell>
        </row>
        <row r="3293">
          <cell r="A3293" t="str">
            <v>631-0023</v>
          </cell>
          <cell r="B3293" t="str">
            <v>EX631 230V/1Ph/1750/2.0 Bhp/4"D/Ex Pr</v>
          </cell>
          <cell r="C3293" t="str">
            <v>https://www.zoellerpumps.com/en-us/products/sewage-pumps/commercial/600-series</v>
          </cell>
        </row>
        <row r="3294">
          <cell r="A3294" t="str">
            <v>631-0024</v>
          </cell>
          <cell r="B3294" t="str">
            <v>JX631 200V/3Ph/1750/2.0 Bhp/3"Vert-D/Ex Pr</v>
          </cell>
          <cell r="C3294" t="str">
            <v>https://www.zoellerpumps.com/en-us/products/sewage-pumps/commercial/600-series</v>
          </cell>
        </row>
        <row r="3295">
          <cell r="A3295" t="str">
            <v>631-0025</v>
          </cell>
          <cell r="B3295" t="str">
            <v>JX631 200V/3Ph/1750/2.0 Bhp/3"Hor-D/Ex Pr</v>
          </cell>
          <cell r="C3295" t="str">
            <v>https://www.zoellerpumps.com/en-us/products/sewage-pumps/commercial/600-series</v>
          </cell>
        </row>
        <row r="3296">
          <cell r="A3296" t="str">
            <v>631-0026</v>
          </cell>
          <cell r="B3296" t="str">
            <v>JX631 200V/3Ph/1750/2.0 Bhp/4"D/Ex Pr</v>
          </cell>
          <cell r="C3296" t="str">
            <v>https://www.zoellerpumps.com/en-us/products/sewage-pumps/commercial/600-series</v>
          </cell>
        </row>
        <row r="3297">
          <cell r="A3297" t="str">
            <v>631-0027</v>
          </cell>
          <cell r="B3297" t="str">
            <v>FX631 230V/3Ph/1750/2.0 Bhp/3"Vert-D/Ex Pr</v>
          </cell>
          <cell r="C3297" t="str">
            <v>https://www.zoellerpumps.com/en-us/products/sewage-pumps/commercial/600-series</v>
          </cell>
        </row>
        <row r="3298">
          <cell r="A3298" t="str">
            <v>631-0028</v>
          </cell>
          <cell r="B3298" t="str">
            <v>FX631 230V/3Ph/1750/2.0 Bhp/3"Hor-D/Ex Pr</v>
          </cell>
          <cell r="C3298" t="str">
            <v>https://www.zoellerpumps.com/en-us/products/sewage-pumps/commercial/600-series</v>
          </cell>
        </row>
        <row r="3299">
          <cell r="A3299" t="str">
            <v>631-0029</v>
          </cell>
          <cell r="B3299" t="str">
            <v>FX631 230V/3Ph/1750/2.0 Bhp/4"D/Ex Pr</v>
          </cell>
          <cell r="C3299" t="str">
            <v>https://www.zoellerpumps.com/en-us/products/sewage-pumps/commercial/600-series</v>
          </cell>
        </row>
        <row r="3300">
          <cell r="A3300" t="str">
            <v>631-0030</v>
          </cell>
          <cell r="B3300" t="str">
            <v>GX631 460V/3Ph/1750/2.0 Bhp/3"Vert-D/Ex Pr</v>
          </cell>
          <cell r="C3300" t="str">
            <v>https://www.zoellerpumps.com/en-us/products/sewage-pumps/commercial/600-series</v>
          </cell>
        </row>
        <row r="3301">
          <cell r="A3301" t="str">
            <v>631-0031</v>
          </cell>
          <cell r="B3301" t="str">
            <v>GX631 460V/3Ph/1750/2.0 Bhp/3"Hor-D/Ex Pr</v>
          </cell>
          <cell r="C3301" t="str">
            <v>https://www.zoellerpumps.com/en-us/products/sewage-pumps/commercial/600-series</v>
          </cell>
        </row>
        <row r="3302">
          <cell r="A3302" t="str">
            <v>631-0032</v>
          </cell>
          <cell r="B3302" t="str">
            <v>GX631 460V/3Ph/1750/2.0 Bhp/4"D/Ex Pr</v>
          </cell>
          <cell r="C3302" t="str">
            <v>https://www.zoellerpumps.com/en-us/products/sewage-pumps/commercial/600-series</v>
          </cell>
        </row>
        <row r="3303">
          <cell r="A3303" t="str">
            <v>631-0036</v>
          </cell>
          <cell r="B3303" t="str">
            <v>J631 35'Cd/200V/3Ph/1750/2.0Bhp/4"D</v>
          </cell>
          <cell r="C3303" t="str">
            <v>https://www.zoellerpumps.com/en-us/products/sewage-pumps/commercial/600-series</v>
          </cell>
        </row>
        <row r="3304">
          <cell r="A3304" t="str">
            <v>631-0037</v>
          </cell>
          <cell r="B3304" t="str">
            <v>F631 50'Cd/230V/3Ph/1750/2.0Bhp/3"Vert-D</v>
          </cell>
          <cell r="C3304" t="str">
            <v>https://www.zoellerpumps.com/en-us/products/sewage-pumps/commercial/600-series</v>
          </cell>
        </row>
        <row r="3305">
          <cell r="A3305" t="str">
            <v>631-0038</v>
          </cell>
          <cell r="B3305" t="str">
            <v>E631 50'Cd/230V/1Ph/1750/2.0Bhp/3"Vert-D</v>
          </cell>
          <cell r="C3305" t="str">
            <v>https://www.zoellerpumps.com/en-us/products/sewage-pumps/commercial/600-series</v>
          </cell>
        </row>
        <row r="3306">
          <cell r="A3306" t="str">
            <v>631-0039</v>
          </cell>
          <cell r="B3306" t="str">
            <v>G631 50'Cd/460V/3Ph/1750/2.0Bhp/3"Hor-D</v>
          </cell>
          <cell r="C3306" t="str">
            <v>https://www.zoellerpumps.com/en-us/products/sewage-pumps/commercial/600-series</v>
          </cell>
        </row>
        <row r="3307">
          <cell r="A3307" t="str">
            <v>631-0040</v>
          </cell>
          <cell r="B3307" t="str">
            <v>JX631 50'Cd/200V/3P/1750/2.0Bhp/3"Vert-D/Ex Pr</v>
          </cell>
          <cell r="C3307" t="str">
            <v>https://www.zoellerpumps.com/en-us/products/sewage-pumps/commercial/600-series</v>
          </cell>
        </row>
        <row r="3308">
          <cell r="A3308" t="str">
            <v>631-0041</v>
          </cell>
          <cell r="B3308" t="str">
            <v>G631 50'Cd/460V/3Ph/1750/2.0Bhp/4"D</v>
          </cell>
          <cell r="C3308" t="str">
            <v>https://www.zoellerpumps.com/en-us/products/sewage-pumps/commercial/600-series</v>
          </cell>
        </row>
        <row r="3309">
          <cell r="A3309" t="str">
            <v>631-0042</v>
          </cell>
          <cell r="B3309" t="str">
            <v>E631 35'Cd/230V/1Ph/1750/2.0Bhp/4"D</v>
          </cell>
          <cell r="C3309" t="str">
            <v>https://www.zoellerpumps.com/en-us/products/sewage-pumps/commercial/600-series</v>
          </cell>
        </row>
        <row r="3310">
          <cell r="A3310" t="str">
            <v>631-0043</v>
          </cell>
          <cell r="B3310" t="str">
            <v>G631 35' Cd/460V/3Ph/1750/2.0 Bhp/3"Vert-D</v>
          </cell>
          <cell r="C3310" t="str">
            <v>https://www.zoellerpumps.com/en-us/products/sewage-pumps/commercial/600-series</v>
          </cell>
        </row>
        <row r="3311">
          <cell r="A3311" t="str">
            <v>631-0045</v>
          </cell>
          <cell r="B3311" t="str">
            <v>J631 35'Cd/200V/3Ph/1750/2.0 Bhp/3"Vert-D</v>
          </cell>
          <cell r="C3311" t="str">
            <v>https://www.zoellerpumps.com/en-us/products/sewage-pumps/commercial/600-series</v>
          </cell>
        </row>
        <row r="3312">
          <cell r="A3312" t="str">
            <v>631-0046</v>
          </cell>
          <cell r="B3312" t="str">
            <v>J631 50'Cd/200V/3Ph/1750/2.0 Bhp/3"Vert-D</v>
          </cell>
          <cell r="C3312" t="str">
            <v>https://www.zoellerpumps.com/en-us/products/sewage-pumps/commercial/600-series</v>
          </cell>
        </row>
        <row r="3313">
          <cell r="A3313" t="str">
            <v>631-0047</v>
          </cell>
          <cell r="B3313" t="str">
            <v>FX631 35'Cd/230V/3Ph/1750/2.0 Bhp/3"Vert-D/Ex Pr</v>
          </cell>
          <cell r="C3313" t="str">
            <v>https://www.zoellerpumps.com/en-us/products/sewage-pumps/commercial/600-series</v>
          </cell>
        </row>
        <row r="3314">
          <cell r="A3314" t="str">
            <v>631-0048</v>
          </cell>
          <cell r="B3314" t="str">
            <v>GX631 35'Cd/460V/3Ph/1750/2.0 Bhp/3"Hor-D/Ex Pr</v>
          </cell>
          <cell r="C3314" t="str">
            <v>https://www.zoellerpumps.com/en-us/products/sewage-pumps/commercial/600-series</v>
          </cell>
        </row>
        <row r="3315">
          <cell r="A3315" t="str">
            <v>631-0049</v>
          </cell>
          <cell r="B3315" t="str">
            <v>F631 50'Cd/230V/3Ph/1750/2.0 Bhp/3"Hor-D</v>
          </cell>
          <cell r="C3315" t="str">
            <v>https://www.zoellerpumps.com/en-us/products/sewage-pumps/commercial/600-series</v>
          </cell>
        </row>
        <row r="3316">
          <cell r="A3316" t="str">
            <v>631-0050</v>
          </cell>
          <cell r="B3316" t="str">
            <v>F631 50'Cd/230V/3Ph/1750/2.0 Bhp/4"D</v>
          </cell>
          <cell r="C3316" t="str">
            <v>https://www.zoellerpumps.com/en-us/products/sewage-pumps/commercial/600-series</v>
          </cell>
        </row>
        <row r="3317">
          <cell r="A3317" t="str">
            <v>631-0051</v>
          </cell>
          <cell r="B3317" t="str">
            <v>F631 35'Cd/230V/3Ph/1750/2.0 Bhp/4"D</v>
          </cell>
          <cell r="C3317" t="str">
            <v>https://www.zoellerpumps.com/en-us/products/sewage-pumps/commercial/600-series</v>
          </cell>
        </row>
        <row r="3318">
          <cell r="A3318" t="str">
            <v>631-0053</v>
          </cell>
          <cell r="B3318" t="str">
            <v>E631 50'Cd/230V/1Ph/1750/2.0 Bhp/3"Hor-D</v>
          </cell>
          <cell r="C3318" t="str">
            <v>https://www.zoellerpumps.com/en-us/products/sewage-pumps/commercial/600-series</v>
          </cell>
        </row>
        <row r="3319">
          <cell r="A3319" t="str">
            <v>641-0004</v>
          </cell>
          <cell r="B3319" t="str">
            <v>E641 230V/1Ph/1750/3.0 Bhp/3"Vert-D</v>
          </cell>
          <cell r="C3319" t="str">
            <v>https://www.zoellerpumps.com/en-us/products/sewage-pumps/commercial/600-series</v>
          </cell>
        </row>
        <row r="3320">
          <cell r="A3320" t="str">
            <v>641-0005</v>
          </cell>
          <cell r="B3320" t="str">
            <v>E641 230V/1Ph/1750/3.0 Bhp/4"D</v>
          </cell>
          <cell r="C3320" t="str">
            <v>https://www.zoellerpumps.com/en-us/products/sewage-pumps/commercial/600-series</v>
          </cell>
        </row>
        <row r="3321">
          <cell r="A3321" t="str">
            <v>641-0006</v>
          </cell>
          <cell r="B3321" t="str">
            <v>J641 200V/3Ph/1750/3.0 Bhp/3"Vert-D</v>
          </cell>
          <cell r="C3321" t="str">
            <v>https://www.zoellerpumps.com/en-us/products/sewage-pumps/commercial/600-series</v>
          </cell>
        </row>
        <row r="3322">
          <cell r="A3322" t="str">
            <v>641-0007</v>
          </cell>
          <cell r="B3322" t="str">
            <v>J641 200V/3Ph/1750/3.0 Bhp/4"D</v>
          </cell>
          <cell r="C3322" t="str">
            <v>https://www.zoellerpumps.com/en-us/products/sewage-pumps/commercial/600-series</v>
          </cell>
        </row>
        <row r="3323">
          <cell r="A3323" t="str">
            <v>641-0008</v>
          </cell>
          <cell r="B3323" t="str">
            <v>F641 230V/3Ph/1750/3.0 Bhp/3"Vert-D</v>
          </cell>
          <cell r="C3323" t="str">
            <v>https://www.zoellerpumps.com/en-us/products/sewage-pumps/commercial/600-series</v>
          </cell>
        </row>
        <row r="3324">
          <cell r="A3324" t="str">
            <v>641-0009</v>
          </cell>
          <cell r="B3324" t="str">
            <v>F641 230V/3Ph/1750/3.0 Bhp/4"D</v>
          </cell>
          <cell r="C3324" t="str">
            <v>https://www.zoellerpumps.com/en-us/products/sewage-pumps/commercial/600-series</v>
          </cell>
        </row>
        <row r="3325">
          <cell r="A3325" t="str">
            <v>641-0010</v>
          </cell>
          <cell r="B3325" t="str">
            <v>G641 460V/3Ph/1750/3.0 Bhp/3"Vert-D</v>
          </cell>
          <cell r="C3325" t="str">
            <v>https://www.zoellerpumps.com/en-us/products/sewage-pumps/commercial/600-series</v>
          </cell>
        </row>
        <row r="3326">
          <cell r="A3326" t="str">
            <v>641-0011</v>
          </cell>
          <cell r="B3326" t="str">
            <v>G641 460V/3Ph/1750/3.0 Bhp/4"D</v>
          </cell>
          <cell r="C3326" t="str">
            <v>https://www.zoellerpumps.com/en-us/products/sewage-pumps/commercial/600-series</v>
          </cell>
        </row>
        <row r="3327">
          <cell r="A3327" t="str">
            <v>641-0014</v>
          </cell>
          <cell r="B3327" t="str">
            <v>J641 200V/3Ph/1750/3.0Bhp/3"Hor-D</v>
          </cell>
          <cell r="C3327" t="str">
            <v>https://www.zoellerpumps.com/en-us/products/sewage-pumps/commercial/600-series</v>
          </cell>
        </row>
        <row r="3328">
          <cell r="A3328" t="str">
            <v>641-0015</v>
          </cell>
          <cell r="B3328" t="str">
            <v>F641 230V/3Ph/1750/3Bhp/3"Hor-D</v>
          </cell>
          <cell r="C3328" t="str">
            <v>https://www.zoellerpumps.com/en-us/products/sewage-pumps/commercial/600-series</v>
          </cell>
        </row>
        <row r="3329">
          <cell r="A3329" t="str">
            <v>641-0016</v>
          </cell>
          <cell r="B3329" t="str">
            <v>G641 460V/3Ph/1750/3.0B Hp/3"Hor-D</v>
          </cell>
          <cell r="C3329" t="str">
            <v>https://www.zoellerpumps.com/en-us/products/sewage-pumps/commercial/600-series</v>
          </cell>
        </row>
        <row r="3330">
          <cell r="A3330" t="str">
            <v>641-0017</v>
          </cell>
          <cell r="B3330" t="str">
            <v>F641 35'Cd/230V/3Ph/1750/3.0Bhp/4"D</v>
          </cell>
          <cell r="C3330" t="str">
            <v>https://www.zoellerpumps.com/en-us/products/sewage-pumps/commercial/600-series</v>
          </cell>
        </row>
        <row r="3331">
          <cell r="A3331" t="str">
            <v>641-0018</v>
          </cell>
          <cell r="B3331" t="str">
            <v>E641 230V/1Ph/1750/3.0B Hp/3"Hor-D</v>
          </cell>
          <cell r="C3331" t="str">
            <v>https://www.zoellerpumps.com/en-us/products/sewage-pumps/commercial/600-series</v>
          </cell>
        </row>
        <row r="3332">
          <cell r="A3332" t="str">
            <v>641-0019</v>
          </cell>
          <cell r="B3332" t="str">
            <v>J641 35'Cd/200V/3Ph/1750/3.0Bhp/3"Vert-D</v>
          </cell>
          <cell r="C3332" t="str">
            <v>https://www.zoellerpumps.com/en-us/products/sewage-pumps/commercial/600-series</v>
          </cell>
        </row>
        <row r="3333">
          <cell r="A3333" t="str">
            <v>641-0020</v>
          </cell>
          <cell r="B3333" t="str">
            <v>E641 35'Cd/230V/1Ph/1750/3.0Bhp/4"D</v>
          </cell>
          <cell r="C3333" t="str">
            <v>https://www.zoellerpumps.com/en-us/products/sewage-pumps/commercial/600-series</v>
          </cell>
        </row>
        <row r="3334">
          <cell r="A3334" t="str">
            <v>641-0021</v>
          </cell>
          <cell r="B3334" t="str">
            <v>G641 35'Cd/460V/3Ph/1750/3.0Bhp/4"D</v>
          </cell>
          <cell r="C3334" t="str">
            <v>https://www.zoellerpumps.com/en-us/products/sewage-pumps/commercial/600-series</v>
          </cell>
        </row>
        <row r="3335">
          <cell r="A3335" t="str">
            <v>641-0022</v>
          </cell>
          <cell r="B3335" t="str">
            <v>J641 50'Cd/200V/3Ph/1750/3.0Bhp/3"Vert-D</v>
          </cell>
          <cell r="C3335" t="str">
            <v>https://www.zoellerpumps.com/en-us/products/sewage-pumps/commercial/600-series</v>
          </cell>
        </row>
        <row r="3336">
          <cell r="A3336" t="str">
            <v>641-0023</v>
          </cell>
          <cell r="B3336" t="str">
            <v>E641 50'Cd/230V/1Ph/1750/3.0Bhp/3"Vert-D</v>
          </cell>
          <cell r="C3336" t="str">
            <v>https://www.zoellerpumps.com/en-us/products/sewage-pumps/commercial/600-series</v>
          </cell>
        </row>
        <row r="3337">
          <cell r="A3337" t="str">
            <v>641-0025</v>
          </cell>
          <cell r="B3337" t="str">
            <v>E641 50'Cd/230V/1Ph/1750/3.0Bhp/4"D</v>
          </cell>
          <cell r="C3337" t="str">
            <v>https://www.zoellerpumps.com/en-us/products/sewage-pumps/commercial/600-series</v>
          </cell>
        </row>
        <row r="3338">
          <cell r="A3338" t="str">
            <v>641-0026</v>
          </cell>
          <cell r="B3338" t="str">
            <v>J641 35'Cd/200V/3Ph/1750/3.0Bhp/4"D</v>
          </cell>
          <cell r="C3338" t="str">
            <v>https://www.zoellerpumps.com/en-us/products/sewage-pumps/commercial/600-series</v>
          </cell>
        </row>
        <row r="3339">
          <cell r="A3339" t="str">
            <v>641-0027</v>
          </cell>
          <cell r="B3339" t="str">
            <v>EX641 230V/1Ph/1750/3.0 Bhp/3"Vert-D/Ex Pr</v>
          </cell>
          <cell r="C3339" t="str">
            <v>https://www.zoellerpumps.com/en-us/products/sewage-pumps/commercial/600-series</v>
          </cell>
        </row>
        <row r="3340">
          <cell r="A3340" t="str">
            <v>641-0028</v>
          </cell>
          <cell r="B3340" t="str">
            <v>EX641 230V/1Ph/1750/3.0Bhp/3"Hor-D/Ex Pr</v>
          </cell>
          <cell r="C3340" t="str">
            <v>https://www.zoellerpumps.com/en-us/products/sewage-pumps/commercial/600-series</v>
          </cell>
        </row>
        <row r="3341">
          <cell r="A3341" t="str">
            <v>641-0029</v>
          </cell>
          <cell r="B3341" t="str">
            <v>EX641 230V/1Ph/1750/3.0Bhp/4"D/Ex Pr</v>
          </cell>
          <cell r="C3341" t="str">
            <v>https://www.zoellerpumps.com/en-us/products/sewage-pumps/commercial/600-series</v>
          </cell>
        </row>
        <row r="3342">
          <cell r="A3342" t="str">
            <v>641-0030</v>
          </cell>
          <cell r="B3342" t="str">
            <v>JX641 200V/3Ph/1750/3.0Bhp/3"Vert-D/Ex Pr</v>
          </cell>
          <cell r="C3342" t="str">
            <v>https://www.zoellerpumps.com/en-us/products/sewage-pumps/commercial/600-series</v>
          </cell>
        </row>
        <row r="3343">
          <cell r="A3343" t="str">
            <v>641-0031</v>
          </cell>
          <cell r="B3343" t="str">
            <v>JX641 200V/3Ph/1750/3.0Bhp/3"Hor-D/Ex Pr</v>
          </cell>
          <cell r="C3343" t="str">
            <v>https://www.zoellerpumps.com/en-us/products/sewage-pumps/commercial/600-series</v>
          </cell>
        </row>
        <row r="3344">
          <cell r="A3344" t="str">
            <v>641-0032</v>
          </cell>
          <cell r="B3344" t="str">
            <v>JX641 200V/3Ph/1750/3.0Bhp/4"D/Ex Pr</v>
          </cell>
          <cell r="C3344" t="str">
            <v>https://www.zoellerpumps.com/en-us/products/sewage-pumps/commercial/600-series</v>
          </cell>
        </row>
        <row r="3345">
          <cell r="A3345" t="str">
            <v>641-0033</v>
          </cell>
          <cell r="B3345" t="str">
            <v>FX641 230V/3Ph/1750/3.0Bhp/3"Vert-D/Ex Pr</v>
          </cell>
          <cell r="C3345" t="str">
            <v>https://www.zoellerpumps.com/en-us/products/sewage-pumps/commercial/600-series</v>
          </cell>
        </row>
        <row r="3346">
          <cell r="A3346" t="str">
            <v>641-0034</v>
          </cell>
          <cell r="B3346" t="str">
            <v>FX641 230V/3Ph/1750/3.0Bhp/3"Hor-D/Ex Pr</v>
          </cell>
          <cell r="C3346" t="str">
            <v>https://www.zoellerpumps.com/en-us/products/sewage-pumps/commercial/600-series</v>
          </cell>
        </row>
        <row r="3347">
          <cell r="A3347" t="str">
            <v>641-0035</v>
          </cell>
          <cell r="B3347" t="str">
            <v>FX641 230V/3Ph/1750/3.0Bhp/4"D/Ex Pr</v>
          </cell>
          <cell r="C3347" t="str">
            <v>https://www.zoellerpumps.com/en-us/products/sewage-pumps/commercial/600-series</v>
          </cell>
        </row>
        <row r="3348">
          <cell r="A3348" t="str">
            <v>641-0036</v>
          </cell>
          <cell r="B3348" t="str">
            <v>GX641 460V/3Ph/1750/3.0Bhp/3"Vert-D/Ex Pr</v>
          </cell>
          <cell r="C3348" t="str">
            <v>https://www.zoellerpumps.com/en-us/products/sewage-pumps/commercial/600-series</v>
          </cell>
        </row>
        <row r="3349">
          <cell r="A3349" t="str">
            <v>641-0037</v>
          </cell>
          <cell r="B3349" t="str">
            <v>GX641 460V/3Ph/1750/3.0Bhp/3"Hor-D/Ex Pr</v>
          </cell>
          <cell r="C3349" t="str">
            <v>https://www.zoellerpumps.com/en-us/products/sewage-pumps/commercial/600-series</v>
          </cell>
        </row>
        <row r="3350">
          <cell r="A3350" t="str">
            <v>641-0038</v>
          </cell>
          <cell r="B3350" t="str">
            <v>GX641 460V/3Ph/1750/3.0Bhp/4"D/Ex Pr</v>
          </cell>
          <cell r="C3350" t="str">
            <v>https://www.zoellerpumps.com/en-us/products/sewage-pumps/commercial/600-series</v>
          </cell>
        </row>
        <row r="3351">
          <cell r="A3351" t="str">
            <v>641-0042</v>
          </cell>
          <cell r="B3351" t="str">
            <v>F641 50'Cd/230V/3Ph/1750/3.0Bhp/3"Vert-D</v>
          </cell>
          <cell r="C3351" t="str">
            <v>https://www.zoellerpumps.com/en-us/products/sewage-pumps/commercial/600-series</v>
          </cell>
        </row>
        <row r="3352">
          <cell r="A3352" t="str">
            <v>641-0043</v>
          </cell>
          <cell r="B3352" t="str">
            <v>E641 35'Cd/230V/1Ph/1750/3.0Bhp/3"Vert-D</v>
          </cell>
          <cell r="C3352" t="str">
            <v>https://www.zoellerpumps.com/en-us/products/sewage-pumps/commercial/600-series</v>
          </cell>
        </row>
        <row r="3353">
          <cell r="A3353" t="str">
            <v>641-0044</v>
          </cell>
          <cell r="B3353" t="str">
            <v>G641 50'Cd/460V/3Ph/1750/3.0Bhp/4"D</v>
          </cell>
          <cell r="C3353" t="str">
            <v>https://www.zoellerpumps.com/en-us/products/sewage-pumps/commercial/600-series</v>
          </cell>
        </row>
        <row r="3354">
          <cell r="A3354" t="str">
            <v>641-0046</v>
          </cell>
          <cell r="B3354" t="str">
            <v>JX641 50'Cd/200V/3P/1750/3.0Bhp/3"Vert-D/Ex Pr</v>
          </cell>
          <cell r="C3354" t="str">
            <v>https://www.zoellerpumps.com/en-us/products/sewage-pumps/commercial/600-series</v>
          </cell>
        </row>
        <row r="3355">
          <cell r="A3355" t="str">
            <v>641-0048</v>
          </cell>
          <cell r="B3355" t="str">
            <v>G641 50'Cd/460V/3Ph/1750/3.0Bhp/3"Hor-D</v>
          </cell>
          <cell r="C3355" t="str">
            <v>https://www.zoellerpumps.com/en-us/products/sewage-pumps/commercial/600-series</v>
          </cell>
        </row>
        <row r="3356">
          <cell r="A3356" t="str">
            <v>641-0049</v>
          </cell>
          <cell r="B3356" t="str">
            <v>GX641 50'Cd/460V/3P/1750/3.0Bhp/3"Vert-D/Ex Pr</v>
          </cell>
          <cell r="C3356" t="str">
            <v>https://www.zoellerpumps.com/en-us/products/sewage-pumps/commercial/600-series</v>
          </cell>
        </row>
        <row r="3357">
          <cell r="A3357" t="str">
            <v>641-0050</v>
          </cell>
          <cell r="B3357" t="str">
            <v>G641 50'Cd/460V/3Ph/1750/3.0Bhp/3"Vert-D</v>
          </cell>
          <cell r="C3357" t="str">
            <v>https://www.zoellerpumps.com/en-us/products/sewage-pumps/commercial/600-series</v>
          </cell>
        </row>
        <row r="3358">
          <cell r="A3358" t="str">
            <v>641-0051</v>
          </cell>
          <cell r="B3358" t="str">
            <v>JX641 50'Cd/200V/3P/1750/3.0Bhp/4"D/Ex Pr</v>
          </cell>
          <cell r="C3358" t="str">
            <v>https://www.zoellerpumps.com/en-us/products/sewage-pumps/commercial/600-series</v>
          </cell>
        </row>
        <row r="3359">
          <cell r="A3359" t="str">
            <v>641-0052</v>
          </cell>
          <cell r="B3359" t="str">
            <v>GX641 50'Cd/460V/3P/1750/3.0Bhp/4"D/Ex Pr</v>
          </cell>
          <cell r="C3359" t="str">
            <v>https://www.zoellerpumps.com/en-us/products/sewage-pumps/commercial/600-series</v>
          </cell>
        </row>
        <row r="3360">
          <cell r="A3360" t="str">
            <v>641-0053</v>
          </cell>
          <cell r="B3360" t="str">
            <v>J641 50' Cord 200V/3Ph/1750/3.0 Bhp/4"D</v>
          </cell>
          <cell r="C3360" t="str">
            <v>https://www.zoellerpumps.com/en-us/products/sewage-pumps/commercial/600-series</v>
          </cell>
        </row>
        <row r="3361">
          <cell r="A3361" t="str">
            <v>641-0054</v>
          </cell>
          <cell r="B3361" t="str">
            <v>F641 50'CD/230V/3Ph/1750/3.0 Bhp/4"D</v>
          </cell>
          <cell r="C3361" t="str">
            <v>https://www.zoellerpumps.com/en-us/products/sewage-pumps/commercial/600-series</v>
          </cell>
        </row>
        <row r="3362">
          <cell r="A3362" t="str">
            <v>641-0055</v>
          </cell>
          <cell r="B3362" t="str">
            <v>F641 35'Cd/230V/3Ph/1750/3.0Bhp/3"Vert-D</v>
          </cell>
          <cell r="C3362" t="str">
            <v>https://www.zoellerpumps.com/en-us/products/sewage-pumps/commercial/600-series</v>
          </cell>
        </row>
        <row r="3363">
          <cell r="A3363" t="str">
            <v>641-0056</v>
          </cell>
          <cell r="B3363" t="str">
            <v>G641 75'Cd/460V/3Ph/1750/3.0Bhp/4"D</v>
          </cell>
          <cell r="C3363" t="str">
            <v>https://www.zoellerpumps.com/en-us/products/sewage-pumps/commercial/600-series</v>
          </cell>
        </row>
        <row r="3364">
          <cell r="A3364" t="str">
            <v>641-0057</v>
          </cell>
          <cell r="B3364" t="str">
            <v>JX641 35'Cd/200V/3Ph/1750/3.0Bhp/3"Vert-D/Ex Pr</v>
          </cell>
          <cell r="C3364" t="str">
            <v>https://www.zoellerpumps.com/en-us/products/sewage-pumps/commercial/600-series</v>
          </cell>
        </row>
        <row r="3365">
          <cell r="A3365" t="str">
            <v>641-0058</v>
          </cell>
          <cell r="B3365" t="str">
            <v>J641 75'Cd/200V/3Ph/1750/3.0 Bhp/3"Vert-D</v>
          </cell>
          <cell r="C3365" t="str">
            <v>https://www.zoellerpumps.com/en-us/products/sewage-pumps/commercial/600-series</v>
          </cell>
        </row>
        <row r="3366">
          <cell r="A3366" t="str">
            <v>641-0059</v>
          </cell>
          <cell r="B3366" t="str">
            <v>EX641 50'Cd/230V/1Ph/1750/3.0 Bhp/3"Vert-D/Ex Pr</v>
          </cell>
          <cell r="C3366" t="str">
            <v>https://www.zoellerpumps.com/en-us/products/sewage-pumps/commercial/600-series</v>
          </cell>
        </row>
        <row r="3367">
          <cell r="A3367" t="str">
            <v>641-0060</v>
          </cell>
          <cell r="B3367" t="str">
            <v>J641 75'Cd/200V/3Ph/1750/3.0 Bhp/4"D</v>
          </cell>
          <cell r="C3367" t="str">
            <v>https://www.zoellerpumps.com/en-us/products/sewage-pumps/commercial/600-series</v>
          </cell>
        </row>
        <row r="3368">
          <cell r="A3368" t="str">
            <v>641-0061</v>
          </cell>
          <cell r="B3368" t="str">
            <v>J641 50'Cd/200V/3Ph/1750/3.0Bhp/3"Hor-D</v>
          </cell>
          <cell r="C3368" t="str">
            <v>https://www.zoellerpumps.com/en-us/products/sewage-pumps/commercial/600-series</v>
          </cell>
        </row>
        <row r="3369">
          <cell r="A3369" t="str">
            <v>641-0063</v>
          </cell>
          <cell r="B3369" t="str">
            <v>F641 50'Cd/230V/3Ph/1750/3Bhp/3"Hor-D</v>
          </cell>
          <cell r="C3369" t="str">
            <v>https://www.zoellerpumps.com/en-us/products/sewage-pumps/commercial/600-series</v>
          </cell>
        </row>
        <row r="3370">
          <cell r="A3370" t="str">
            <v>641-0064</v>
          </cell>
          <cell r="B3370" t="str">
            <v>G641 75'Cd/460V/3Ph/1750/3.0Bhp/3"Vert-D</v>
          </cell>
          <cell r="C3370" t="str">
            <v>https://www.zoellerpumps.com/en-us/products/sewage-pumps/commercial/600-series</v>
          </cell>
        </row>
        <row r="3371">
          <cell r="A3371" t="str">
            <v>641-0065</v>
          </cell>
          <cell r="B3371" t="str">
            <v>G641 75'Cd/460V/3Ph/1750/3.0Bhp/4"D</v>
          </cell>
          <cell r="C3371" t="str">
            <v>https://www.zoellerpumps.com/en-us/products/sewage-pumps/commercial/600-series</v>
          </cell>
        </row>
        <row r="3372">
          <cell r="A3372" t="str">
            <v>641-0067</v>
          </cell>
          <cell r="B3372" t="str">
            <v>G641 35'Cd/460V/3Ph/1750/3.0Bhp/3"Hor-D</v>
          </cell>
          <cell r="C3372" t="str">
            <v>https://www.zoellerpumps.com/en-us/products/sewage-pumps/commercial/600-series</v>
          </cell>
        </row>
        <row r="3373">
          <cell r="A3373" t="str">
            <v>641-0068</v>
          </cell>
          <cell r="B3373" t="str">
            <v>J641 75Cd/200V/3Ph/1750/3.0Bhp/3"Hor-D</v>
          </cell>
          <cell r="C3373" t="str">
            <v>https://www.zoellerpumps.com/en-us/products/sewage-pumps/commercial/600-series</v>
          </cell>
        </row>
        <row r="3374">
          <cell r="A3374" t="str">
            <v>651-0004</v>
          </cell>
          <cell r="B3374" t="str">
            <v>E651 230V/1Ph/1750/5.0 Bhp/3"Vert-D</v>
          </cell>
          <cell r="C3374" t="str">
            <v>https://www.zoellerpumps.com/en-us/products/sewage-pumps/commercial/600-series</v>
          </cell>
        </row>
        <row r="3375">
          <cell r="A3375" t="str">
            <v>651-0005</v>
          </cell>
          <cell r="B3375" t="str">
            <v>E651 230V/1Ph/1750/5.0 Bhp/4"D</v>
          </cell>
          <cell r="C3375" t="str">
            <v>https://www.zoellerpumps.com/en-us/products/sewage-pumps/commercial/600-series</v>
          </cell>
        </row>
        <row r="3376">
          <cell r="A3376" t="str">
            <v>651-0006</v>
          </cell>
          <cell r="B3376" t="str">
            <v>J651 200V/3Ph/1750/5.0 Bhp/3"Vert-D</v>
          </cell>
          <cell r="C3376" t="str">
            <v>https://www.zoellerpumps.com/en-us/products/sewage-pumps/commercial/600-series</v>
          </cell>
        </row>
        <row r="3377">
          <cell r="A3377" t="str">
            <v>651-0007</v>
          </cell>
          <cell r="B3377" t="str">
            <v>J651 200V/3Ph/1750/5.0 Bhp/4"D</v>
          </cell>
          <cell r="C3377" t="str">
            <v>https://www.zoellerpumps.com/en-us/products/sewage-pumps/commercial/600-series</v>
          </cell>
        </row>
        <row r="3378">
          <cell r="A3378" t="str">
            <v>651-0008</v>
          </cell>
          <cell r="B3378" t="str">
            <v>F651 230V/3Ph/1750/5.0 Bhp/3"Vert-D</v>
          </cell>
          <cell r="C3378" t="str">
            <v>https://www.zoellerpumps.com/en-us/products/sewage-pumps/commercial/600-series</v>
          </cell>
        </row>
        <row r="3379">
          <cell r="A3379" t="str">
            <v>651-0009</v>
          </cell>
          <cell r="B3379" t="str">
            <v>F651 230V/3Ph/1750/5.0 Bhp/4"D</v>
          </cell>
          <cell r="C3379" t="str">
            <v>https://www.zoellerpumps.com/en-us/products/sewage-pumps/commercial/600-series</v>
          </cell>
        </row>
        <row r="3380">
          <cell r="A3380" t="str">
            <v>651-0010</v>
          </cell>
          <cell r="B3380" t="str">
            <v>G651 460V/3Ph/1750/5.0 Bhp/3"Vert-D</v>
          </cell>
          <cell r="C3380" t="str">
            <v>https://www.zoellerpumps.com/en-us/products/sewage-pumps/commercial/600-series</v>
          </cell>
        </row>
        <row r="3381">
          <cell r="A3381" t="str">
            <v>651-0011</v>
          </cell>
          <cell r="B3381" t="str">
            <v>G651 460V/3Ph/1750/5.0 Bhp/4"D</v>
          </cell>
          <cell r="C3381" t="str">
            <v>https://www.zoellerpumps.com/en-us/products/sewage-pumps/commercial/600-series</v>
          </cell>
        </row>
        <row r="3382">
          <cell r="A3382" t="str">
            <v>651-0014</v>
          </cell>
          <cell r="B3382" t="str">
            <v>J651 50'Cd/200V/3Ph/1750/5.0Bhp/3"Vert-D</v>
          </cell>
          <cell r="C3382" t="str">
            <v>https://www.zoellerpumps.com/en-us/products/sewage-pumps/commercial/600-series</v>
          </cell>
        </row>
        <row r="3383">
          <cell r="A3383" t="str">
            <v>651-0015</v>
          </cell>
          <cell r="B3383" t="str">
            <v>F651 75'Cd/230V/3Ph/1750/5.0Bhp/4"D</v>
          </cell>
          <cell r="C3383" t="str">
            <v>https://www.zoellerpumps.com/en-us/products/sewage-pumps/commercial/600-series</v>
          </cell>
        </row>
        <row r="3384">
          <cell r="A3384" t="str">
            <v>651-0016</v>
          </cell>
          <cell r="B3384" t="str">
            <v>G651 460V/3P/1750/5.0Bhp/3"Hor-D</v>
          </cell>
          <cell r="C3384" t="str">
            <v>https://www.zoellerpumps.com/en-us/products/sewage-pumps/commercial/600-series</v>
          </cell>
        </row>
        <row r="3385">
          <cell r="A3385" t="str">
            <v>651-0018</v>
          </cell>
          <cell r="B3385" t="str">
            <v>E651 50'Cd/230V/1Ph/1750/5.0Bhp/3"Hor-D</v>
          </cell>
          <cell r="C3385" t="str">
            <v>https://www.zoellerpumps.com/en-us/products/sewage-pumps/commercial/600-series</v>
          </cell>
        </row>
        <row r="3386">
          <cell r="A3386" t="str">
            <v>651-0019</v>
          </cell>
          <cell r="B3386" t="str">
            <v>E651 50'Cd/230V/1Ph/1750/5.0Bhp/4"D</v>
          </cell>
          <cell r="C3386" t="str">
            <v>https://www.zoellerpumps.com/en-us/products/sewage-pumps/commercial/600-series</v>
          </cell>
        </row>
        <row r="3387">
          <cell r="A3387" t="str">
            <v>651-0020</v>
          </cell>
          <cell r="B3387" t="str">
            <v>E651 50'Cd/230V/1Ph/1750/5.0Bhp/3"Vert-D</v>
          </cell>
          <cell r="C3387" t="str">
            <v>https://www.zoellerpumps.com/en-us/products/sewage-pumps/commercial/600-series</v>
          </cell>
        </row>
        <row r="3388">
          <cell r="A3388" t="str">
            <v>651-0021</v>
          </cell>
          <cell r="B3388" t="str">
            <v>J651 200V/3Ph/1750/5.0 Bhp/3"Hor-D</v>
          </cell>
          <cell r="C3388" t="str">
            <v>https://www.zoellerpumps.com/en-us/products/sewage-pumps/commercial/600-series</v>
          </cell>
        </row>
        <row r="3389">
          <cell r="A3389" t="str">
            <v>651-0022</v>
          </cell>
          <cell r="B3389" t="str">
            <v>EX651 230V/1Ph/1750/5.0 Bhp/3"Vert-D/Ex Pr</v>
          </cell>
          <cell r="C3389" t="str">
            <v>https://www.zoellerpumps.com/en-us/products/sewage-pumps/commercial/600-series</v>
          </cell>
        </row>
        <row r="3390">
          <cell r="A3390" t="str">
            <v>651-0023</v>
          </cell>
          <cell r="B3390" t="str">
            <v>EX651 230V/1Ph/1750/5.0Bhp/3"Hor-D/Ex Pr</v>
          </cell>
          <cell r="C3390" t="str">
            <v>https://www.zoellerpumps.com/en-us/products/sewage-pumps/commercial/600-series</v>
          </cell>
        </row>
        <row r="3391">
          <cell r="A3391" t="str">
            <v>651-0024</v>
          </cell>
          <cell r="B3391" t="str">
            <v>EX651 230V/1Ph/1750/5.0Bhp/4"D/Ex Pr</v>
          </cell>
          <cell r="C3391" t="str">
            <v>https://www.zoellerpumps.com/en-us/products/sewage-pumps/commercial/600-series</v>
          </cell>
        </row>
        <row r="3392">
          <cell r="A3392" t="str">
            <v>651-0025</v>
          </cell>
          <cell r="B3392" t="str">
            <v>JX651 200V/3Ph/1750/5.0Bhp/3"Vert-D/Ex Pr</v>
          </cell>
          <cell r="C3392" t="str">
            <v>https://www.zoellerpumps.com/en-us/products/sewage-pumps/commercial/600-series</v>
          </cell>
        </row>
        <row r="3393">
          <cell r="A3393" t="str">
            <v>651-0026</v>
          </cell>
          <cell r="B3393" t="str">
            <v>JX651 200V/3Ph/1750/5.0Bhp/3"Hor-D/Ex Pr</v>
          </cell>
          <cell r="C3393" t="str">
            <v>https://www.zoellerpumps.com/en-us/products/sewage-pumps/commercial/600-series</v>
          </cell>
        </row>
        <row r="3394">
          <cell r="A3394" t="str">
            <v>651-0027</v>
          </cell>
          <cell r="B3394" t="str">
            <v>JX651 200V/3Ph/1750/5.0Bhp/4"D/Ex Pr</v>
          </cell>
          <cell r="C3394" t="str">
            <v>https://www.zoellerpumps.com/en-us/products/sewage-pumps/commercial/600-series</v>
          </cell>
        </row>
        <row r="3395">
          <cell r="A3395" t="str">
            <v>651-0028</v>
          </cell>
          <cell r="B3395" t="str">
            <v>FX651 230V/3Ph/1750/5.0Bhp/3"Vert-D/Ex Pr</v>
          </cell>
          <cell r="C3395" t="str">
            <v>https://www.zoellerpumps.com/en-us/products/sewage-pumps/commercial/600-series</v>
          </cell>
        </row>
        <row r="3396">
          <cell r="A3396" t="str">
            <v>651-0029</v>
          </cell>
          <cell r="B3396" t="str">
            <v>FX651 230V/3Ph/1750/5.0Bhp/3"Hor-D/Ex Pr</v>
          </cell>
          <cell r="C3396" t="str">
            <v>https://www.zoellerpumps.com/en-us/products/sewage-pumps/commercial/600-series</v>
          </cell>
        </row>
        <row r="3397">
          <cell r="A3397" t="str">
            <v>651-0030</v>
          </cell>
          <cell r="B3397" t="str">
            <v>FX651 230V/3Ph/1750/5.0Bhp/4"D/Ex Pr</v>
          </cell>
          <cell r="C3397" t="str">
            <v>https://www.zoellerpumps.com/en-us/products/sewage-pumps/commercial/600-series</v>
          </cell>
        </row>
        <row r="3398">
          <cell r="A3398" t="str">
            <v>651-0031</v>
          </cell>
          <cell r="B3398" t="str">
            <v>GX651 460V/3Ph/1750/5.0Bhp/3"Vert-D/Ex Pr</v>
          </cell>
          <cell r="C3398" t="str">
            <v>https://www.zoellerpumps.com/en-us/products/sewage-pumps/commercial/600-series</v>
          </cell>
        </row>
        <row r="3399">
          <cell r="A3399" t="str">
            <v>651-0032</v>
          </cell>
          <cell r="B3399" t="str">
            <v>GX651 460V/3Ph/1750/5.0Bhp/3"Hor-D/Ex Pr</v>
          </cell>
          <cell r="C3399" t="str">
            <v>https://www.zoellerpumps.com/en-us/products/sewage-pumps/commercial/600-series</v>
          </cell>
        </row>
        <row r="3400">
          <cell r="A3400" t="str">
            <v>651-0033</v>
          </cell>
          <cell r="B3400" t="str">
            <v>GX651 460V/3Ph/1750/5.0Bhp/4"D/Ex Pr</v>
          </cell>
          <cell r="C3400" t="str">
            <v>https://www.zoellerpumps.com/en-us/products/sewage-pumps/commercial/600-series</v>
          </cell>
        </row>
        <row r="3401">
          <cell r="A3401" t="str">
            <v>651-0037</v>
          </cell>
          <cell r="B3401" t="str">
            <v>J651 35'Cd/200V/3Ph/1750/5.0Bhp/3"Vert-D</v>
          </cell>
          <cell r="C3401" t="str">
            <v>https://www.zoellerpumps.com/en-us/products/sewage-pumps/commercial/600-series</v>
          </cell>
        </row>
        <row r="3402">
          <cell r="A3402" t="str">
            <v>651-0038</v>
          </cell>
          <cell r="B3402" t="str">
            <v>F651 35'Cd/230V/3Ph/1750/5.0Bhp/3"Vert-D</v>
          </cell>
          <cell r="C3402" t="str">
            <v>https://www.zoellerpumps.com/en-us/products/sewage-pumps/commercial/600-series</v>
          </cell>
        </row>
        <row r="3403">
          <cell r="A3403" t="str">
            <v>651-0039</v>
          </cell>
          <cell r="B3403" t="str">
            <v>E651 35'Cd/230V/1Ph/1750/5.0Bhp/4"D</v>
          </cell>
          <cell r="C3403" t="str">
            <v>https://www.zoellerpumps.com/en-us/products/sewage-pumps/commercial/600-series</v>
          </cell>
        </row>
        <row r="3404">
          <cell r="A3404" t="str">
            <v>651-0040</v>
          </cell>
          <cell r="B3404" t="str">
            <v>F651 50'Cd/230V/3Ph/1750/5.0Bhp/4"D</v>
          </cell>
          <cell r="C3404" t="str">
            <v>https://www.zoellerpumps.com/en-us/products/sewage-pumps/commercial/600-series</v>
          </cell>
        </row>
        <row r="3405">
          <cell r="A3405" t="str">
            <v>651-0041</v>
          </cell>
          <cell r="B3405" t="str">
            <v>E651 230V/1Ph/1750/5.0 Bhp/3"Hor-D</v>
          </cell>
          <cell r="C3405" t="str">
            <v>https://www.zoellerpumps.com/en-us/products/sewage-pumps/commercial/600-series</v>
          </cell>
        </row>
        <row r="3406">
          <cell r="A3406" t="str">
            <v>651-0042</v>
          </cell>
          <cell r="B3406" t="str">
            <v>J651 50'Cd/200V/3Ph/1750/5.0Bhp/4"D</v>
          </cell>
          <cell r="C3406" t="str">
            <v>https://www.zoellerpumps.com/en-us/products/sewage-pumps/commercial/600-series</v>
          </cell>
        </row>
        <row r="3407">
          <cell r="A3407" t="str">
            <v>651-0043</v>
          </cell>
          <cell r="B3407" t="str">
            <v>G651 50'Cd/460V/3Ph/1750/5.0Bhp/3"Vert-D</v>
          </cell>
          <cell r="C3407" t="str">
            <v>https://www.zoellerpumps.com/en-us/products/sewage-pumps/commercial/600-series</v>
          </cell>
        </row>
        <row r="3408">
          <cell r="A3408" t="str">
            <v>651-0044</v>
          </cell>
          <cell r="B3408" t="str">
            <v>G651 50'Cd/460V/3Ph/1750/5.0Bhp/4"D</v>
          </cell>
          <cell r="C3408" t="str">
            <v>https://www.zoellerpumps.com/en-us/products/sewage-pumps/commercial/600-series</v>
          </cell>
        </row>
        <row r="3409">
          <cell r="A3409" t="str">
            <v>651-0045</v>
          </cell>
          <cell r="B3409" t="str">
            <v>F651 230V/3Ph/1750/5.0 Bhp/3"Hor-D</v>
          </cell>
          <cell r="C3409" t="str">
            <v>https://www.zoellerpumps.com/en-us/products/sewage-pumps/commercial/600-series</v>
          </cell>
        </row>
        <row r="3410">
          <cell r="A3410" t="str">
            <v>651-0046</v>
          </cell>
          <cell r="B3410" t="str">
            <v>G651 35'Cd/460V/3Ph/1750/5.0 Bhp/4"D</v>
          </cell>
          <cell r="C3410" t="str">
            <v>https://www.zoellerpumps.com/en-us/products/sewage-pumps/commercial/600-series</v>
          </cell>
        </row>
        <row r="3411">
          <cell r="A3411" t="str">
            <v>651-0047</v>
          </cell>
          <cell r="B3411" t="str">
            <v>G651 35'Cd/460V/3Ph/1750/5.0Bhp/3"Vert-D</v>
          </cell>
          <cell r="C3411" t="str">
            <v>https://www.zoellerpumps.com/en-us/products/sewage-pumps/commercial/600-series</v>
          </cell>
        </row>
        <row r="3412">
          <cell r="A3412" t="str">
            <v>651-0048</v>
          </cell>
          <cell r="B3412" t="str">
            <v>E651 35'Cd/230V/1Ph/1750/5.0Bhp/3"Vert-D</v>
          </cell>
          <cell r="C3412" t="str">
            <v>https://www.zoellerpumps.com/en-us/products/sewage-pumps/commercial/600-series</v>
          </cell>
        </row>
        <row r="3413">
          <cell r="A3413" t="str">
            <v>651-0050</v>
          </cell>
          <cell r="B3413" t="str">
            <v>J651 35'Cd/200V/3Ph/1750/5.0Bhp/4"D</v>
          </cell>
          <cell r="C3413" t="str">
            <v>https://www.zoellerpumps.com/en-us/products/sewage-pumps/commercial/600-series</v>
          </cell>
        </row>
        <row r="3414">
          <cell r="A3414" t="str">
            <v>651-0051</v>
          </cell>
          <cell r="B3414" t="str">
            <v>J651 35'Cd/200V/3Ph/1750/5.0Bhp/3"Hor-D</v>
          </cell>
          <cell r="C3414" t="str">
            <v>https://www.zoellerpumps.com/en-us/products/sewage-pumps/commercial/600-series</v>
          </cell>
        </row>
        <row r="3415">
          <cell r="A3415" t="str">
            <v>651-0052</v>
          </cell>
          <cell r="B3415" t="str">
            <v>G651 35'Cd/460V/3Ph/1750/5.0Bhp/3"Hor-D</v>
          </cell>
          <cell r="C3415" t="str">
            <v>https://www.zoellerpumps.com/en-us/products/sewage-pumps/commercial/600-series</v>
          </cell>
        </row>
        <row r="3416">
          <cell r="A3416" t="str">
            <v>651-0054</v>
          </cell>
          <cell r="B3416" t="str">
            <v>F651 35'Cd/230V/3P/1750/5.0Bhp/3"Hor-D</v>
          </cell>
          <cell r="C3416" t="str">
            <v>https://www.zoellerpumps.com/en-us/products/sewage-pumps/commercial/600-series</v>
          </cell>
        </row>
        <row r="3417">
          <cell r="A3417" t="str">
            <v>651-0055</v>
          </cell>
          <cell r="B3417" t="str">
            <v>E651 35'Cd/230V/1Ph/1750/5.0Bhp/3"Hor-D</v>
          </cell>
          <cell r="C3417" t="str">
            <v>https://www.zoellerpumps.com/en-us/products/sewage-pumps/commercial/600-series</v>
          </cell>
        </row>
        <row r="3418">
          <cell r="A3418" t="str">
            <v>651-0057</v>
          </cell>
          <cell r="B3418" t="str">
            <v>J651 75'Cd/200V/3Ph/1750/5.0Bhp/4"D</v>
          </cell>
          <cell r="C3418" t="str">
            <v>https://www.zoellerpumps.com/en-us/products/sewage-pumps/commercial/600-series</v>
          </cell>
        </row>
        <row r="3419">
          <cell r="A3419" t="str">
            <v>651-0058</v>
          </cell>
          <cell r="B3419" t="str">
            <v>F651 50'Cd/230V/3Ph/1750/5.0 Bhp/3"Vert-D</v>
          </cell>
          <cell r="C3419" t="str">
            <v>https://www.zoellerpumps.com/en-us/products/sewage-pumps/commercial/600-series</v>
          </cell>
        </row>
        <row r="3420">
          <cell r="A3420" t="str">
            <v>651-0059</v>
          </cell>
          <cell r="B3420" t="str">
            <v>G651 75'Cd/460V/3Ph/1750/5.0Bhp/3"Vert-D</v>
          </cell>
          <cell r="C3420" t="str">
            <v>https://www.zoellerpumps.com/en-us/products/sewage-pumps/commercial/600-series</v>
          </cell>
        </row>
        <row r="3421">
          <cell r="A3421" t="str">
            <v>651-0061</v>
          </cell>
          <cell r="B3421" t="str">
            <v>J651 50'Cd/200V/3Ph/1750/5.0Bhp/3"Hor-D</v>
          </cell>
          <cell r="C3421" t="str">
            <v>https://www.zoellerpumps.com/en-us/products/sewage-pumps/commercial/600-series</v>
          </cell>
        </row>
        <row r="3422">
          <cell r="A3422" t="str">
            <v>651-0062</v>
          </cell>
          <cell r="B3422" t="str">
            <v>JX651 50'Cd/200V/3Ph/1750/5.0Bhp/4"D/Ex Pr</v>
          </cell>
          <cell r="C3422" t="str">
            <v>https://www.zoellerpumps.com/en-us/products/sewage-pumps/commercial/600-series</v>
          </cell>
        </row>
        <row r="3423">
          <cell r="A3423" t="str">
            <v>651-0063</v>
          </cell>
          <cell r="B3423" t="str">
            <v>J651 50'Cd/200V/3Ph/1750/5.0Bhp/3"Vert-D</v>
          </cell>
          <cell r="C3423" t="str">
            <v>https://www.zoellerpumps.com/en-us/products/sewage-pumps/commercial/600-series</v>
          </cell>
        </row>
        <row r="3424">
          <cell r="A3424" t="str">
            <v>651-0064</v>
          </cell>
          <cell r="B3424" t="str">
            <v>JX651 50'Cd/200V/3Ph/1750/5.0Bhp/3"Vert-D/Ex Pr</v>
          </cell>
          <cell r="C3424" t="str">
            <v>https://www.zoellerpumps.com/en-us/products/sewage-pumps/commercial/600-series</v>
          </cell>
        </row>
        <row r="3425">
          <cell r="A3425" t="str">
            <v>661-0006</v>
          </cell>
          <cell r="B3425" t="str">
            <v>J661 200V/3Ph/1750/7.5 Bhp/3"Vert-D</v>
          </cell>
          <cell r="C3425" t="str">
            <v>https://www.zoellerpumps.com/en-us/products/sewage-pumps/commercial/600-series</v>
          </cell>
        </row>
        <row r="3426">
          <cell r="A3426" t="str">
            <v>661-0007</v>
          </cell>
          <cell r="B3426" t="str">
            <v>J661 200V/3Ph/1750/7.5 Bhp/4"D</v>
          </cell>
          <cell r="C3426" t="str">
            <v>https://www.zoellerpumps.com/en-us/products/sewage-pumps/commercial/600-series</v>
          </cell>
        </row>
        <row r="3427">
          <cell r="A3427" t="str">
            <v>661-0008</v>
          </cell>
          <cell r="B3427" t="str">
            <v>F661 230V/3Ph/1750/7.5 Bhp/3"Vert-D</v>
          </cell>
          <cell r="C3427" t="str">
            <v>https://www.zoellerpumps.com/en-us/products/sewage-pumps/commercial/600-series</v>
          </cell>
        </row>
        <row r="3428">
          <cell r="A3428" t="str">
            <v>661-0009</v>
          </cell>
          <cell r="B3428" t="str">
            <v>F661 230V/3Ph/1750/7.5 Bhp/4"D</v>
          </cell>
          <cell r="C3428" t="str">
            <v>https://www.zoellerpumps.com/en-us/products/sewage-pumps/commercial/600-series</v>
          </cell>
        </row>
        <row r="3429">
          <cell r="A3429" t="str">
            <v>661-0010</v>
          </cell>
          <cell r="B3429" t="str">
            <v>G661 460V/3Ph/1750/7.5 Bhp/3"Vert-D</v>
          </cell>
          <cell r="C3429" t="str">
            <v>https://www.zoellerpumps.com/en-us/products/sewage-pumps/commercial/600-series</v>
          </cell>
        </row>
        <row r="3430">
          <cell r="A3430" t="str">
            <v>661-0011</v>
          </cell>
          <cell r="B3430" t="str">
            <v>G661 460V/3Ph/1750/7.5 Bhp/4"D</v>
          </cell>
          <cell r="C3430" t="str">
            <v>https://www.zoellerpumps.com/en-us/products/sewage-pumps/commercial/600-series</v>
          </cell>
        </row>
        <row r="3431">
          <cell r="A3431" t="str">
            <v>661-0014</v>
          </cell>
          <cell r="B3431" t="str">
            <v>G661 75'Cd/460V/3Ph/1750/7.5Bhp/4"D</v>
          </cell>
          <cell r="C3431" t="str">
            <v>https://www.zoellerpumps.com/en-us/products/sewage-pumps/commercial/600-series</v>
          </cell>
        </row>
        <row r="3432">
          <cell r="A3432" t="str">
            <v>661-0015</v>
          </cell>
          <cell r="B3432" t="str">
            <v>F661 75'Cd/230V/3Ph/1750/7.5Bhp/4"D</v>
          </cell>
          <cell r="C3432" t="str">
            <v>https://www.zoellerpumps.com/en-us/products/sewage-pumps/commercial/600-series</v>
          </cell>
        </row>
        <row r="3433">
          <cell r="A3433" t="str">
            <v>661-0016</v>
          </cell>
          <cell r="B3433" t="str">
            <v>F661 35'Cd/230V/3Ph/1750/7.5Bhp/4"D</v>
          </cell>
          <cell r="C3433" t="str">
            <v>https://www.zoellerpumps.com/en-us/products/sewage-pumps/commercial/600-series</v>
          </cell>
        </row>
        <row r="3434">
          <cell r="A3434" t="str">
            <v>661-0017</v>
          </cell>
          <cell r="B3434" t="str">
            <v>J661 75'Cd/200V/3Ph/1750/7.5Bhp/4"D</v>
          </cell>
          <cell r="C3434" t="str">
            <v>https://www.zoellerpumps.com/en-us/products/sewage-pumps/commercial/600-series</v>
          </cell>
        </row>
        <row r="3435">
          <cell r="A3435" t="str">
            <v>661-0018</v>
          </cell>
          <cell r="B3435" t="str">
            <v>F661 50'Cd/230V/3Ph/1750/7.5Bhp/3"Vert-D</v>
          </cell>
          <cell r="C3435" t="str">
            <v>https://www.zoellerpumps.com/en-us/products/sewage-pumps/commercial/600-series</v>
          </cell>
        </row>
        <row r="3436">
          <cell r="A3436" t="str">
            <v>661-0019</v>
          </cell>
          <cell r="B3436" t="str">
            <v>G661 35'Cd/460V/3Ph/1750/7.5Bhp/4"D</v>
          </cell>
          <cell r="C3436" t="str">
            <v>https://www.zoellerpumps.com/en-us/products/sewage-pumps/commercial/600-series</v>
          </cell>
        </row>
        <row r="3437">
          <cell r="A3437" t="str">
            <v>661-0020</v>
          </cell>
          <cell r="B3437" t="str">
            <v>F661 50'Cd/230V/3Ph/1750/7.5Bhp/4"D</v>
          </cell>
          <cell r="C3437" t="str">
            <v>https://www.zoellerpumps.com/en-us/products/sewage-pumps/commercial/600-series</v>
          </cell>
        </row>
        <row r="3438">
          <cell r="A3438" t="str">
            <v>661-0021</v>
          </cell>
          <cell r="B3438" t="str">
            <v>JX661 200V/3Ph/1750/7.5 Bhp/3"Vert-D/Ex Pr</v>
          </cell>
          <cell r="C3438" t="str">
            <v>https://www.zoellerpumps.com/en-us/products/sewage-pumps/commercial/600-series</v>
          </cell>
        </row>
        <row r="3439">
          <cell r="A3439" t="str">
            <v>661-0022</v>
          </cell>
          <cell r="B3439" t="str">
            <v>JX661 200V/3Ph/1750/7.5Bhp/3"Hor-D/Ex Pr</v>
          </cell>
          <cell r="C3439" t="str">
            <v>https://www.zoellerpumps.com/en-us/products/sewage-pumps/commercial/600-series</v>
          </cell>
        </row>
        <row r="3440">
          <cell r="A3440" t="str">
            <v>661-0023</v>
          </cell>
          <cell r="B3440" t="str">
            <v>JX661 200V/3Ph/1750/7.5Bhp/4"D/Ex Pr</v>
          </cell>
          <cell r="C3440" t="str">
            <v>https://www.zoellerpumps.com/en-us/products/sewage-pumps/commercial/600-series</v>
          </cell>
        </row>
        <row r="3441">
          <cell r="A3441" t="str">
            <v>661-0024</v>
          </cell>
          <cell r="B3441" t="str">
            <v>FX661 230V/3Ph/1750/7.5Bhp/3"Vert-D/Ex Pr</v>
          </cell>
          <cell r="C3441" t="str">
            <v>https://www.zoellerpumps.com/en-us/products/sewage-pumps/commercial/600-series</v>
          </cell>
        </row>
        <row r="3442">
          <cell r="A3442" t="str">
            <v>661-0025</v>
          </cell>
          <cell r="B3442" t="str">
            <v>FX661 230V/3Ph/1750/7.5Bhp/3"Hor-D/Ex Pr</v>
          </cell>
          <cell r="C3442" t="str">
            <v>https://www.zoellerpumps.com/en-us/products/sewage-pumps/commercial/600-series</v>
          </cell>
        </row>
        <row r="3443">
          <cell r="A3443" t="str">
            <v>661-0026</v>
          </cell>
          <cell r="B3443" t="str">
            <v>FX661 230V/3Ph/1750/7.5Bhp/4"D/Ex Pr</v>
          </cell>
          <cell r="C3443" t="str">
            <v>https://www.zoellerpumps.com/en-us/products/sewage-pumps/commercial/600-series</v>
          </cell>
        </row>
        <row r="3444">
          <cell r="A3444" t="str">
            <v>661-0027</v>
          </cell>
          <cell r="B3444" t="str">
            <v>GX661 460V/3Ph/1750/7.5Bhp/3"Vert-D/Ex Pr</v>
          </cell>
          <cell r="C3444" t="str">
            <v>https://www.zoellerpumps.com/en-us/products/sewage-pumps/commercial/600-series</v>
          </cell>
        </row>
        <row r="3445">
          <cell r="A3445" t="str">
            <v>661-0028</v>
          </cell>
          <cell r="B3445" t="str">
            <v>GX661 460V/3Ph/1750/7.5Bhp/3"Hor-D/Ex Pr</v>
          </cell>
          <cell r="C3445" t="str">
            <v>https://www.zoellerpumps.com/en-us/products/sewage-pumps/commercial/600-series</v>
          </cell>
        </row>
        <row r="3446">
          <cell r="A3446" t="str">
            <v>661-0029</v>
          </cell>
          <cell r="B3446" t="str">
            <v>GX661 460V/3Ph/1750/7.5Bhp/4"D/Ex Pr</v>
          </cell>
          <cell r="C3446" t="str">
            <v>https://www.zoellerpumps.com/en-us/products/sewage-pumps/commercial/600-series</v>
          </cell>
        </row>
        <row r="3447">
          <cell r="A3447" t="str">
            <v>661-0033</v>
          </cell>
          <cell r="B3447" t="str">
            <v>J661 50'Cd/200V/3Ph/1750/7.5Bhp/3"Hor-D</v>
          </cell>
          <cell r="C3447" t="str">
            <v>https://www.zoellerpumps.com/en-us/products/sewage-pumps/commercial/600-series</v>
          </cell>
        </row>
        <row r="3448">
          <cell r="A3448" t="str">
            <v>661-0034</v>
          </cell>
          <cell r="B3448" t="str">
            <v>G661 50'Cd/460V/3Ph/1750/7.5Bhp/3"Vert-D</v>
          </cell>
          <cell r="C3448" t="str">
            <v>https://www.zoellerpumps.com/en-us/products/sewage-pumps/commercial/600-series</v>
          </cell>
        </row>
        <row r="3449">
          <cell r="A3449" t="str">
            <v>661-0035</v>
          </cell>
          <cell r="B3449" t="str">
            <v>J661 200V/3Ph/1750/7.5 Bhp/3"Hor-D</v>
          </cell>
          <cell r="C3449" t="str">
            <v>https://www.zoellerpumps.com/en-us/products/sewage-pumps/commercial/600-series</v>
          </cell>
        </row>
        <row r="3450">
          <cell r="A3450" t="str">
            <v>661-0037</v>
          </cell>
          <cell r="B3450" t="str">
            <v>G661 460V/3Ph/1750/7.5 Bhp/3"Hor-D</v>
          </cell>
          <cell r="C3450" t="str">
            <v>https://www.zoellerpumps.com/en-us/products/sewage-pumps/commercial/600-series</v>
          </cell>
        </row>
        <row r="3451">
          <cell r="A3451" t="str">
            <v>661-0038</v>
          </cell>
          <cell r="B3451" t="str">
            <v>J661 50'Cd/200V/3Ph/1750/7.5Bhp/4"D</v>
          </cell>
          <cell r="C3451" t="str">
            <v>https://www.zoellerpumps.com/en-us/products/sewage-pumps/commercial/600-series</v>
          </cell>
        </row>
        <row r="3452">
          <cell r="A3452" t="str">
            <v>661-0039</v>
          </cell>
          <cell r="B3452" t="str">
            <v>J661 50'Cd/200V/3Ph/1750/7.5Bhp/3"Vert-D</v>
          </cell>
          <cell r="C3452" t="str">
            <v>https://www.zoellerpumps.com/en-us/products/sewage-pumps/commercial/600-series</v>
          </cell>
        </row>
        <row r="3453">
          <cell r="A3453" t="str">
            <v>661-0040</v>
          </cell>
          <cell r="B3453" t="str">
            <v>F661 230V/3Ph/1750/7.5 Bhp/3"Hor-D</v>
          </cell>
          <cell r="C3453" t="str">
            <v>https://www.zoellerpumps.com/en-us/products/sewage-pumps/commercial/600-series</v>
          </cell>
        </row>
        <row r="3454">
          <cell r="A3454" t="str">
            <v>661-0041</v>
          </cell>
          <cell r="B3454" t="str">
            <v>JX661 50'Cd/200V/3P/1750/7.5Bhp/4"D/Ex Pr</v>
          </cell>
          <cell r="C3454" t="str">
            <v>https://www.zoellerpumps.com/en-us/products/sewage-pumps/commercial/600-series</v>
          </cell>
        </row>
        <row r="3455">
          <cell r="A3455" t="str">
            <v>661-0042</v>
          </cell>
          <cell r="B3455" t="str">
            <v>G661 50'Cd/460V/3Ph/1750/7.5Bhp/3"Hor-D</v>
          </cell>
          <cell r="C3455" t="str">
            <v>https://www.zoellerpumps.com/en-us/products/sewage-pumps/commercial/600-series</v>
          </cell>
        </row>
        <row r="3456">
          <cell r="A3456" t="str">
            <v>661-0043</v>
          </cell>
          <cell r="B3456" t="str">
            <v>G661 35'Cd/460V/3Ph/1750/7.5Bhp/3"Vert-D</v>
          </cell>
          <cell r="C3456" t="str">
            <v>https://www.zoellerpumps.com/en-us/products/sewage-pumps/commercial/600-series</v>
          </cell>
        </row>
        <row r="3457">
          <cell r="A3457" t="str">
            <v>661-0044</v>
          </cell>
          <cell r="B3457" t="str">
            <v>G661 50'Cd/460V/3Ph/1750/7.5 Bhp/4"D</v>
          </cell>
          <cell r="C3457" t="str">
            <v>https://www.zoellerpumps.com/en-us/products/sewage-pumps/commercial/600-series</v>
          </cell>
        </row>
        <row r="3458">
          <cell r="A3458" t="str">
            <v>661-0047</v>
          </cell>
          <cell r="B3458" t="str">
            <v>J661 35'Cd/200V/3Ph/1750/7.5 Bhp/3"Vert-D</v>
          </cell>
          <cell r="C3458" t="str">
            <v>https://www.zoellerpumps.com/en-us/products/sewage-pumps/commercial/600-series</v>
          </cell>
        </row>
        <row r="3459">
          <cell r="A3459" t="str">
            <v>661-0048</v>
          </cell>
          <cell r="B3459" t="str">
            <v>J661 35'Cd/200V/3Ph/1750/7.5Bhp/4"D</v>
          </cell>
          <cell r="C3459" t="str">
            <v>https://www.zoellerpumps.com/en-us/products/sewage-pumps/commercial/600-series</v>
          </cell>
        </row>
        <row r="3460">
          <cell r="A3460" t="str">
            <v>661-0049</v>
          </cell>
          <cell r="B3460" t="str">
            <v>F661 75'Cd/230V/3Ph/1750/7.5 Bhp/3"Vert-D</v>
          </cell>
          <cell r="C3460" t="str">
            <v>https://www.zoellerpumps.com/en-us/products/sewage-pumps/commercial/600-series</v>
          </cell>
        </row>
        <row r="3461">
          <cell r="A3461" t="str">
            <v>661-0050</v>
          </cell>
          <cell r="B3461" t="str">
            <v>J661 75'Cd/200V/3Ph/1750/7.5Bhp/3"Vert-D</v>
          </cell>
          <cell r="C3461" t="str">
            <v>https://www.zoellerpumps.com/en-us/products/sewage-pumps/commercial/600-series</v>
          </cell>
        </row>
        <row r="3462">
          <cell r="A3462" t="str">
            <v>661-0051</v>
          </cell>
          <cell r="B3462" t="str">
            <v>J661 35'Cd/200V/3Ph/1750/7.5Bhp/3"Hor-D</v>
          </cell>
          <cell r="C3462" t="str">
            <v>https://www.zoellerpumps.com/en-us/products/sewage-pumps/commercial/600-series</v>
          </cell>
        </row>
        <row r="3463">
          <cell r="A3463" t="str">
            <v>72-0001</v>
          </cell>
          <cell r="B3463" t="str">
            <v>M72 115V/1Ph/cCSAus</v>
          </cell>
          <cell r="C3463" t="str">
            <v>https://www.zoellerpumps.com/en-us/products/sump-effluent-pumps/residential/model-72</v>
          </cell>
        </row>
        <row r="3464">
          <cell r="A3464" t="str">
            <v>72-0002</v>
          </cell>
          <cell r="B3464" t="str">
            <v>N72 115V/1Ph/cCSAus</v>
          </cell>
          <cell r="C3464" t="str">
            <v>https://www.zoellerpumps.com/en-us/products/sump-effluent-pumps/residential/model-72</v>
          </cell>
        </row>
        <row r="3465">
          <cell r="A3465" t="str">
            <v>73-0001</v>
          </cell>
          <cell r="B3465" t="str">
            <v>M73 115V/1P/60Hz/cCSAus</v>
          </cell>
          <cell r="C3465" t="str">
            <v>https://www.zoellerpumps.com/en-us/products/sump-effluent-pumps/residential/model-73</v>
          </cell>
        </row>
        <row r="3466">
          <cell r="A3466" t="str">
            <v>75-0001</v>
          </cell>
          <cell r="B3466" t="str">
            <v>M75 115V/1Ph/60Hz/1/2Hp/cCSAus</v>
          </cell>
          <cell r="C3466" t="str">
            <v>https://www.zoellerpumps.com/en-us/products/sump-effluent-pumps/residential/model-75</v>
          </cell>
        </row>
        <row r="3467">
          <cell r="A3467" t="str">
            <v>76-0001</v>
          </cell>
          <cell r="B3467" t="str">
            <v>M76 115V/1Ph/cCSAus</v>
          </cell>
          <cell r="C3467" t="str">
            <v>https://www.zoellerpumps.com/en-us/products/sump-effluent-pumps/residential/model-76</v>
          </cell>
        </row>
        <row r="3468">
          <cell r="A3468" t="str">
            <v>76-0002</v>
          </cell>
          <cell r="B3468" t="str">
            <v>N76 115V/1Ph/cCSAus</v>
          </cell>
          <cell r="C3468" t="str">
            <v>https://www.zoellerpumps.com/en-us/products/sump-effluent-pumps/residential/model-76</v>
          </cell>
        </row>
        <row r="3469">
          <cell r="A3469" t="str">
            <v>803-0001</v>
          </cell>
          <cell r="B3469" t="str">
            <v>M803 115V/1Ph/cCSAus</v>
          </cell>
          <cell r="C3469" t="str">
            <v>https://www.zoellerpumps.com/en-us/products/grinder-pumps/residential/803-805-807</v>
          </cell>
        </row>
        <row r="3470">
          <cell r="A3470" t="str">
            <v>803-0002</v>
          </cell>
          <cell r="B3470" t="str">
            <v>N803 115V/1Ph/cCSAus</v>
          </cell>
          <cell r="C3470" t="str">
            <v>https://www.zoellerpumps.com/en-us/products/grinder-pumps/residential/803-805-808</v>
          </cell>
        </row>
        <row r="3471">
          <cell r="A3471" t="str">
            <v>803-0003</v>
          </cell>
          <cell r="B3471" t="str">
            <v>D803 230V/1Ph/cCSAus</v>
          </cell>
          <cell r="C3471" t="str">
            <v>https://www.zoellerpumps.com/en-us/products/grinder-pumps/residential/803-805-809</v>
          </cell>
        </row>
        <row r="3472">
          <cell r="A3472" t="str">
            <v>803-0004</v>
          </cell>
          <cell r="B3472" t="str">
            <v>E803 230V/1Ph/cCSAus</v>
          </cell>
          <cell r="C3472" t="str">
            <v>https://www.zoellerpumps.com/en-us/products/grinder-pumps/residential/803-805-810</v>
          </cell>
        </row>
        <row r="3473">
          <cell r="A3473" t="str">
            <v>803-0005</v>
          </cell>
          <cell r="B3473" t="str">
            <v>BN803 115V/1Ph/PB15'/cCSAus</v>
          </cell>
          <cell r="C3473" t="str">
            <v>https://www.zoellerpumps.com/en-us/products/grinder-pumps/residential/803-805-811</v>
          </cell>
        </row>
        <row r="3474">
          <cell r="A3474" t="str">
            <v>803-0006</v>
          </cell>
          <cell r="B3474" t="str">
            <v>BE803 230V/1Ph/PB15'/cCSAus</v>
          </cell>
          <cell r="C3474" t="str">
            <v>https://www.zoellerpumps.com/en-us/products/grinder-pumps/residential/803-805-812</v>
          </cell>
        </row>
        <row r="3475">
          <cell r="A3475" t="str">
            <v>803-0015</v>
          </cell>
          <cell r="B3475" t="str">
            <v>E803 35'Cd/230V/1Ph/cCSAus</v>
          </cell>
          <cell r="C3475" t="str">
            <v>https://www.zoellerpumps.com/en-us/products/grinder-pumps/residential/803-805-813</v>
          </cell>
        </row>
        <row r="3476">
          <cell r="A3476" t="str">
            <v>803-0016</v>
          </cell>
          <cell r="B3476" t="str">
            <v>N803 25'Cd/115V/1Ph/cCSAus</v>
          </cell>
          <cell r="C3476" t="str">
            <v>https://www.zoellerpumps.com/en-us/products/grinder-pumps/residential/803-805-814</v>
          </cell>
        </row>
        <row r="3477">
          <cell r="A3477" t="str">
            <v>803-0018</v>
          </cell>
          <cell r="B3477" t="str">
            <v>N803 35'Cd/115V/1Ph/cCSAus</v>
          </cell>
          <cell r="C3477" t="str">
            <v>https://www.zoellerpumps.com/en-us/products/grinder-pumps/residential/803-805-815</v>
          </cell>
        </row>
        <row r="3478">
          <cell r="A3478" t="str">
            <v>805-0001</v>
          </cell>
          <cell r="B3478" t="str">
            <v>M805 115V/1Ph/cCSAus</v>
          </cell>
          <cell r="C3478" t="str">
            <v>https://www.zoellerpumps.com/en-us/products/grinder-pumps/residential/803-805-816</v>
          </cell>
        </row>
        <row r="3479">
          <cell r="A3479" t="str">
            <v>805-0002</v>
          </cell>
          <cell r="B3479" t="str">
            <v>N805 115V/1Ph/cCSAus</v>
          </cell>
          <cell r="C3479" t="str">
            <v>https://www.zoellerpumps.com/en-us/products/grinder-pumps/residential/803-805-817</v>
          </cell>
        </row>
        <row r="3480">
          <cell r="A3480" t="str">
            <v>805-0003</v>
          </cell>
          <cell r="B3480" t="str">
            <v>D805 230V/1Ph/cCSAus</v>
          </cell>
          <cell r="C3480" t="str">
            <v>https://www.zoellerpumps.com/en-us/products/grinder-pumps/residential/803-805-818</v>
          </cell>
        </row>
        <row r="3481">
          <cell r="A3481" t="str">
            <v>805-0004</v>
          </cell>
          <cell r="B3481" t="str">
            <v>E805 230V/1Ph/cCSAus</v>
          </cell>
          <cell r="C3481" t="str">
            <v>https://www.zoellerpumps.com/en-us/products/grinder-pumps/residential/803-805-819</v>
          </cell>
        </row>
        <row r="3482">
          <cell r="A3482" t="str">
            <v>805-0005</v>
          </cell>
          <cell r="B3482" t="str">
            <v>BN805 115V/1Ph/PB15'/cCSAus</v>
          </cell>
          <cell r="C3482" t="str">
            <v>https://www.zoellerpumps.com/en-us/products/grinder-pumps/residential/803-805-820</v>
          </cell>
        </row>
        <row r="3483">
          <cell r="A3483" t="str">
            <v>805-0006</v>
          </cell>
          <cell r="B3483" t="str">
            <v>BE805 230V/1Ph/PB15'/cCSAus</v>
          </cell>
          <cell r="C3483" t="str">
            <v>https://www.zoellerpumps.com/en-us/products/grinder-pumps/residential/803-805-821</v>
          </cell>
        </row>
        <row r="3484">
          <cell r="A3484" t="str">
            <v>805-0012</v>
          </cell>
          <cell r="B3484" t="str">
            <v>N805 25'Cd/115V/1Ph/cCSAus</v>
          </cell>
          <cell r="C3484" t="str">
            <v>https://www.zoellerpumps.com/en-us/products/grinder-pumps/residential/803-805-822</v>
          </cell>
        </row>
        <row r="3485">
          <cell r="A3485" t="str">
            <v>805-0014</v>
          </cell>
          <cell r="B3485" t="str">
            <v>M805 35'Cd/115V/1Ph/cCSAus</v>
          </cell>
          <cell r="C3485" t="str">
            <v>https://www.zoellerpumps.com/en-us/products/grinder-pumps/residential/803-805-823</v>
          </cell>
        </row>
        <row r="3486">
          <cell r="A3486" t="str">
            <v>805-0016</v>
          </cell>
          <cell r="B3486" t="str">
            <v>M805 25'Cd/115V/1Ph/cCSAus</v>
          </cell>
          <cell r="C3486" t="str">
            <v>https://www.zoellerpumps.com/en-us/products/grinder-pumps/residential/803-805-824</v>
          </cell>
        </row>
        <row r="3487">
          <cell r="A3487" t="str">
            <v>807-0001</v>
          </cell>
          <cell r="B3487" t="str">
            <v>M807 115V/1Ph/cCSAus</v>
          </cell>
          <cell r="C3487" t="str">
            <v>https://www.zoellerpumps.com/en-us/products/grinder-pumps/residential/803-805-825</v>
          </cell>
        </row>
        <row r="3488">
          <cell r="A3488" t="str">
            <v>807-0002</v>
          </cell>
          <cell r="B3488" t="str">
            <v>N807 115V/1Ph/cCSAus</v>
          </cell>
          <cell r="C3488" t="str">
            <v>https://www.zoellerpumps.com/en-us/products/grinder-pumps/residential/803-805-826</v>
          </cell>
        </row>
        <row r="3489">
          <cell r="A3489" t="str">
            <v>807-0003</v>
          </cell>
          <cell r="B3489" t="str">
            <v>D807 230V/1Ph/cCSAus</v>
          </cell>
          <cell r="C3489" t="str">
            <v>https://www.zoellerpumps.com/en-us/products/grinder-pumps/residential/803-805-827</v>
          </cell>
        </row>
        <row r="3490">
          <cell r="A3490" t="str">
            <v>807-0004</v>
          </cell>
          <cell r="B3490" t="str">
            <v>E807 230V/1Ph/cCSAus</v>
          </cell>
          <cell r="C3490" t="str">
            <v>https://www.zoellerpumps.com/en-us/products/grinder-pumps/residential/803-805-828</v>
          </cell>
        </row>
        <row r="3491">
          <cell r="A3491" t="str">
            <v>807-0005</v>
          </cell>
          <cell r="B3491" t="str">
            <v>BN807 115V/1Ph/PB15'/cCSAus</v>
          </cell>
          <cell r="C3491" t="str">
            <v>https://www.zoellerpumps.com/en-us/products/grinder-pumps/residential/803-805-829</v>
          </cell>
        </row>
        <row r="3492">
          <cell r="A3492" t="str">
            <v>807-0006</v>
          </cell>
          <cell r="B3492" t="str">
            <v>BE807 230V/1Ph/PB15'/cCSAus</v>
          </cell>
          <cell r="C3492" t="str">
            <v>https://www.zoellerpumps.com/en-us/products/grinder-pumps/residential/803-805-830</v>
          </cell>
        </row>
        <row r="3493">
          <cell r="A3493" t="str">
            <v>807-0021</v>
          </cell>
          <cell r="B3493" t="str">
            <v>E807 35'Cd/230V/1Ph/cCSAus</v>
          </cell>
          <cell r="C3493" t="str">
            <v>https://www.zoellerpumps.com/en-us/products/grinder-pumps/residential/803-805-831</v>
          </cell>
        </row>
        <row r="3494">
          <cell r="A3494" t="str">
            <v>807-0022</v>
          </cell>
          <cell r="B3494" t="str">
            <v>E807 25'Cd/230V/1Ph/cCSAus</v>
          </cell>
          <cell r="C3494" t="str">
            <v>https://www.zoellerpumps.com/en-us/products/grinder-pumps/residential/803-805-832</v>
          </cell>
        </row>
        <row r="3495">
          <cell r="A3495" t="str">
            <v>810-0004</v>
          </cell>
          <cell r="B3495" t="str">
            <v>E810 230V/1Ph/1Hp/PC Grinder/cCSAus</v>
          </cell>
          <cell r="C3495" t="str">
            <v>https://www.zoellerpumps.com/en-us/products/grinder-pumps/progressing-cavity/810-815</v>
          </cell>
        </row>
        <row r="3496">
          <cell r="A3496" t="str">
            <v>810-0007</v>
          </cell>
          <cell r="B3496" t="str">
            <v>E810 25'Cd/230V/1Ph/1Hp/PC Grinder/cCSAus</v>
          </cell>
          <cell r="C3496" t="str">
            <v>https://www.zoellerpumps.com/en-us/products/grinder-pumps/progressing-cavity/810-815</v>
          </cell>
        </row>
        <row r="3497">
          <cell r="A3497" t="str">
            <v>810-0008</v>
          </cell>
          <cell r="B3497" t="str">
            <v>E810 50' Cord/230V/1Ph/1Hp/PC Grinder/cCSAus</v>
          </cell>
          <cell r="C3497" t="str">
            <v>https://www.zoellerpumps.com/en-us/products/grinder-pumps/progressing-cavity/810-815</v>
          </cell>
        </row>
        <row r="3498">
          <cell r="A3498" t="str">
            <v>810-0009</v>
          </cell>
          <cell r="B3498" t="str">
            <v>E810 35' Cord/230V/1Ph/1Hp/PC Grinder/cCSAus</v>
          </cell>
          <cell r="C3498" t="str">
            <v>https://www.zoellerpumps.com/en-us/products/grinder-pumps/progressing-cavity/810-815</v>
          </cell>
        </row>
        <row r="3499">
          <cell r="A3499" t="str">
            <v>81-0001</v>
          </cell>
          <cell r="B3499" t="str">
            <v>M81 115V/1Ph/cCSAus</v>
          </cell>
          <cell r="C3499" t="str">
            <v>https://www.zoellerpumps.com/en-us/products/utility-pedestal/80-series</v>
          </cell>
        </row>
        <row r="3500">
          <cell r="A3500" t="str">
            <v>810-0010</v>
          </cell>
          <cell r="B3500" t="str">
            <v>RE810 230V/1Ph/1Hp/Manual Run/PC Grinder/cCSAus</v>
          </cell>
          <cell r="C3500" t="str">
            <v>https://www.zoellerpumps.com/en-us/products/grinder-pumps/progressing-cavity/810-815</v>
          </cell>
        </row>
        <row r="3501">
          <cell r="A3501" t="str">
            <v>815-0004</v>
          </cell>
          <cell r="B3501" t="str">
            <v>E815 230V/1Ph/2Hp/PC Grinder/cCSAus</v>
          </cell>
          <cell r="C3501" t="str">
            <v>https://www.zoellerpumps.com/en-us/products/grinder-pumps/progressing-cavity/810-815</v>
          </cell>
        </row>
        <row r="3502">
          <cell r="A3502" t="str">
            <v>815-0006</v>
          </cell>
          <cell r="B3502" t="str">
            <v>E815 35'Cd/230V/1Ph/2Hp/PC Grinder/cCSAus</v>
          </cell>
          <cell r="C3502" t="str">
            <v>https://www.zoellerpumps.com/en-us/products/grinder-pumps/progressing-cavity/810-816</v>
          </cell>
        </row>
        <row r="3503">
          <cell r="A3503" t="str">
            <v>815-0008</v>
          </cell>
          <cell r="B3503" t="str">
            <v>E815 50'Cd/230V/1Ph/2Hp/PC Grinder/cCSAus</v>
          </cell>
          <cell r="C3503" t="str">
            <v>https://www.zoellerpumps.com/en-us/products/grinder-pumps/progressing-cavity/810-817</v>
          </cell>
        </row>
        <row r="3504">
          <cell r="A3504" t="str">
            <v>815-0012</v>
          </cell>
          <cell r="B3504" t="str">
            <v>E815 25'Cd/230V/1Ph/2Hp/PC Grinder/cCSAus</v>
          </cell>
          <cell r="C3504" t="str">
            <v>https://www.zoellerpumps.com/en-us/products/grinder-pumps/progressing-cavity/810-818</v>
          </cell>
        </row>
        <row r="3505">
          <cell r="A3505" t="str">
            <v>818-0002</v>
          </cell>
          <cell r="B3505" t="str">
            <v>N818 115V/1Ph/60Hz/Na/CSA</v>
          </cell>
          <cell r="C3505" t="str">
            <v>https://www.zoellerpumps.com/en-us/products/grinder-pumps/residential/818-819-820</v>
          </cell>
        </row>
        <row r="3506">
          <cell r="A3506" t="str">
            <v>818-0004</v>
          </cell>
          <cell r="B3506" t="str">
            <v>E818 230V/1Ph/60Hz/Na/cCSAus</v>
          </cell>
          <cell r="C3506" t="str">
            <v>https://www.zoellerpumps.com/en-us/products/grinder-pumps/residential/818-819-821</v>
          </cell>
        </row>
        <row r="3507">
          <cell r="A3507" t="str">
            <v>818-0005</v>
          </cell>
          <cell r="B3507" t="str">
            <v>I818 200-208V/1Ph/60Hz/Na/cCSAus</v>
          </cell>
          <cell r="C3507" t="str">
            <v>https://www.zoellerpumps.com/en-us/products/grinder-pumps/residential/818-819-822</v>
          </cell>
        </row>
        <row r="3508">
          <cell r="A3508" t="str">
            <v>818-0006</v>
          </cell>
          <cell r="B3508" t="str">
            <v>WM818 115V/1Ph/60Hz/Auto/CSA</v>
          </cell>
          <cell r="C3508" t="str">
            <v>https://www.zoellerpumps.com/en-us/products/grinder-pumps/residential/818-819-823</v>
          </cell>
        </row>
        <row r="3509">
          <cell r="A3509" t="str">
            <v>818-0007</v>
          </cell>
          <cell r="B3509" t="str">
            <v>WD818 230V/1Ph/60Hz/Auto/cCSAus</v>
          </cell>
          <cell r="C3509" t="str">
            <v>https://www.zoellerpumps.com/en-us/products/grinder-pumps/residential/818-819-824</v>
          </cell>
        </row>
        <row r="3510">
          <cell r="A3510" t="str">
            <v>818-0008</v>
          </cell>
          <cell r="B3510" t="str">
            <v>WH818 200-208V/1Ph/60Hz/Auto/cCSAus</v>
          </cell>
          <cell r="C3510" t="str">
            <v>https://www.zoellerpumps.com/en-us/products/grinder-pumps/residential/818-819-825</v>
          </cell>
        </row>
        <row r="3511">
          <cell r="A3511" t="str">
            <v>818-0009</v>
          </cell>
          <cell r="B3511" t="str">
            <v>BN818 115V/1Ph/60Hz/20'Pb/CSA</v>
          </cell>
          <cell r="C3511" t="str">
            <v>https://www.zoellerpumps.com/en-us/products/grinder-pumps/residential/818-819-826</v>
          </cell>
        </row>
        <row r="3512">
          <cell r="A3512" t="str">
            <v>818-0010</v>
          </cell>
          <cell r="B3512" t="str">
            <v>BE818 230V/1Ph/60Hz/20'Pb/cCSAus</v>
          </cell>
          <cell r="C3512" t="str">
            <v>https://www.zoellerpumps.com/en-us/products/grinder-pumps/residential/818-819-827</v>
          </cell>
        </row>
        <row r="3513">
          <cell r="A3513" t="str">
            <v>818-0017</v>
          </cell>
          <cell r="B3513" t="str">
            <v>J818 200-208V/3Ph/60Hz/Na/cCSAus</v>
          </cell>
          <cell r="C3513" t="str">
            <v>https://www.zoellerpumps.com/en-us/products/grinder-pumps/residential/818-819-828</v>
          </cell>
        </row>
        <row r="3514">
          <cell r="A3514" t="str">
            <v>818-0018</v>
          </cell>
          <cell r="B3514" t="str">
            <v>F818 230V/3Ph/60Hz/Na/cCSAus</v>
          </cell>
          <cell r="C3514" t="str">
            <v>https://www.zoellerpumps.com/en-us/products/grinder-pumps/residential/818-819-829</v>
          </cell>
        </row>
        <row r="3515">
          <cell r="A3515" t="str">
            <v>818-0020</v>
          </cell>
          <cell r="B3515" t="str">
            <v>G818 460V/3Ph/60Hz/Na/cCSAus</v>
          </cell>
          <cell r="C3515" t="str">
            <v>https://www.zoellerpumps.com/en-us/products/grinder-pumps/residential/818-819-830</v>
          </cell>
        </row>
        <row r="3516">
          <cell r="A3516" t="str">
            <v>818-0022</v>
          </cell>
          <cell r="B3516" t="str">
            <v>N818 50'Cd/115V/1Ph/60Hz/Na/CSA</v>
          </cell>
          <cell r="C3516" t="str">
            <v>https://www.zoellerpumps.com/en-us/products/grinder-pumps/residential/818-819-831</v>
          </cell>
        </row>
        <row r="3517">
          <cell r="A3517" t="str">
            <v>818-0023</v>
          </cell>
          <cell r="B3517" t="str">
            <v>E818 50'Cd/230V/1Ph/60Hz/Na/CSA</v>
          </cell>
          <cell r="C3517" t="str">
            <v>https://www.zoellerpumps.com/en-us/products/grinder-pumps/residential/818-819-832</v>
          </cell>
        </row>
        <row r="3518">
          <cell r="A3518" t="str">
            <v>818-0024</v>
          </cell>
          <cell r="B3518" t="str">
            <v>I818 50'Cd/200-208V/1Ph/60Hz/Na/cCSAus</v>
          </cell>
          <cell r="C3518" t="str">
            <v>https://www.zoellerpumps.com/en-us/products/grinder-pumps/residential/818-819-833</v>
          </cell>
        </row>
        <row r="3519">
          <cell r="A3519" t="str">
            <v>818-0035</v>
          </cell>
          <cell r="B3519" t="str">
            <v>J818 50'Cd/200-208V/3Ph/60Hz/Na/cCSAus</v>
          </cell>
          <cell r="C3519" t="str">
            <v>https://www.zoellerpumps.com/en-us/products/grinder-pumps/residential/818-819-834</v>
          </cell>
        </row>
        <row r="3520">
          <cell r="A3520" t="str">
            <v>818-0036</v>
          </cell>
          <cell r="B3520" t="str">
            <v>F818 50'Cd/230V/3Ph/60Hz/Na/cCSAus</v>
          </cell>
          <cell r="C3520" t="str">
            <v>https://www.zoellerpumps.com/en-us/products/grinder-pumps/residential/818-819-835</v>
          </cell>
        </row>
        <row r="3521">
          <cell r="A3521" t="str">
            <v>818-0037</v>
          </cell>
          <cell r="B3521" t="str">
            <v>G818 50'Cd/460V/3Ph/60Hz/Na/cCSAus</v>
          </cell>
          <cell r="C3521" t="str">
            <v>https://www.zoellerpumps.com/en-us/products/grinder-pumps/residential/818-819-836</v>
          </cell>
        </row>
        <row r="3522">
          <cell r="A3522" t="str">
            <v>818-0039</v>
          </cell>
          <cell r="B3522" t="str">
            <v>I818 35'Cd/200-208V/1Ph/60Hz/Na/cCSAus</v>
          </cell>
          <cell r="C3522" t="str">
            <v>https://www.zoellerpumps.com/en-us/products/grinder-pumps/residential/818-819-837</v>
          </cell>
        </row>
        <row r="3523">
          <cell r="A3523" t="str">
            <v>818-0042</v>
          </cell>
          <cell r="B3523" t="str">
            <v>N818 35'Cd/115V/1Ph/60Hz/Na/CSA</v>
          </cell>
          <cell r="C3523" t="str">
            <v>https://www.zoellerpumps.com/en-us/products/grinder-pumps/residential/818-819-838</v>
          </cell>
        </row>
        <row r="3524">
          <cell r="A3524" t="str">
            <v>818-0043</v>
          </cell>
          <cell r="B3524" t="str">
            <v>N818 25'Cd/115V/1Ph/60Hz/Na/CSA</v>
          </cell>
          <cell r="C3524" t="str">
            <v>https://www.zoellerpumps.com/en-us/products/grinder-pumps/residential/818-819-839</v>
          </cell>
        </row>
        <row r="3525">
          <cell r="A3525" t="str">
            <v>818-0044</v>
          </cell>
          <cell r="B3525" t="str">
            <v>I818 25'Cd/200-208V/1Ph/60Hz/Na/cCSAus</v>
          </cell>
          <cell r="C3525" t="str">
            <v>https://www.zoellerpumps.com/en-us/products/grinder-pumps/residential/818-819-840</v>
          </cell>
        </row>
        <row r="3526">
          <cell r="A3526" t="str">
            <v>818-0045</v>
          </cell>
          <cell r="B3526" t="str">
            <v>WH818 50'Cd/200-208V/1Ph/60Hz/Auto/cCSAus</v>
          </cell>
          <cell r="C3526" t="str">
            <v>https://www.zoellerpumps.com/en-us/products/grinder-pumps/residential/818-819-841</v>
          </cell>
        </row>
        <row r="3527">
          <cell r="A3527" t="str">
            <v>819-0004</v>
          </cell>
          <cell r="B3527" t="str">
            <v>E819 230V/1Ph/60Hz/Na/cCSAus</v>
          </cell>
          <cell r="C3527" t="str">
            <v>https://www.zoellerpumps.com/en-us/products/grinder-pumps/residential/818-819-842</v>
          </cell>
        </row>
        <row r="3528">
          <cell r="A3528" t="str">
            <v>819-0005</v>
          </cell>
          <cell r="B3528" t="str">
            <v>I819 200-208V/1Ph/60Hz/Na/cCSAus</v>
          </cell>
          <cell r="C3528" t="str">
            <v>https://www.zoellerpumps.com/en-us/products/grinder-pumps/residential/818-819-843</v>
          </cell>
        </row>
        <row r="3529">
          <cell r="A3529" t="str">
            <v>819-0006</v>
          </cell>
          <cell r="B3529" t="str">
            <v>WD819 230V/1Ph/60Hz/Auto/cCSAus</v>
          </cell>
          <cell r="C3529" t="str">
            <v>https://www.zoellerpumps.com/en-us/products/grinder-pumps/residential/818-819-844</v>
          </cell>
        </row>
        <row r="3530">
          <cell r="A3530" t="str">
            <v>819-0007</v>
          </cell>
          <cell r="B3530" t="str">
            <v>WH819 200-208V/1Ph/60Hz/Auto/cCSAus</v>
          </cell>
          <cell r="C3530" t="str">
            <v>https://www.zoellerpumps.com/en-us/products/grinder-pumps/residential/818-819-845</v>
          </cell>
        </row>
        <row r="3531">
          <cell r="A3531" t="str">
            <v>819-0008</v>
          </cell>
          <cell r="B3531" t="str">
            <v>BE819 230V/1Ph/60Hz/20'Pb/cCSAus</v>
          </cell>
          <cell r="C3531" t="str">
            <v>https://www.zoellerpumps.com/en-us/products/grinder-pumps/residential/818-819-846</v>
          </cell>
        </row>
        <row r="3532">
          <cell r="A3532" t="str">
            <v>819-0013</v>
          </cell>
          <cell r="B3532" t="str">
            <v>J819 200-208V/3Ph/60Hz/Na/cCSAus</v>
          </cell>
          <cell r="C3532" t="str">
            <v>https://www.zoellerpumps.com/en-us/products/grinder-pumps/residential/818-819-847</v>
          </cell>
        </row>
        <row r="3533">
          <cell r="A3533" t="str">
            <v>819-0014</v>
          </cell>
          <cell r="B3533" t="str">
            <v>F819 230V/3Ph/60Hz/Na/cCSAus</v>
          </cell>
          <cell r="C3533" t="str">
            <v>https://www.zoellerpumps.com/en-us/products/grinder-pumps/residential/818-819-848</v>
          </cell>
        </row>
        <row r="3534">
          <cell r="A3534" t="str">
            <v>819-0016</v>
          </cell>
          <cell r="B3534" t="str">
            <v>G819 460V/3Ph/60Hz/Na/cCSAus</v>
          </cell>
          <cell r="C3534" t="str">
            <v>https://www.zoellerpumps.com/en-us/products/grinder-pumps/residential/818-819-849</v>
          </cell>
        </row>
        <row r="3535">
          <cell r="A3535" t="str">
            <v>819-0018</v>
          </cell>
          <cell r="B3535" t="str">
            <v>I819 50'Cd/200-208V/1Ph/60Hz/Na/cCSAus</v>
          </cell>
          <cell r="C3535" t="str">
            <v>https://www.zoellerpumps.com/en-us/products/grinder-pumps/residential/818-819-850</v>
          </cell>
        </row>
        <row r="3536">
          <cell r="A3536" t="str">
            <v>819-0019</v>
          </cell>
          <cell r="B3536" t="str">
            <v>E819 50'Cd/230V/1Ph/60Hz/Na/cCSAus</v>
          </cell>
          <cell r="C3536" t="str">
            <v>https://www.zoellerpumps.com/en-us/products/grinder-pumps/residential/818-819-851</v>
          </cell>
        </row>
        <row r="3537">
          <cell r="A3537" t="str">
            <v>819-0032</v>
          </cell>
          <cell r="B3537" t="str">
            <v>WD819 25'Cd/230V/1Ph/60Hz/Auto/cCSAus</v>
          </cell>
          <cell r="C3537" t="str">
            <v>https://www.zoellerpumps.com/en-us/products/grinder-pumps/residential/818-819-852</v>
          </cell>
        </row>
        <row r="3538">
          <cell r="A3538" t="str">
            <v>819-0033</v>
          </cell>
          <cell r="B3538" t="str">
            <v>J819 50'Cd/200-208V/3Ph/60Hz/Na/cCSAus</v>
          </cell>
          <cell r="C3538" t="str">
            <v>https://www.zoellerpumps.com/en-us/products/grinder-pumps/residential/818-819-853</v>
          </cell>
        </row>
        <row r="3539">
          <cell r="A3539" t="str">
            <v>819-0034</v>
          </cell>
          <cell r="B3539" t="str">
            <v>G819 50'Cd/460V/3Ph/60Hz/Na/cCSAus</v>
          </cell>
          <cell r="C3539" t="str">
            <v>https://www.zoellerpumps.com/en-us/products/grinder-pumps/residential/818-819-854</v>
          </cell>
        </row>
        <row r="3540">
          <cell r="A3540" t="str">
            <v>819-0035</v>
          </cell>
          <cell r="B3540" t="str">
            <v>F819 50'Cd/230V/3Ph/60Hz/Na/cCSAus</v>
          </cell>
          <cell r="C3540" t="str">
            <v>https://www.zoellerpumps.com/en-us/products/grinder-pumps/residential/818-819-855</v>
          </cell>
        </row>
        <row r="3541">
          <cell r="A3541" t="str">
            <v>820-0004</v>
          </cell>
          <cell r="B3541" t="str">
            <v>E820 230V/1Ph/60Hz/Na/cCSAus/UL</v>
          </cell>
          <cell r="C3541" t="str">
            <v>https://www.zoellerpumps.com/en-us/products/grinder-pumps/residential/818-819-856</v>
          </cell>
        </row>
        <row r="3542">
          <cell r="A3542" t="str">
            <v>820-0005</v>
          </cell>
          <cell r="B3542" t="str">
            <v>WH820 200V/1Ph/60Hz/Auto/cCSAus/UL</v>
          </cell>
          <cell r="C3542" t="str">
            <v>https://www.zoellerpumps.com/en-us/products/grinder-pumps/residential/818-819-857</v>
          </cell>
        </row>
        <row r="3543">
          <cell r="A3543" t="str">
            <v>820-0006</v>
          </cell>
          <cell r="B3543" t="str">
            <v>I820 200-208V/1Ph/60Hz/Na/cCSAus/UL</v>
          </cell>
          <cell r="C3543" t="str">
            <v>https://www.zoellerpumps.com/en-us/products/grinder-pumps/residential/818-819-858</v>
          </cell>
        </row>
        <row r="3544">
          <cell r="A3544" t="str">
            <v>820-0007</v>
          </cell>
          <cell r="B3544" t="str">
            <v>J820 200-208V/3Ph/60H/cCSAus</v>
          </cell>
          <cell r="C3544" t="str">
            <v>https://www.zoellerpumps.com/en-us/products/grinder-pumps/residential/818-819-859</v>
          </cell>
        </row>
        <row r="3545">
          <cell r="A3545" t="str">
            <v>820-0008</v>
          </cell>
          <cell r="B3545" t="str">
            <v>F820 230V/3Ph/60Hz/cCSAus</v>
          </cell>
          <cell r="C3545" t="str">
            <v>https://www.zoellerpumps.com/en-us/products/grinder-pumps/residential/818-819-860</v>
          </cell>
        </row>
        <row r="3546">
          <cell r="A3546" t="str">
            <v>820-0009</v>
          </cell>
          <cell r="B3546" t="str">
            <v>G820 460V/3Ph/60Hz/cCSAus</v>
          </cell>
          <cell r="C3546" t="str">
            <v>https://www.zoellerpumps.com/en-us/products/grinder-pumps/residential/818-819-861</v>
          </cell>
        </row>
        <row r="3547">
          <cell r="A3547" t="str">
            <v>82-0001</v>
          </cell>
          <cell r="B3547" t="str">
            <v>M82 115V/1Ph/cCSAus</v>
          </cell>
          <cell r="C3547" t="str">
            <v>https://www.zoellerpumps.com/en-us/products/utility-pedestal/80-series</v>
          </cell>
        </row>
        <row r="3548">
          <cell r="A3548" t="str">
            <v>820-0011</v>
          </cell>
          <cell r="B3548" t="str">
            <v>WD820 230V/1Ph/cCSAus</v>
          </cell>
          <cell r="C3548" t="str">
            <v>https://www.zoellerpumps.com/en-us/products/grinder-pumps/residential/818-819-820</v>
          </cell>
        </row>
        <row r="3549">
          <cell r="A3549" t="str">
            <v>820-0012</v>
          </cell>
          <cell r="B3549" t="str">
            <v>WD820 25'Cd/230V/1Ph/60Hz/cCSAus</v>
          </cell>
          <cell r="C3549" t="str">
            <v>https://www.zoellerpumps.com/en-us/products/grinder-pumps/residential/818-819-821</v>
          </cell>
        </row>
        <row r="3550">
          <cell r="A3550" t="str">
            <v>820-0015</v>
          </cell>
          <cell r="B3550" t="str">
            <v>E820 35'Cd/1Ph/60Hz/Na/cCSAus</v>
          </cell>
          <cell r="C3550" t="str">
            <v>https://www.zoellerpumps.com/en-us/products/grinder-pumps/residential/818-819-822</v>
          </cell>
        </row>
        <row r="3551">
          <cell r="A3551" t="str">
            <v>820-0018</v>
          </cell>
          <cell r="B3551" t="str">
            <v>I820 50'Cd/200-208V/1Ph/cCSAus</v>
          </cell>
          <cell r="C3551" t="str">
            <v>https://www.zoellerpumps.com/en-us/products/grinder-pumps/residential/818-819-823</v>
          </cell>
        </row>
        <row r="3552">
          <cell r="A3552" t="str">
            <v>820-0019</v>
          </cell>
          <cell r="B3552" t="str">
            <v>WD820 50'Cd/230V/1Ph/cCSAus</v>
          </cell>
          <cell r="C3552" t="str">
            <v>https://www.zoellerpumps.com/en-us/products/grinder-pumps/residential/818-819-824</v>
          </cell>
        </row>
        <row r="3553">
          <cell r="A3553" t="str">
            <v>820-0020</v>
          </cell>
          <cell r="B3553" t="str">
            <v>E820 25'Cd/1Ph/Na/cCSAus</v>
          </cell>
          <cell r="C3553" t="str">
            <v>https://www.zoellerpumps.com/en-us/products/grinder-pumps/residential/818-819-825</v>
          </cell>
        </row>
        <row r="3554">
          <cell r="A3554" t="str">
            <v>820-0022</v>
          </cell>
          <cell r="B3554" t="str">
            <v>WH820 25'Cd/200V/1Ph/60Hz/Auto/cCSAus</v>
          </cell>
          <cell r="C3554" t="str">
            <v>https://www.zoellerpumps.com/en-us/products/grinder-pumps/residential/818-819-826</v>
          </cell>
        </row>
        <row r="3555">
          <cell r="A3555" t="str">
            <v>820-0023</v>
          </cell>
          <cell r="B3555" t="str">
            <v>E820 50'Cd/230V/1Ph/cCSAus</v>
          </cell>
          <cell r="C3555" t="str">
            <v>https://www.zoellerpumps.com/en-us/products/grinder-pumps/residential/818-819-827</v>
          </cell>
        </row>
        <row r="3556">
          <cell r="A3556" t="str">
            <v>820-0024</v>
          </cell>
          <cell r="B3556" t="str">
            <v>WH820 35'Cd/200V/1Ph/Auto/cCSAus</v>
          </cell>
          <cell r="C3556" t="str">
            <v>https://www.zoellerpumps.com/en-us/products/grinder-pumps/residential/818-819-828</v>
          </cell>
        </row>
        <row r="3557">
          <cell r="A3557" t="str">
            <v>820-0025</v>
          </cell>
          <cell r="B3557" t="str">
            <v>WD820 35'Cd/230V/1Ph/cCSAus</v>
          </cell>
          <cell r="C3557" t="str">
            <v>https://www.zoellerpumps.com/en-us/products/grinder-pumps/residential/818-819-829</v>
          </cell>
        </row>
        <row r="3558">
          <cell r="A3558" t="str">
            <v>820-0029</v>
          </cell>
          <cell r="B3558" t="str">
            <v>I820 35'Cd/200-208V/1Ph/cCSAus</v>
          </cell>
          <cell r="C3558" t="str">
            <v>https://www.zoellerpumps.com/en-us/products/grinder-pumps/residential/818-819-830</v>
          </cell>
        </row>
        <row r="3559">
          <cell r="A3559" t="str">
            <v>820-0045</v>
          </cell>
          <cell r="B3559" t="str">
            <v>J820 50'Cd/200-208V/3Ph/60H/cCSAus</v>
          </cell>
          <cell r="C3559" t="str">
            <v>https://www.zoellerpumps.com/en-us/products/grinder-pumps/residential/818-819-831</v>
          </cell>
        </row>
        <row r="3560">
          <cell r="A3560" t="str">
            <v>820-0046</v>
          </cell>
          <cell r="B3560" t="str">
            <v>F820 50'Cd/230V/3Ph/60Hz/cCSAus</v>
          </cell>
          <cell r="C3560" t="str">
            <v>https://www.zoellerpumps.com/en-us/products/grinder-pumps/residential/818-819-832</v>
          </cell>
        </row>
        <row r="3561">
          <cell r="A3561" t="str">
            <v>820-0047</v>
          </cell>
          <cell r="B3561" t="str">
            <v>G820 50'Cd/460V/3Ph/60Hz/cCSAus</v>
          </cell>
          <cell r="C3561" t="str">
            <v>https://www.zoellerpumps.com/en-us/products/grinder-pumps/residential/818-819-833</v>
          </cell>
        </row>
        <row r="3562">
          <cell r="A3562" t="str">
            <v>840-0004</v>
          </cell>
          <cell r="B3562" t="str">
            <v>E840 230V/1Ph/2Hp/UL/cCSAus</v>
          </cell>
          <cell r="C3562" t="str">
            <v>https://www.zoellerpumps.com/en-us/products/grinder-pumps/commercial/840</v>
          </cell>
        </row>
        <row r="3563">
          <cell r="A3563" t="str">
            <v>840-0005</v>
          </cell>
          <cell r="B3563" t="str">
            <v>I840 200-208V/1Ph/2Hp/UL/cCSAus</v>
          </cell>
          <cell r="C3563" t="str">
            <v>https://www.zoellerpumps.com/en-us/products/grinder-pumps/commercial/841</v>
          </cell>
        </row>
        <row r="3564">
          <cell r="A3564" t="str">
            <v>840-0006</v>
          </cell>
          <cell r="B3564" t="str">
            <v>F840 230V/3Ph/2Hp/UL/cCSAus</v>
          </cell>
          <cell r="C3564" t="str">
            <v>https://www.zoellerpumps.com/en-us/products/grinder-pumps/commercial/842</v>
          </cell>
        </row>
        <row r="3565">
          <cell r="A3565" t="str">
            <v>840-0007</v>
          </cell>
          <cell r="B3565" t="str">
            <v>J840 200-208V/3Ph/2Hp/UL/cCSAus</v>
          </cell>
          <cell r="C3565" t="str">
            <v>https://www.zoellerpumps.com/en-us/products/grinder-pumps/commercial/843</v>
          </cell>
        </row>
        <row r="3566">
          <cell r="A3566" t="str">
            <v>840-0008</v>
          </cell>
          <cell r="B3566" t="str">
            <v>G840 460V/3Ph/2Hp/UL/cCSAus</v>
          </cell>
          <cell r="C3566" t="str">
            <v>https://www.zoellerpumps.com/en-us/products/grinder-pumps/commercial/844</v>
          </cell>
        </row>
        <row r="3567">
          <cell r="A3567" t="str">
            <v>84-0001</v>
          </cell>
          <cell r="B3567" t="str">
            <v>M84 115V/1Ph/cCSAus/.5 Hp/Cast Iron</v>
          </cell>
          <cell r="C3567" t="str">
            <v>https://www.zoellerpumps.com/en-us/products/utility-pedestal/80-series</v>
          </cell>
        </row>
        <row r="3568">
          <cell r="A3568" t="str">
            <v>840-0017</v>
          </cell>
          <cell r="B3568" t="str">
            <v>BL840 220V/1Ph/2Hp/Non-Auto</v>
          </cell>
          <cell r="C3568" t="str">
            <v>https://www.zoellerpumps.com/en-us/products/grinder-pumps/commercial/840</v>
          </cell>
        </row>
        <row r="3569">
          <cell r="A3569" t="str">
            <v>840-0027</v>
          </cell>
          <cell r="B3569" t="str">
            <v>J840 200-208/3P/2Hp/UL/cCSAus/Hydromatic Rail</v>
          </cell>
          <cell r="C3569" t="str">
            <v>https://www.zoellerpumps.com/en-us/products/grinder-pumps/commercial/841</v>
          </cell>
        </row>
        <row r="3570">
          <cell r="A3570" t="str">
            <v>840-0029</v>
          </cell>
          <cell r="B3570" t="str">
            <v>E840 35'Cds/230V/1Ph/UL/cCSAus</v>
          </cell>
          <cell r="C3570" t="str">
            <v>https://www.zoellerpumps.com/en-us/products/grinder-pumps/commercial/842</v>
          </cell>
        </row>
        <row r="3571">
          <cell r="A3571" t="str">
            <v>840-0031</v>
          </cell>
          <cell r="B3571" t="str">
            <v>G840 460/3P/2Hp/Hydromatic Rail Sys/UL/cCSAus</v>
          </cell>
          <cell r="C3571" t="str">
            <v>https://www.zoellerpumps.com/en-us/products/grinder-pumps/commercial/843</v>
          </cell>
        </row>
        <row r="3572">
          <cell r="A3572" t="str">
            <v>840-0041</v>
          </cell>
          <cell r="B3572" t="str">
            <v>F840 230V/3Ph/2Hp/Hydromatic Rail Sys/UL/cCSAus</v>
          </cell>
          <cell r="C3572" t="str">
            <v>https://www.zoellerpumps.com/en-us/products/grinder-pumps/commercial/844</v>
          </cell>
        </row>
        <row r="3573">
          <cell r="A3573" t="str">
            <v>840-0043</v>
          </cell>
          <cell r="B3573" t="str">
            <v>E840 50'Cds/230V/1Ph/UL/cCSAus</v>
          </cell>
          <cell r="C3573" t="str">
            <v>https://www.zoellerpumps.com/en-us/products/grinder-pumps/commercial/845</v>
          </cell>
        </row>
        <row r="3574">
          <cell r="A3574" t="str">
            <v>840-0045</v>
          </cell>
          <cell r="B3574" t="str">
            <v>J840 35'Cd/200-208V/3Ph/2Hp/UL/cCSAus</v>
          </cell>
          <cell r="C3574" t="str">
            <v>https://www.zoellerpumps.com/en-us/products/grinder-pumps/commercial/846</v>
          </cell>
        </row>
        <row r="3575">
          <cell r="A3575" t="str">
            <v>840-0047</v>
          </cell>
          <cell r="B3575" t="str">
            <v>G840 50'Cd/460V/3Ph/2Hp/UL/cCSAus</v>
          </cell>
          <cell r="C3575" t="str">
            <v>https://www.zoellerpumps.com/en-us/products/grinder-pumps/commercial/847</v>
          </cell>
        </row>
        <row r="3576">
          <cell r="A3576" t="str">
            <v>840-0048</v>
          </cell>
          <cell r="B3576" t="str">
            <v>F840 35'Cd/230V/3Ph/2Hp/UL/cCSAus</v>
          </cell>
          <cell r="C3576" t="str">
            <v>https://www.zoellerpumps.com/en-us/products/grinder-pumps/commercial/848</v>
          </cell>
        </row>
        <row r="3577">
          <cell r="A3577" t="str">
            <v>840-0049</v>
          </cell>
          <cell r="B3577" t="str">
            <v>F840 50'Cd/230V/3Ph/2Hp/UL/cCSAus</v>
          </cell>
          <cell r="C3577" t="str">
            <v>https://www.zoellerpumps.com/en-us/products/grinder-pumps/commercial/849</v>
          </cell>
        </row>
        <row r="3578">
          <cell r="A3578" t="str">
            <v>840-0051</v>
          </cell>
          <cell r="B3578" t="str">
            <v>E840 25'Cd/230V/1Ph/UL/cCSAus</v>
          </cell>
          <cell r="C3578" t="str">
            <v>https://www.zoellerpumps.com/en-us/products/grinder-pumps/commercial/850</v>
          </cell>
        </row>
        <row r="3579">
          <cell r="A3579" t="str">
            <v>840-0055</v>
          </cell>
          <cell r="B3579" t="str">
            <v>F840 25'Cd/230V/3Ph/2Hp/UL/cCSAus</v>
          </cell>
          <cell r="C3579" t="str">
            <v>https://www.zoellerpumps.com/en-us/products/grinder-pumps/commercial/851</v>
          </cell>
        </row>
        <row r="3580">
          <cell r="A3580" t="str">
            <v>840-0056</v>
          </cell>
          <cell r="B3580" t="str">
            <v>J840 50'Cd/200-208V/3Ph/2Hp/UL/cCSAus</v>
          </cell>
          <cell r="C3580" t="str">
            <v>https://www.zoellerpumps.com/en-us/products/grinder-pumps/commercial/852</v>
          </cell>
        </row>
        <row r="3581">
          <cell r="A3581" t="str">
            <v>840-0057</v>
          </cell>
          <cell r="B3581" t="str">
            <v>I840 35'Cd/200-208V/1Ph/2Hp/UL/cCSAus</v>
          </cell>
          <cell r="C3581" t="str">
            <v>https://www.zoellerpumps.com/en-us/products/grinder-pumps/commercial/853</v>
          </cell>
        </row>
        <row r="3582">
          <cell r="A3582" t="str">
            <v>840-0058</v>
          </cell>
          <cell r="B3582" t="str">
            <v>G840 35'Cd/460V/3Ph/2Hp/UL/cCSAus</v>
          </cell>
          <cell r="C3582" t="str">
            <v>https://www.zoellerpumps.com/en-us/products/grinder-pumps/commercial/854</v>
          </cell>
        </row>
        <row r="3583">
          <cell r="A3583" t="str">
            <v>840-0059</v>
          </cell>
          <cell r="B3583" t="str">
            <v>J840 25'Cd/200-208V/3Ph/2Hp/UL/cCSAus</v>
          </cell>
          <cell r="C3583" t="str">
            <v>https://www.zoellerpumps.com/en-us/products/grinder-pumps/commercial/855</v>
          </cell>
        </row>
        <row r="3584">
          <cell r="A3584" t="str">
            <v>840-0064</v>
          </cell>
          <cell r="B3584" t="str">
            <v>EX840 230V/1Ph/2Hp/Ex Pr/cFMus/CSA</v>
          </cell>
          <cell r="C3584" t="str">
            <v>https://www.zoellerpumps.com/en-us/products/grinder-pumps/commercial/856</v>
          </cell>
        </row>
        <row r="3585">
          <cell r="A3585" t="str">
            <v>840-0065</v>
          </cell>
          <cell r="B3585" t="str">
            <v>IX840 200-208V/1Ph/2Hp/Ex Pr/cFMus/CSA</v>
          </cell>
          <cell r="C3585" t="str">
            <v>https://www.zoellerpumps.com/en-us/products/grinder-pumps/commercial/857</v>
          </cell>
        </row>
        <row r="3586">
          <cell r="A3586" t="str">
            <v>840-0066</v>
          </cell>
          <cell r="B3586" t="str">
            <v>JX840 200-208V/3Ph/2Hp/Ex Pr/cFMus/CSA</v>
          </cell>
          <cell r="C3586" t="str">
            <v>https://www.zoellerpumps.com/en-us/products/grinder-pumps/commercial/858</v>
          </cell>
        </row>
        <row r="3587">
          <cell r="A3587" t="str">
            <v>840-0067</v>
          </cell>
          <cell r="B3587" t="str">
            <v>FX840 230V/3Ph/2Hp/Ex Pr/cFMus/CSA</v>
          </cell>
          <cell r="C3587" t="str">
            <v>https://www.zoellerpumps.com/en-us/products/grinder-pumps/commercial/859</v>
          </cell>
        </row>
        <row r="3588">
          <cell r="A3588" t="str">
            <v>840-0068</v>
          </cell>
          <cell r="B3588" t="str">
            <v>GX840 460V/3Ph/2Hp/Ex Pr/cFMus/CSA</v>
          </cell>
          <cell r="C3588" t="str">
            <v>https://www.zoellerpumps.com/en-us/products/grinder-pumps/commercial/860</v>
          </cell>
        </row>
        <row r="3589">
          <cell r="A3589" t="str">
            <v>840-0071</v>
          </cell>
          <cell r="B3589" t="str">
            <v>I840 50'Cd/200-208V/1Ph/2Hp/UL/cCSAus</v>
          </cell>
          <cell r="C3589" t="str">
            <v>https://www.zoellerpumps.com/en-us/products/grinder-pumps/commercial/861</v>
          </cell>
        </row>
        <row r="3590">
          <cell r="A3590" t="str">
            <v>840-0077</v>
          </cell>
          <cell r="B3590" t="str">
            <v>EX840 35'Cd/230V/1Ph/2Hp/Ex Pr/cFMus/CSA</v>
          </cell>
          <cell r="C3590" t="str">
            <v>https://www.zoellerpumps.com/en-us/products/grinder-pumps/commercial/862</v>
          </cell>
        </row>
        <row r="3591">
          <cell r="A3591" t="str">
            <v>840-0078</v>
          </cell>
          <cell r="B3591" t="str">
            <v>GX840 35'Cds/460V/3Ph/2Hp/Ex Pr/cFMus/CSA</v>
          </cell>
          <cell r="C3591" t="str">
            <v>https://www.zoellerpumps.com/en-us/products/grinder-pumps/commercial/863</v>
          </cell>
        </row>
        <row r="3592">
          <cell r="A3592" t="str">
            <v>840-0080</v>
          </cell>
          <cell r="B3592" t="str">
            <v>JX840 50'Cd/200-208V/3Ph/2Hp/Ex Pr/cFMus/CSA</v>
          </cell>
          <cell r="C3592" t="str">
            <v>https://www.zoellerpumps.com/en-us/products/grinder-pumps/commercial/864</v>
          </cell>
        </row>
        <row r="3593">
          <cell r="A3593" t="str">
            <v>840-0081</v>
          </cell>
          <cell r="B3593" t="str">
            <v>GX840 50'Cd/460V/3Ph/2Hp/Ex Pr/cFMus/CSA</v>
          </cell>
          <cell r="C3593" t="str">
            <v>https://www.zoellerpumps.com/en-us/products/grinder-pumps/commercial/865</v>
          </cell>
        </row>
        <row r="3594">
          <cell r="A3594" t="str">
            <v>840-0084</v>
          </cell>
          <cell r="B3594" t="str">
            <v>E840 230V/1Ph/2Hp/UL/cCSAus/Bronze Impeller</v>
          </cell>
          <cell r="C3594" t="str">
            <v>https://www.zoellerpumps.com/en-us/products/grinder-pumps/commercial/866</v>
          </cell>
        </row>
        <row r="3595">
          <cell r="A3595" t="str">
            <v>840-0085</v>
          </cell>
          <cell r="B3595" t="str">
            <v>GX840 35'Cds/460V/3Ph/2Hp/Ex Pr/Bronze Impeller</v>
          </cell>
          <cell r="C3595" t="str">
            <v>https://www.zoellerpumps.com/en-us/products/grinder-pumps/commercial/867</v>
          </cell>
        </row>
        <row r="3596">
          <cell r="A3596" t="str">
            <v>841-0004</v>
          </cell>
          <cell r="B3596" t="str">
            <v>E841 230V/1Ph/2Hp/cCSAus</v>
          </cell>
          <cell r="C3596" t="str">
            <v>https://www.zoellerpumps.com/en-us/products/grinder-pumps/commercial/841-842</v>
          </cell>
        </row>
        <row r="3597">
          <cell r="A3597" t="str">
            <v>841-0005</v>
          </cell>
          <cell r="B3597" t="str">
            <v>I841 200-208V/1Ph/2Hp/cCSAus</v>
          </cell>
          <cell r="C3597" t="str">
            <v>https://www.zoellerpumps.com/en-us/products/grinder-pumps/commercial/841-843</v>
          </cell>
        </row>
        <row r="3598">
          <cell r="A3598" t="str">
            <v>841-0006</v>
          </cell>
          <cell r="B3598" t="str">
            <v>J841 200-208V/3Ph/2Hp/cCSAus</v>
          </cell>
          <cell r="C3598" t="str">
            <v>https://www.zoellerpumps.com/en-us/products/grinder-pumps/commercial/841-844</v>
          </cell>
        </row>
        <row r="3599">
          <cell r="A3599" t="str">
            <v>841-0007</v>
          </cell>
          <cell r="B3599" t="str">
            <v>F841 230V/3Ph/2Hp/cCSAus</v>
          </cell>
          <cell r="C3599" t="str">
            <v>https://www.zoellerpumps.com/en-us/products/grinder-pumps/commercial/841-845</v>
          </cell>
        </row>
        <row r="3600">
          <cell r="A3600" t="str">
            <v>841-0008</v>
          </cell>
          <cell r="B3600" t="str">
            <v>G841 460V/3Ph/2Hp/cCSAus</v>
          </cell>
          <cell r="C3600" t="str">
            <v>https://www.zoellerpumps.com/en-us/products/grinder-pumps/commercial/841-846</v>
          </cell>
        </row>
        <row r="3601">
          <cell r="A3601" t="str">
            <v>841-0010</v>
          </cell>
          <cell r="B3601" t="str">
            <v>J841 35'Cd/200-208V/3Ph/2Hp/cCSAus</v>
          </cell>
          <cell r="C3601" t="str">
            <v>https://www.zoellerpumps.com/en-us/products/grinder-pumps/commercial/841-847</v>
          </cell>
        </row>
        <row r="3602">
          <cell r="A3602" t="str">
            <v>841-0011</v>
          </cell>
          <cell r="B3602" t="str">
            <v>I841 35'Cd/200-208V/1Ph/2Hp/cCSAus</v>
          </cell>
          <cell r="C3602" t="str">
            <v>https://www.zoellerpumps.com/en-us/products/grinder-pumps/commercial/841-848</v>
          </cell>
        </row>
        <row r="3603">
          <cell r="A3603" t="str">
            <v>841-0012</v>
          </cell>
          <cell r="B3603" t="str">
            <v>J841 50'Cd/200-208V/3Ph/2Hp/cCSAus</v>
          </cell>
          <cell r="C3603" t="str">
            <v>https://www.zoellerpumps.com/en-us/products/grinder-pumps/commercial/841-849</v>
          </cell>
        </row>
        <row r="3604">
          <cell r="A3604" t="str">
            <v>841-0013</v>
          </cell>
          <cell r="B3604" t="str">
            <v>E841 50'Cd/230V/1Ph/2Hp/cCSAus</v>
          </cell>
          <cell r="C3604" t="str">
            <v>https://www.zoellerpumps.com/en-us/products/grinder-pumps/commercial/841-850</v>
          </cell>
        </row>
        <row r="3605">
          <cell r="A3605" t="str">
            <v>841-0014</v>
          </cell>
          <cell r="B3605" t="str">
            <v>F841 35'Cd/230V/3Ph/2Hp/cCSAus</v>
          </cell>
          <cell r="C3605" t="str">
            <v>https://www.zoellerpumps.com/en-us/products/grinder-pumps/commercial/841-851</v>
          </cell>
        </row>
        <row r="3606">
          <cell r="A3606" t="str">
            <v>841-0015</v>
          </cell>
          <cell r="B3606" t="str">
            <v>G841 50'Cd/460V/3Ph/2Hp/cCSAus</v>
          </cell>
          <cell r="C3606" t="str">
            <v>https://www.zoellerpumps.com/en-us/products/grinder-pumps/commercial/841-852</v>
          </cell>
        </row>
        <row r="3607">
          <cell r="A3607" t="str">
            <v>841-0016</v>
          </cell>
          <cell r="B3607" t="str">
            <v>E841 35'Cd/230V/1Ph/cCSAus</v>
          </cell>
          <cell r="C3607" t="str">
            <v>https://www.zoellerpumps.com/en-us/products/grinder-pumps/commercial/841-853</v>
          </cell>
        </row>
        <row r="3608">
          <cell r="A3608" t="str">
            <v>841-0017</v>
          </cell>
          <cell r="B3608" t="str">
            <v>EX841 230V/1Ph/2Hp/Ex Pr/cFMus/CSA</v>
          </cell>
          <cell r="C3608" t="str">
            <v>https://www.zoellerpumps.com/en-us/products/grinder-pumps/commercial/841-854</v>
          </cell>
        </row>
        <row r="3609">
          <cell r="A3609" t="str">
            <v>841-0018</v>
          </cell>
          <cell r="B3609" t="str">
            <v>IX841 200-208V/1Ph/2Hp/Ex Pr/cFMus/CSA</v>
          </cell>
          <cell r="C3609" t="str">
            <v>https://www.zoellerpumps.com/en-us/products/grinder-pumps/commercial/841-855</v>
          </cell>
        </row>
        <row r="3610">
          <cell r="A3610" t="str">
            <v>841-0019</v>
          </cell>
          <cell r="B3610" t="str">
            <v>JX841 200-208V/3Ph/2Hp/Ex Pr/cFMus/CSA</v>
          </cell>
          <cell r="C3610" t="str">
            <v>https://www.zoellerpumps.com/en-us/products/grinder-pumps/commercial/841-856</v>
          </cell>
        </row>
        <row r="3611">
          <cell r="A3611" t="str">
            <v>841-0020</v>
          </cell>
          <cell r="B3611" t="str">
            <v>FX841 230V/3Ph/2Hp/Ex Pr/cFMus/CSA</v>
          </cell>
          <cell r="C3611" t="str">
            <v>https://www.zoellerpumps.com/en-us/products/grinder-pumps/commercial/841-857</v>
          </cell>
        </row>
        <row r="3612">
          <cell r="A3612" t="str">
            <v>841-0021</v>
          </cell>
          <cell r="B3612" t="str">
            <v>GX841 460V/3Ph/2Hp/Ex Pr/cFMus/CSA</v>
          </cell>
          <cell r="C3612" t="str">
            <v>https://www.zoellerpumps.com/en-us/products/grinder-pumps/commercial/841-858</v>
          </cell>
        </row>
        <row r="3613">
          <cell r="A3613" t="str">
            <v>841-0026</v>
          </cell>
          <cell r="B3613" t="str">
            <v>J841 25'Cd/200-208V/3Ph/2Hp/cCSAus</v>
          </cell>
          <cell r="C3613" t="str">
            <v>https://www.zoellerpumps.com/en-us/products/grinder-pumps/commercial/841-859</v>
          </cell>
        </row>
        <row r="3614">
          <cell r="A3614" t="str">
            <v>841-0032</v>
          </cell>
          <cell r="B3614" t="str">
            <v>G841 35'Cd/460V/3Ph/2Hp/cCSAus</v>
          </cell>
          <cell r="C3614" t="str">
            <v>https://www.zoellerpumps.com/en-us/products/grinder-pumps/commercial/841-860</v>
          </cell>
        </row>
        <row r="3615">
          <cell r="A3615" t="str">
            <v>841-0033</v>
          </cell>
          <cell r="B3615" t="str">
            <v>E841 25'Cd/230V/1Ph/cCSAus</v>
          </cell>
          <cell r="C3615" t="str">
            <v>https://www.zoellerpumps.com/en-us/products/grinder-pumps/commercial/841-861</v>
          </cell>
        </row>
        <row r="3616">
          <cell r="A3616" t="str">
            <v>841-0034</v>
          </cell>
          <cell r="B3616" t="str">
            <v>JX841 35'Cd/200-208V/3Ph/2Hp/Ex Pr/cFMus/CSA</v>
          </cell>
          <cell r="C3616" t="str">
            <v>https://www.zoellerpumps.com/en-us/products/grinder-pumps/commercial/841-862</v>
          </cell>
        </row>
        <row r="3617">
          <cell r="A3617" t="str">
            <v>841-0036</v>
          </cell>
          <cell r="B3617" t="str">
            <v>IX841 50'Cd200-208V/1Ph/2Hp/Ex Pr/cFMus/CSA</v>
          </cell>
          <cell r="C3617" t="str">
            <v>https://www.zoellerpumps.com/en-us/products/grinder-pumps/commercial/841-863</v>
          </cell>
        </row>
        <row r="3618">
          <cell r="A3618" t="str">
            <v>841-0037</v>
          </cell>
          <cell r="B3618" t="str">
            <v>F841 25'Cd/230V/3Ph/2Hp/cCSAus</v>
          </cell>
          <cell r="C3618" t="str">
            <v>https://www.zoellerpumps.com/en-us/products/grinder-pumps/commercial/841-864</v>
          </cell>
        </row>
        <row r="3619">
          <cell r="A3619" t="str">
            <v>841-0038</v>
          </cell>
          <cell r="B3619" t="str">
            <v>F841 50'Cd/230V/3Ph/2Hp/cCSAus</v>
          </cell>
          <cell r="C3619" t="str">
            <v>https://www.zoellerpumps.com/en-us/products/grinder-pumps/commercial/841-865</v>
          </cell>
        </row>
        <row r="3620">
          <cell r="A3620" t="str">
            <v>841-0041</v>
          </cell>
          <cell r="B3620" t="str">
            <v>EX841 35'Cd/230V/1Ph/2Hp/Ex Pr/cFMus/CSA</v>
          </cell>
          <cell r="C3620" t="str">
            <v>https://www.zoellerpumps.com/en-us/products/grinder-pumps/commercial/841-866</v>
          </cell>
        </row>
        <row r="3621">
          <cell r="A3621" t="str">
            <v>841-0042</v>
          </cell>
          <cell r="B3621" t="str">
            <v>I841 50'Cd/200-208V/1Ph/2Hp/cCSAus</v>
          </cell>
          <cell r="C3621" t="str">
            <v>https://www.zoellerpumps.com/en-us/products/grinder-pumps/commercial/841-867</v>
          </cell>
        </row>
        <row r="3622">
          <cell r="A3622" t="str">
            <v>841-0043</v>
          </cell>
          <cell r="B3622" t="str">
            <v>G841 25'Cd/460V/3Ph/2Hp/cCSAus</v>
          </cell>
          <cell r="C3622" t="str">
            <v>https://www.zoellerpumps.com/en-us/products/grinder-pumps/commercial/841-868</v>
          </cell>
        </row>
        <row r="3623">
          <cell r="A3623" t="str">
            <v>842-0004</v>
          </cell>
          <cell r="B3623" t="str">
            <v>E842 230V/1Ph/2Hp/cCSAus</v>
          </cell>
          <cell r="C3623" t="str">
            <v>https://www.zoellerpumps.com/en-us/products/grinder-pumps/commercial/841-869</v>
          </cell>
        </row>
        <row r="3624">
          <cell r="A3624" t="str">
            <v>842-0005</v>
          </cell>
          <cell r="B3624" t="str">
            <v>I842 200-208V/1Ph/2Hp/cCSAus</v>
          </cell>
          <cell r="C3624" t="str">
            <v>https://www.zoellerpumps.com/en-us/products/grinder-pumps/commercial/841-870</v>
          </cell>
        </row>
        <row r="3625">
          <cell r="A3625" t="str">
            <v>842-0006</v>
          </cell>
          <cell r="B3625" t="str">
            <v>J842 200-208V/3Ph/2Hp/cCSAus</v>
          </cell>
          <cell r="C3625" t="str">
            <v>https://www.zoellerpumps.com/en-us/products/grinder-pumps/commercial/841-871</v>
          </cell>
        </row>
        <row r="3626">
          <cell r="A3626" t="str">
            <v>842-0007</v>
          </cell>
          <cell r="B3626" t="str">
            <v>F842 230V/3Ph/2Hp/cCSAus</v>
          </cell>
          <cell r="C3626" t="str">
            <v>https://www.zoellerpumps.com/en-us/products/grinder-pumps/commercial/841-872</v>
          </cell>
        </row>
        <row r="3627">
          <cell r="A3627" t="str">
            <v>842-0008</v>
          </cell>
          <cell r="B3627" t="str">
            <v>G842 460V/3Ph/2Hp/cCSAus</v>
          </cell>
          <cell r="C3627" t="str">
            <v>https://www.zoellerpumps.com/en-us/products/grinder-pumps/commercial/841-873</v>
          </cell>
        </row>
        <row r="3628">
          <cell r="A3628" t="str">
            <v>842-0010</v>
          </cell>
          <cell r="B3628" t="str">
            <v>G842 35'Cd/460V/3Ph/2Hp/cCSAus</v>
          </cell>
          <cell r="C3628" t="str">
            <v>https://www.zoellerpumps.com/en-us/products/grinder-pumps/commercial/841-874</v>
          </cell>
        </row>
        <row r="3629">
          <cell r="A3629" t="str">
            <v>842-0011</v>
          </cell>
          <cell r="B3629" t="str">
            <v>EX842 230V/1Ph/2Hp/Ex Pr/cFMus/CSA</v>
          </cell>
          <cell r="C3629" t="str">
            <v>https://www.zoellerpumps.com/en-us/products/grinder-pumps/commercial/841-875</v>
          </cell>
        </row>
        <row r="3630">
          <cell r="A3630" t="str">
            <v>842-0012</v>
          </cell>
          <cell r="B3630" t="str">
            <v>IX842 200-208V/1Ph/2Hp/Ex Pr/cFMus/CSA</v>
          </cell>
          <cell r="C3630" t="str">
            <v>https://www.zoellerpumps.com/en-us/products/grinder-pumps/commercial/841-876</v>
          </cell>
        </row>
        <row r="3631">
          <cell r="A3631" t="str">
            <v>842-0013</v>
          </cell>
          <cell r="B3631" t="str">
            <v>JX842 200-208V/3Ph/2Hp/Ex Pr/cFMus/CSA</v>
          </cell>
          <cell r="C3631" t="str">
            <v>https://www.zoellerpumps.com/en-us/products/grinder-pumps/commercial/841-877</v>
          </cell>
        </row>
        <row r="3632">
          <cell r="A3632" t="str">
            <v>842-0014</v>
          </cell>
          <cell r="B3632" t="str">
            <v>FX842 230V/3Ph/2Hp/Ex Pr/cFMus/CSA</v>
          </cell>
          <cell r="C3632" t="str">
            <v>https://www.zoellerpumps.com/en-us/products/grinder-pumps/commercial/841-878</v>
          </cell>
        </row>
        <row r="3633">
          <cell r="A3633" t="str">
            <v>842-0015</v>
          </cell>
          <cell r="B3633" t="str">
            <v>GX842 460V/3Ph/2Hp/Ex Pr/cFMus/CSA</v>
          </cell>
          <cell r="C3633" t="str">
            <v>https://www.zoellerpumps.com/en-us/products/grinder-pumps/commercial/841-879</v>
          </cell>
        </row>
        <row r="3634">
          <cell r="A3634" t="str">
            <v>842-0017</v>
          </cell>
          <cell r="B3634" t="str">
            <v>E842 35'Cd/230V/1Ph/2Hp/cCSAus</v>
          </cell>
          <cell r="C3634" t="str">
            <v>https://www.zoellerpumps.com/en-us/products/grinder-pumps/commercial/841-880</v>
          </cell>
        </row>
        <row r="3635">
          <cell r="A3635" t="str">
            <v>842-0019</v>
          </cell>
          <cell r="B3635" t="str">
            <v>F842 50'Cd/230V/3Ph/2Hp/cCSAus</v>
          </cell>
          <cell r="C3635" t="str">
            <v>https://www.zoellerpumps.com/en-us/products/grinder-pumps/commercial/841-881</v>
          </cell>
        </row>
        <row r="3636">
          <cell r="A3636" t="str">
            <v>842-0021</v>
          </cell>
          <cell r="B3636" t="str">
            <v>EX842 50'Cds/230V/1Ph/2Hp/Ex Pr/cFMus/CSA</v>
          </cell>
          <cell r="C3636" t="str">
            <v>https://www.zoellerpumps.com/en-us/products/grinder-pumps/commercial/841-882</v>
          </cell>
        </row>
        <row r="3637">
          <cell r="A3637" t="str">
            <v>842-0022</v>
          </cell>
          <cell r="B3637" t="str">
            <v>I842 35'Cd/200-208V/1Ph/2Hp/cCSAus</v>
          </cell>
          <cell r="C3637" t="str">
            <v>https://www.zoellerpumps.com/en-us/products/grinder-pumps/commercial/841-883</v>
          </cell>
        </row>
        <row r="3638">
          <cell r="A3638" t="str">
            <v>842-0023</v>
          </cell>
          <cell r="B3638" t="str">
            <v>E842 25'Cd/230V/1Ph/2Hp/cCSAus</v>
          </cell>
          <cell r="C3638" t="str">
            <v>https://www.zoellerpumps.com/en-us/products/grinder-pumps/commercial/841-884</v>
          </cell>
        </row>
        <row r="3639">
          <cell r="A3639" t="str">
            <v>842-0024</v>
          </cell>
          <cell r="B3639" t="str">
            <v>E842 50'Cd/230V/1Ph/2Hp/cCSAus</v>
          </cell>
          <cell r="C3639" t="str">
            <v>https://www.zoellerpumps.com/en-us/products/grinder-pumps/commercial/841-885</v>
          </cell>
        </row>
        <row r="3640">
          <cell r="A3640" t="str">
            <v>842-0025</v>
          </cell>
          <cell r="B3640" t="str">
            <v>I842 50'Cd/200-208V/1Ph/2Hp/cCSAus</v>
          </cell>
          <cell r="C3640" t="str">
            <v>https://www.zoellerpumps.com/en-us/products/grinder-pumps/commercial/841-886</v>
          </cell>
        </row>
        <row r="3641">
          <cell r="A3641" t="str">
            <v>842-0026</v>
          </cell>
          <cell r="B3641" t="str">
            <v>J842 50'Cd/200-208V/3Ph/2Hp/cCSAus</v>
          </cell>
          <cell r="C3641" t="str">
            <v>https://www.zoellerpumps.com/en-us/products/grinder-pumps/commercial/841-887</v>
          </cell>
        </row>
        <row r="3642">
          <cell r="A3642" t="str">
            <v>842-0027</v>
          </cell>
          <cell r="B3642" t="str">
            <v>G842 50'Cd/460V/3Ph/2Hp/cCSAus</v>
          </cell>
          <cell r="C3642" t="str">
            <v>https://www.zoellerpumps.com/en-us/products/grinder-pumps/commercial/841-888</v>
          </cell>
        </row>
        <row r="3643">
          <cell r="A3643" t="str">
            <v>900-0001</v>
          </cell>
          <cell r="B3643" t="str">
            <v>Sys,Sump-M53/PSF18X22/PSF Cvr-3V1.5D/Dlx Radon</v>
          </cell>
          <cell r="C3643" t="str">
            <v>https://www.zoellerpumps.com/en-us/products/package-systems/900-series</v>
          </cell>
        </row>
        <row r="3644">
          <cell r="A3644" t="str">
            <v>900-0002</v>
          </cell>
          <cell r="B3644" t="str">
            <v>Sys,Sump-M53/P18X22/Polycvr-2V1.5D/Standard</v>
          </cell>
          <cell r="C3644" t="str">
            <v>https://www.zoellerpumps.com/en-us/products/package-systems/900-series</v>
          </cell>
        </row>
        <row r="3645">
          <cell r="A3645" t="str">
            <v>900-0003</v>
          </cell>
          <cell r="B3645" t="str">
            <v>Sys,Sump-M72/Poly 18X22/Poly Cvr-2V1.5D/Econo</v>
          </cell>
          <cell r="C3645" t="str">
            <v>https://www.zoellerpumps.com/en-us/products/package-systems/900-series</v>
          </cell>
        </row>
        <row r="3646">
          <cell r="A3646" t="str">
            <v>910-0005</v>
          </cell>
          <cell r="B3646" t="str">
            <v>Sys,Sew-M267/PSF18X30-2V2D/2" Check</v>
          </cell>
          <cell r="C3646" t="str">
            <v>https://www.zoellerpumps.com/en-us/products/package-systems/910-sewage</v>
          </cell>
        </row>
        <row r="3647">
          <cell r="A3647" t="str">
            <v>910-0006</v>
          </cell>
          <cell r="B3647" t="str">
            <v>Sys,Sew-D267/PSF18X30-2V2D/2" Check</v>
          </cell>
          <cell r="C3647" t="str">
            <v>https://www.zoellerpumps.com/en-us/products/package-systems/910-sewage</v>
          </cell>
        </row>
        <row r="3648">
          <cell r="A3648" t="str">
            <v>910-0007</v>
          </cell>
          <cell r="B3648" t="str">
            <v>Sys,Sew-M267/PSF18X30-3V2D/2" Check</v>
          </cell>
          <cell r="C3648" t="str">
            <v>https://www.zoellerpumps.com/en-us/products/package-systems/910-sewage</v>
          </cell>
        </row>
        <row r="3649">
          <cell r="A3649" t="str">
            <v>910-0008</v>
          </cell>
          <cell r="B3649" t="str">
            <v>Sys,Sew-D267/PSF18X30-3V2D/2" Check</v>
          </cell>
          <cell r="C3649" t="str">
            <v>https://www.zoellerpumps.com/en-us/products/package-systems/910-sewage</v>
          </cell>
        </row>
        <row r="3650">
          <cell r="A3650" t="str">
            <v>910-0009</v>
          </cell>
          <cell r="B3650" t="str">
            <v>Sys,Sew-M267/F18X30-2V2D/2" Check</v>
          </cell>
          <cell r="C3650" t="str">
            <v>https://www.zoellerpumps.com/en-us/products/package-systems/910-sewage</v>
          </cell>
        </row>
        <row r="3651">
          <cell r="A3651" t="str">
            <v>910-0010</v>
          </cell>
          <cell r="B3651" t="str">
            <v>Sys,Sew-D267/F18X30-2V2D/2" Check</v>
          </cell>
          <cell r="C3651" t="str">
            <v>https://www.zoellerpumps.com/en-us/products/package-systems/910-sewage</v>
          </cell>
        </row>
        <row r="3652">
          <cell r="A3652" t="str">
            <v>910-0011</v>
          </cell>
          <cell r="B3652" t="str">
            <v>Sys,Sew-M267/F18X30-3V2D/2" Check</v>
          </cell>
          <cell r="C3652" t="str">
            <v>https://www.zoellerpumps.com/en-us/products/package-systems/910-sewage</v>
          </cell>
        </row>
        <row r="3653">
          <cell r="A3653" t="str">
            <v>910-0012</v>
          </cell>
          <cell r="B3653" t="str">
            <v>Sys,Sew-D267/F18X30-3V2D/2" Check</v>
          </cell>
          <cell r="C3653" t="str">
            <v>https://www.zoellerpumps.com/en-us/products/package-systems/910-sewage</v>
          </cell>
        </row>
        <row r="3654">
          <cell r="A3654" t="str">
            <v>910-0014</v>
          </cell>
          <cell r="B3654" t="str">
            <v>Sys,Sew-M267/PSF18X30-3V3D/2" Check</v>
          </cell>
          <cell r="C3654" t="str">
            <v>https://www.zoellerpumps.com/en-us/products/package-systems/910-sewage</v>
          </cell>
        </row>
        <row r="3655">
          <cell r="A3655" t="str">
            <v>910-0016</v>
          </cell>
          <cell r="B3655" t="str">
            <v>Sys,Sew-M267/P18X30-2V2D/2" Check12 Gauge Solid Cover</v>
          </cell>
          <cell r="C3655" t="str">
            <v>https://www.zoellerpumps.com/en-us/products/package-systems/910-sewage</v>
          </cell>
        </row>
        <row r="3656">
          <cell r="A3656" t="str">
            <v>910-0018</v>
          </cell>
          <cell r="B3656" t="str">
            <v>Sys,Sew-M267/P18X30-2V2D/2" Check</v>
          </cell>
          <cell r="C3656" t="str">
            <v>https://www.zoellerpumps.com/en-us/products/package-systems/910-sewage</v>
          </cell>
        </row>
        <row r="3657">
          <cell r="A3657" t="str">
            <v>910-0019</v>
          </cell>
          <cell r="B3657" t="str">
            <v>Sys,Sew-D267/P18X30-2V2D/2" Check</v>
          </cell>
          <cell r="C3657" t="str">
            <v>https://www.zoellerpumps.com/en-us/products/package-systems/910-sewage</v>
          </cell>
        </row>
        <row r="3658">
          <cell r="A3658" t="str">
            <v>910-0020</v>
          </cell>
          <cell r="B3658" t="str">
            <v>Sys,Sew-M267/P18X30-3V2D/2" Check</v>
          </cell>
          <cell r="C3658" t="str">
            <v>https://www.zoellerpumps.com/en-us/products/package-systems/910-sewage</v>
          </cell>
        </row>
        <row r="3659">
          <cell r="A3659" t="str">
            <v>910-0021</v>
          </cell>
          <cell r="B3659" t="str">
            <v>Sys,Sew-D267/P18X30-3V2D/2" Check</v>
          </cell>
          <cell r="C3659" t="str">
            <v>https://www.zoellerpumps.com/en-us/products/package-systems/910-sewage</v>
          </cell>
        </row>
        <row r="3660">
          <cell r="A3660" t="str">
            <v>910-0023</v>
          </cell>
          <cell r="B3660" t="str">
            <v>Sys,Sew-BN264/P18X30-2V2D/2" PlasticCheck</v>
          </cell>
          <cell r="C3660" t="str">
            <v>https://www.zoellerpumps.com/en-us/products/package-systems/910-sewage</v>
          </cell>
        </row>
        <row r="3661">
          <cell r="A3661" t="str">
            <v>910-0024</v>
          </cell>
          <cell r="B3661" t="str">
            <v>Sys,Sew-BN267/P18X30-2V2D/2" Check</v>
          </cell>
          <cell r="C3661" t="str">
            <v>https://www.zoellerpumps.com/en-us/products/package-systems/910-sewage</v>
          </cell>
        </row>
        <row r="3662">
          <cell r="A3662" t="str">
            <v>910-0026</v>
          </cell>
          <cell r="B3662" t="str">
            <v>Sys,Sew-BN267/P18X30-2V2D/2" Check4" Hub</v>
          </cell>
          <cell r="C3662" t="str">
            <v>https://www.zoellerpumps.com/en-us/products/package-systems/910-sewage</v>
          </cell>
        </row>
        <row r="3663">
          <cell r="A3663" t="str">
            <v>910-0030</v>
          </cell>
          <cell r="B3663" t="str">
            <v>Sys,Sew-M264/PSF30X36/2V2D/2"Check W-Ball Valve</v>
          </cell>
          <cell r="C3663" t="str">
            <v>https://www.zoellerpumps.com/en-us/products/package-systems/910-sewage</v>
          </cell>
        </row>
        <row r="3664">
          <cell r="A3664" t="str">
            <v>910-0031</v>
          </cell>
          <cell r="B3664" t="str">
            <v>Sys,Sew-M267/PSF 30X36/2V2D/2"Check W-Ball Valve</v>
          </cell>
          <cell r="C3664" t="str">
            <v>https://www.zoellerpumps.com/en-us/products/package-systems/910-sewage</v>
          </cell>
        </row>
        <row r="3665">
          <cell r="A3665" t="str">
            <v>912-0005</v>
          </cell>
          <cell r="B3665" t="str">
            <v>Sys,Sew-BN264/P18X30-2V2D/MFS</v>
          </cell>
          <cell r="C3665" t="str">
            <v>https://www.zoellerpumps.com/en-us/products/package-systems/912-preassembled</v>
          </cell>
        </row>
        <row r="3666">
          <cell r="A3666" t="str">
            <v>912-0006</v>
          </cell>
          <cell r="B3666" t="str">
            <v>Sys,Sew-M264/P18X30-2V2D/10T</v>
          </cell>
          <cell r="C3666" t="str">
            <v>https://www.zoellerpumps.com/en-us/products/package-systems/912-preassembled</v>
          </cell>
        </row>
        <row r="3667">
          <cell r="A3667" t="str">
            <v>912-0007</v>
          </cell>
          <cell r="B3667" t="str">
            <v>Sys,Sew-M264/P18X30-2V2D</v>
          </cell>
          <cell r="C3667" t="str">
            <v>https://www.zoellerpumps.com/en-us/products/package-systems/912-preassembled</v>
          </cell>
        </row>
        <row r="3668">
          <cell r="A3668" t="str">
            <v>912-0008</v>
          </cell>
          <cell r="B3668" t="str">
            <v>Sys,Sew-M264/F18X30-2V2D</v>
          </cell>
          <cell r="C3668" t="str">
            <v>https://www.zoellerpumps.com/en-us/products/package-systems/912-preassembled</v>
          </cell>
        </row>
        <row r="3669">
          <cell r="A3669" t="str">
            <v>912-0009</v>
          </cell>
          <cell r="B3669" t="str">
            <v>Sys,Sew-M264/F18X30-2V2D/10T</v>
          </cell>
          <cell r="C3669" t="str">
            <v>https://www.zoellerpumps.com/en-us/products/package-systems/912-preassembled</v>
          </cell>
        </row>
        <row r="3670">
          <cell r="A3670" t="str">
            <v>912-0010</v>
          </cell>
          <cell r="B3670" t="str">
            <v>Sys,Sew-M266/P18X30-2V2D</v>
          </cell>
          <cell r="C3670" t="str">
            <v>https://www.zoellerpumps.com/en-us/products/package-systems/912-preassembled</v>
          </cell>
        </row>
        <row r="3671">
          <cell r="A3671" t="str">
            <v>912-0011</v>
          </cell>
          <cell r="B3671" t="str">
            <v>Sys,Sew-M266/P18X30-2V2D/10T</v>
          </cell>
          <cell r="C3671" t="str">
            <v>https://www.zoellerpumps.com/en-us/products/package-systems/912-preassembled</v>
          </cell>
        </row>
        <row r="3672">
          <cell r="A3672" t="str">
            <v>912-0012</v>
          </cell>
          <cell r="B3672" t="str">
            <v>Sys,Sew-M266/F18X30-2V2D</v>
          </cell>
          <cell r="C3672" t="str">
            <v>https://www.zoellerpumps.com/en-us/products/package-systems/912-preassembled</v>
          </cell>
        </row>
        <row r="3673">
          <cell r="A3673" t="str">
            <v>912-0013</v>
          </cell>
          <cell r="B3673" t="str">
            <v>Sys,Sew-M266/F18X30-2V2D/10T</v>
          </cell>
          <cell r="C3673" t="str">
            <v>https://www.zoellerpumps.com/en-us/products/package-systems/912-preassembled</v>
          </cell>
        </row>
        <row r="3674">
          <cell r="A3674" t="str">
            <v>912-0015</v>
          </cell>
          <cell r="B3674" t="str">
            <v>Sys,Sew-BN264/F18X30-2V2D/MFS</v>
          </cell>
          <cell r="C3674" t="str">
            <v>https://www.zoellerpumps.com/en-us/products/package-systems/912-preassembled</v>
          </cell>
        </row>
        <row r="3675">
          <cell r="A3675" t="str">
            <v>912-0016</v>
          </cell>
          <cell r="B3675" t="str">
            <v>Sys,Sew-BN264/F18X30-2V2D/10T/MFS</v>
          </cell>
          <cell r="C3675" t="str">
            <v>https://www.zoellerpumps.com/en-us/products/package-systems/912-preassembled</v>
          </cell>
        </row>
        <row r="3676">
          <cell r="A3676" t="str">
            <v>912-0017</v>
          </cell>
          <cell r="B3676" t="str">
            <v>Sys,Sew-BN266/PSF18X30-2V2D/MFS</v>
          </cell>
          <cell r="C3676" t="str">
            <v>https://www.zoellerpumps.com/en-us/products/package-systems/912-preassembled</v>
          </cell>
        </row>
        <row r="3677">
          <cell r="A3677" t="str">
            <v>912-0018</v>
          </cell>
          <cell r="B3677" t="str">
            <v>Sys,Sew-BN266/P18X30-2V2D/10T/MFS</v>
          </cell>
          <cell r="C3677" t="str">
            <v>https://www.zoellerpumps.com/en-us/products/package-systems/912-preassembled</v>
          </cell>
        </row>
        <row r="3678">
          <cell r="A3678" t="str">
            <v>912-0019</v>
          </cell>
          <cell r="B3678" t="str">
            <v>Sys,Sew-BN266/F18X30-2V2D/MFS</v>
          </cell>
          <cell r="C3678" t="str">
            <v>https://www.zoellerpumps.com/en-us/products/package-systems/912-preassembled</v>
          </cell>
        </row>
        <row r="3679">
          <cell r="A3679" t="str">
            <v>912-0020</v>
          </cell>
          <cell r="B3679" t="str">
            <v>Sys,Sew-BN266/F18X30-2V2D/10T/MFS</v>
          </cell>
          <cell r="C3679" t="str">
            <v>https://www.zoellerpumps.com/en-us/products/package-systems/912-preassembled</v>
          </cell>
        </row>
        <row r="3680">
          <cell r="A3680" t="str">
            <v>912-0021</v>
          </cell>
          <cell r="B3680" t="str">
            <v>Sys,Sew-M264/P18X30-3V2D</v>
          </cell>
          <cell r="C3680" t="str">
            <v>https://www.zoellerpumps.com/en-us/products/package-systems/912-preassembled</v>
          </cell>
        </row>
        <row r="3681">
          <cell r="A3681" t="str">
            <v>912-0022</v>
          </cell>
          <cell r="B3681" t="str">
            <v>Sys,Sew-M264/P18X30-3V2D/10T</v>
          </cell>
          <cell r="C3681" t="str">
            <v>https://www.zoellerpumps.com/en-us/products/package-systems/912-preassembled</v>
          </cell>
        </row>
        <row r="3682">
          <cell r="A3682" t="str">
            <v>912-0023</v>
          </cell>
          <cell r="B3682" t="str">
            <v>Sys,Sew-M264/F18X30-3V2D</v>
          </cell>
          <cell r="C3682" t="str">
            <v>https://www.zoellerpumps.com/en-us/products/package-systems/912-preassembled</v>
          </cell>
        </row>
        <row r="3683">
          <cell r="A3683" t="str">
            <v>912-0024</v>
          </cell>
          <cell r="B3683" t="str">
            <v>Sys,Sew-M264/F18X30-3V2D/10T</v>
          </cell>
          <cell r="C3683" t="str">
            <v>https://www.zoellerpumps.com/en-us/products/package-systems/912-preassembled</v>
          </cell>
        </row>
        <row r="3684">
          <cell r="A3684" t="str">
            <v>912-0025</v>
          </cell>
          <cell r="B3684" t="str">
            <v>Sys,Sew-M266/P18X30-3V2D</v>
          </cell>
          <cell r="C3684" t="str">
            <v>https://www.zoellerpumps.com/en-us/products/package-systems/912-preassembled</v>
          </cell>
        </row>
        <row r="3685">
          <cell r="A3685" t="str">
            <v>912-0026</v>
          </cell>
          <cell r="B3685" t="str">
            <v>Sys,Sew-M266/P18X30-3V2D/10T</v>
          </cell>
          <cell r="C3685" t="str">
            <v>https://www.zoellerpumps.com/en-us/products/package-systems/912-preassembled</v>
          </cell>
        </row>
        <row r="3686">
          <cell r="A3686" t="str">
            <v>912-0027</v>
          </cell>
          <cell r="B3686" t="str">
            <v>Sys,Sew-M266/F18X30-3V2D</v>
          </cell>
          <cell r="C3686" t="str">
            <v>https://www.zoellerpumps.com/en-us/products/package-systems/912-preassembled</v>
          </cell>
        </row>
        <row r="3687">
          <cell r="A3687" t="str">
            <v>912-0028</v>
          </cell>
          <cell r="B3687" t="str">
            <v>Sys,Sew-M266/F18X30-3V2D/10T</v>
          </cell>
          <cell r="C3687" t="str">
            <v>https://www.zoellerpumps.com/en-us/products/package-systems/912-preassembled</v>
          </cell>
        </row>
        <row r="3688">
          <cell r="A3688" t="str">
            <v>912-0029</v>
          </cell>
          <cell r="B3688" t="str">
            <v>Sys,Sew-BN264/P18X30-3V2D/MFS</v>
          </cell>
          <cell r="C3688" t="str">
            <v>https://www.zoellerpumps.com/en-us/products/package-systems/912-preassembled</v>
          </cell>
        </row>
        <row r="3689">
          <cell r="A3689" t="str">
            <v>912-0030</v>
          </cell>
          <cell r="B3689" t="str">
            <v>Sys,Sew-BN264/P18X30-3V2D/10T/MFS</v>
          </cell>
          <cell r="C3689" t="str">
            <v>https://www.zoellerpumps.com/en-us/products/package-systems/912-preassembled</v>
          </cell>
        </row>
        <row r="3690">
          <cell r="A3690" t="str">
            <v>912-0031</v>
          </cell>
          <cell r="B3690" t="str">
            <v>Sys,Sew-BN264/F18X30-3V2D/MFS</v>
          </cell>
          <cell r="C3690" t="str">
            <v>https://www.zoellerpumps.com/en-us/products/package-systems/912-preassembled</v>
          </cell>
        </row>
        <row r="3691">
          <cell r="A3691" t="str">
            <v>912-0032</v>
          </cell>
          <cell r="B3691" t="str">
            <v>Sys,Sew-BN264/F18X30-3V2D/10T/MFS</v>
          </cell>
          <cell r="C3691" t="str">
            <v>https://www.zoellerpumps.com/en-us/products/package-systems/912-preassembled</v>
          </cell>
        </row>
        <row r="3692">
          <cell r="A3692" t="str">
            <v>912-0033</v>
          </cell>
          <cell r="B3692" t="str">
            <v>Sys,Sew-BN266/P18X30-3V2D/MFS</v>
          </cell>
          <cell r="C3692" t="str">
            <v>https://www.zoellerpumps.com/en-us/products/package-systems/912-preassembled</v>
          </cell>
        </row>
        <row r="3693">
          <cell r="A3693" t="str">
            <v>912-0034</v>
          </cell>
          <cell r="B3693" t="str">
            <v>Sys,Sew-BN266/P18X30-3V2D/10T/MFS</v>
          </cell>
          <cell r="C3693" t="str">
            <v>https://www.zoellerpumps.com/en-us/products/package-systems/912-preassembled</v>
          </cell>
        </row>
        <row r="3694">
          <cell r="A3694" t="str">
            <v>912-0035</v>
          </cell>
          <cell r="B3694" t="str">
            <v>Sys,Sew-BN266/F18X30-3V2D/MFS</v>
          </cell>
          <cell r="C3694" t="str">
            <v>https://www.zoellerpumps.com/en-us/products/package-systems/912-preassembled</v>
          </cell>
        </row>
        <row r="3695">
          <cell r="A3695" t="str">
            <v>912-0036</v>
          </cell>
          <cell r="B3695" t="str">
            <v>Sys,Sew-BN266/F18X30-3V2D/10T/MFS</v>
          </cell>
          <cell r="C3695" t="str">
            <v>https://www.zoellerpumps.com/en-us/products/package-systems/912-preassembled</v>
          </cell>
        </row>
        <row r="3696">
          <cell r="A3696" t="str">
            <v>912-0055</v>
          </cell>
          <cell r="B3696" t="str">
            <v>Sys,Sew-BN264/P18X30/2D 2"Integral Vent/MFS</v>
          </cell>
          <cell r="C3696" t="str">
            <v>https://www.zoellerpumps.com/en-us/products/package-systems/912-preassembled</v>
          </cell>
        </row>
        <row r="3697">
          <cell r="A3697" t="str">
            <v>912-0056</v>
          </cell>
          <cell r="B3697" t="str">
            <v>Sys,Sew-BN266/P18X30/2D 2"Integral Vent/MFS</v>
          </cell>
          <cell r="C3697" t="str">
            <v>https://www.zoellerpumps.com/en-us/products/package-systems/912-preassembled</v>
          </cell>
        </row>
        <row r="3698">
          <cell r="A3698" t="str">
            <v>912-0061</v>
          </cell>
          <cell r="B3698" t="str">
            <v>Sys,Sew-M264/PSF18X30-2V2D</v>
          </cell>
          <cell r="C3698" t="str">
            <v>https://www.zoellerpumps.com/en-us/products/package-systems/912-preassembled</v>
          </cell>
        </row>
        <row r="3699">
          <cell r="A3699" t="str">
            <v>912-0063</v>
          </cell>
          <cell r="B3699" t="str">
            <v>Sys,Sew-M266/PSF18X30/2V2D</v>
          </cell>
          <cell r="C3699" t="str">
            <v>https://www.zoellerpumps.com/en-us/products/package-systems/912-preassembled</v>
          </cell>
        </row>
        <row r="3700">
          <cell r="A3700" t="str">
            <v>912-0065</v>
          </cell>
          <cell r="B3700" t="str">
            <v>Sys,Sew-BN264/PSF18X30-2V2D/MFS</v>
          </cell>
          <cell r="C3700" t="str">
            <v>https://www.zoellerpumps.com/en-us/products/package-systems/912-preassembled</v>
          </cell>
        </row>
        <row r="3701">
          <cell r="A3701" t="str">
            <v>912-0067</v>
          </cell>
          <cell r="B3701" t="str">
            <v>Sys,Sew-BN266/PSF18X30-2V2D/MFS</v>
          </cell>
          <cell r="C3701" t="str">
            <v>https://www.zoellerpumps.com/en-us/products/package-systems/912-preassembled</v>
          </cell>
        </row>
        <row r="3702">
          <cell r="A3702" t="str">
            <v>912-0069</v>
          </cell>
          <cell r="B3702" t="str">
            <v>Sys,Sew-M264/P18X30/2D 2"Integral Vent</v>
          </cell>
          <cell r="C3702" t="str">
            <v>https://www.zoellerpumps.com/en-us/products/package-systems/912-preassembled</v>
          </cell>
        </row>
        <row r="3703">
          <cell r="A3703" t="str">
            <v>912-0070</v>
          </cell>
          <cell r="B3703" t="str">
            <v>Sys,Sew-M266/P18X30/2D 2"Integral Vent</v>
          </cell>
          <cell r="C3703" t="str">
            <v>https://www.zoellerpumps.com/en-us/products/package-systems/912-preassembled</v>
          </cell>
        </row>
        <row r="3704">
          <cell r="A3704" t="str">
            <v>912-0071</v>
          </cell>
          <cell r="B3704" t="str">
            <v>Sys,Sew-BN266/PSF18X30/2V2D/PSF Split/MFS/Black Iron Pipe</v>
          </cell>
          <cell r="C3704" t="str">
            <v>https://www.zoellerpumps.com/en-us/products/package-systems/912-preassembled</v>
          </cell>
        </row>
        <row r="3705">
          <cell r="A3705" t="str">
            <v>912-0072</v>
          </cell>
          <cell r="B3705" t="str">
            <v>Sys,Sew-BN266/PSF18X30/3V3D/PSF Split/MFS/Black Iron Pipe</v>
          </cell>
          <cell r="C3705" t="str">
            <v>https://www.zoellerpumps.com/en-us/products/package-systems/912-preassembled</v>
          </cell>
        </row>
        <row r="3706">
          <cell r="A3706" t="str">
            <v>912-0073</v>
          </cell>
          <cell r="B3706" t="str">
            <v>Sys,Sew-M211/PSF18X30-2V2D</v>
          </cell>
          <cell r="C3706" t="str">
            <v>https://www.zoellerpumps.com/en-us/products/package-systems/912-preassembled</v>
          </cell>
        </row>
        <row r="3707">
          <cell r="A3707" t="str">
            <v>912-0074</v>
          </cell>
          <cell r="B3707" t="str">
            <v>Sys,Sew-BN211/P18X30-2V2D</v>
          </cell>
          <cell r="C3707" t="str">
            <v>https://www.zoellerpumps.com/en-us/products/package-systems/912-preassembled</v>
          </cell>
        </row>
        <row r="3708">
          <cell r="A3708" t="str">
            <v>912-0077</v>
          </cell>
          <cell r="B3708" t="str">
            <v>Sys,Sew-M264/P18X30-2V2D/10T/W-Alarm</v>
          </cell>
          <cell r="C3708" t="str">
            <v>https://www.zoellerpumps.com/en-us/products/package-systems/912-preassembled</v>
          </cell>
        </row>
        <row r="3709">
          <cell r="A3709" t="str">
            <v>912-0078</v>
          </cell>
          <cell r="B3709" t="str">
            <v>Sys,Sew-M264/P24X36-2V2D</v>
          </cell>
          <cell r="C3709" t="str">
            <v>https://www.zoellerpumps.com/en-us/products/package-systems/912-preassembled</v>
          </cell>
        </row>
        <row r="3710">
          <cell r="A3710" t="str">
            <v>912-0079</v>
          </cell>
          <cell r="B3710" t="str">
            <v>Sys,Sew-M266/P24X36-2V2D</v>
          </cell>
          <cell r="C3710" t="str">
            <v>https://www.zoellerpumps.com/en-us/products/package-systems/912-preassembled</v>
          </cell>
        </row>
        <row r="3711">
          <cell r="A3711" t="str">
            <v>912-0080</v>
          </cell>
          <cell r="B3711" t="str">
            <v>Sys,Sew-BN264/P24X36-2V2D/MFS</v>
          </cell>
          <cell r="C3711" t="str">
            <v>https://www.zoellerpumps.com/en-us/products/package-systems/912-preassembled</v>
          </cell>
        </row>
        <row r="3712">
          <cell r="A3712" t="str">
            <v>912-0081</v>
          </cell>
          <cell r="B3712" t="str">
            <v>Sys,Sew-BN266/P24X36-2V2D/MFS</v>
          </cell>
          <cell r="C3712" t="str">
            <v>https://www.zoellerpumps.com/en-us/products/package-systems/912-preassembled</v>
          </cell>
        </row>
        <row r="3713">
          <cell r="A3713" t="str">
            <v>912-0082</v>
          </cell>
          <cell r="B3713" t="str">
            <v>Sys,Sew-M264/PSF18X30/Underground</v>
          </cell>
          <cell r="C3713" t="str">
            <v>https://www.zoellerpumps.com/en-us/products/package-systems/912-preassembled</v>
          </cell>
        </row>
        <row r="3714">
          <cell r="A3714" t="str">
            <v>912-0083</v>
          </cell>
          <cell r="B3714" t="str">
            <v>Sys,Sew-BN264/PSF18X30/MFS/Underground</v>
          </cell>
          <cell r="C3714" t="str">
            <v>https://www.zoellerpumps.com/en-us/products/package-systems/912-preassembled</v>
          </cell>
        </row>
        <row r="3715">
          <cell r="A3715" t="str">
            <v>912-0084</v>
          </cell>
          <cell r="B3715" t="str">
            <v>Sys,Sew-M266/PSF18X30/Underground</v>
          </cell>
          <cell r="C3715" t="str">
            <v>https://www.zoellerpumps.com/en-us/products/package-systems/912-preassembled</v>
          </cell>
        </row>
        <row r="3716">
          <cell r="A3716" t="str">
            <v>912-0085</v>
          </cell>
          <cell r="B3716" t="str">
            <v>Sys,Sew-BN266/PSF/18X30/MFS/Underground</v>
          </cell>
          <cell r="C3716" t="str">
            <v>https://www.zoellerpumps.com/en-us/products/package-systems/912-preassembled</v>
          </cell>
        </row>
        <row r="3717">
          <cell r="A3717" t="str">
            <v>912-0086</v>
          </cell>
          <cell r="B3717" t="str">
            <v>Sys,Sew-M264/PSF18X30/2V2D/Split Cvr/Premium</v>
          </cell>
          <cell r="C3717" t="str">
            <v>https://www.zoellerpumps.com/en-us/products/package-systems/912-preassembled</v>
          </cell>
        </row>
        <row r="3718">
          <cell r="A3718" t="str">
            <v>912-0087</v>
          </cell>
          <cell r="B3718" t="str">
            <v>Sys,Sew-BN264/PSF18X30/2V2D/Split Cover/MFS/Premium</v>
          </cell>
          <cell r="C3718" t="str">
            <v>https://www.zoellerpumps.com/en-us/products/package-systems/912-preassembled</v>
          </cell>
        </row>
        <row r="3719">
          <cell r="A3719" t="str">
            <v>912-0088</v>
          </cell>
          <cell r="B3719" t="str">
            <v>Sys,Sew-M266/PSF18X30/2V2D/Split Cover/Premium</v>
          </cell>
          <cell r="C3719" t="str">
            <v>https://www.zoellerpumps.com/en-us/products/package-systems/912-preassembled</v>
          </cell>
        </row>
        <row r="3720">
          <cell r="A3720" t="str">
            <v>912-0089</v>
          </cell>
          <cell r="B3720" t="str">
            <v>Sys,Sew-BN266/PSF18X30/2V2D/Split Cover/MFS/Premium</v>
          </cell>
          <cell r="C3720" t="str">
            <v>https://www.zoellerpumps.com/en-us/products/package-systems/912-preassembled</v>
          </cell>
        </row>
        <row r="3721">
          <cell r="A3721" t="str">
            <v>912-0090</v>
          </cell>
          <cell r="B3721" t="str">
            <v>Sys,Sew-M264/PSF18X30/Underground/Premium</v>
          </cell>
          <cell r="C3721" t="str">
            <v>https://www.zoellerpumps.com/en-us/products/package-systems/912-preassembled</v>
          </cell>
        </row>
        <row r="3722">
          <cell r="A3722" t="str">
            <v>912-0091</v>
          </cell>
          <cell r="B3722" t="str">
            <v>Sys,Sew-BN264/PSF18X30/MFS/Underground/Premium</v>
          </cell>
          <cell r="C3722" t="str">
            <v>https://www.zoellerpumps.com/en-us/products/package-systems/912-preassembled</v>
          </cell>
        </row>
        <row r="3723">
          <cell r="A3723" t="str">
            <v>912-0092</v>
          </cell>
          <cell r="B3723" t="str">
            <v>Sys,Sew-M266/PSF18X30/Underground/Premium</v>
          </cell>
          <cell r="C3723" t="str">
            <v>https://www.zoellerpumps.com/en-us/products/package-systems/912-preassembled</v>
          </cell>
        </row>
        <row r="3724">
          <cell r="A3724" t="str">
            <v>912-0093</v>
          </cell>
          <cell r="B3724" t="str">
            <v>Sys,Sew-BN266/PSF18X30/MFS/Underground/Premium</v>
          </cell>
          <cell r="C3724" t="str">
            <v>https://www.zoellerpumps.com/en-us/products/package-systems/912-preassembled</v>
          </cell>
        </row>
        <row r="3725">
          <cell r="A3725" t="str">
            <v>912-0105</v>
          </cell>
          <cell r="B3725" t="str">
            <v>Sys,Sew-M264/P24X24/2V2D</v>
          </cell>
          <cell r="C3725" t="str">
            <v>https://www.zoellerpumps.com/en-us/products/package-systems/912-preassembled</v>
          </cell>
        </row>
        <row r="3726">
          <cell r="A3726" t="str">
            <v>912-0106</v>
          </cell>
          <cell r="B3726" t="str">
            <v>Sys,Sew-BN264/P24X24/2V2D/MFS</v>
          </cell>
          <cell r="C3726" t="str">
            <v>https://www.zoellerpumps.com/en-us/products/package-systems/912-preassembled</v>
          </cell>
        </row>
        <row r="3727">
          <cell r="A3727" t="str">
            <v>912-0107</v>
          </cell>
          <cell r="B3727" t="str">
            <v>Sys,Sew-M266/P24X24/2V2D</v>
          </cell>
          <cell r="C3727" t="str">
            <v>https://www.zoellerpumps.com/en-us/products/package-systems/912-preassembled</v>
          </cell>
        </row>
        <row r="3728">
          <cell r="A3728" t="str">
            <v>912-0108</v>
          </cell>
          <cell r="B3728" t="str">
            <v>Sys,Sew-BN266/P24X24/2V2D/MFS</v>
          </cell>
          <cell r="C3728" t="str">
            <v>https://www.zoellerpumps.com/en-us/products/package-systems/912-preassembled</v>
          </cell>
        </row>
        <row r="3729">
          <cell r="A3729" t="str">
            <v>912-0109</v>
          </cell>
          <cell r="B3729" t="str">
            <v>Sys,Sew-BN264/PSF18X30-2V2D/MFS/W-Alarm</v>
          </cell>
          <cell r="C3729" t="str">
            <v>https://www.zoellerpumps.com/en-us/products/package-systems/912-preassembled</v>
          </cell>
        </row>
        <row r="3730">
          <cell r="A3730" t="str">
            <v>912-0112</v>
          </cell>
          <cell r="B3730" t="str">
            <v>Sys,Sew-M211/P24X24/2V2D/ZCO</v>
          </cell>
          <cell r="C3730" t="str">
            <v>https://www.zoellerpumps.com/en-us/products/package-systems/912-preassembled</v>
          </cell>
        </row>
        <row r="3731">
          <cell r="A3731" t="str">
            <v>912-0113</v>
          </cell>
          <cell r="B3731" t="str">
            <v>Sys,Sew-BN211/P24X24/2V2D/MFS/ZCO</v>
          </cell>
          <cell r="C3731" t="str">
            <v>https://www.zoellerpumps.com/en-us/products/package-systems/912-preassembled</v>
          </cell>
        </row>
        <row r="3732">
          <cell r="A3732" t="str">
            <v>912-0114</v>
          </cell>
          <cell r="B3732" t="str">
            <v>Sys,Sew-M264/P24X24/2V2D/ZCO</v>
          </cell>
          <cell r="C3732" t="str">
            <v>https://www.zoellerpumps.com/en-us/products/package-systems/912-preassembled</v>
          </cell>
        </row>
        <row r="3733">
          <cell r="A3733" t="str">
            <v>912-0115</v>
          </cell>
          <cell r="B3733" t="str">
            <v>Sys,Sew-BN264/P24X24/2V2D/MFS</v>
          </cell>
          <cell r="C3733" t="str">
            <v>https://www.zoellerpumps.com/en-us/products/package-systems/912-preassembled</v>
          </cell>
        </row>
        <row r="3734">
          <cell r="A3734" t="str">
            <v>912-0116</v>
          </cell>
          <cell r="B3734" t="str">
            <v>Sys,Sew-M266/P24X24/2V2D/ZCO</v>
          </cell>
          <cell r="C3734" t="str">
            <v>https://www.zoellerpumps.com/en-us/products/package-systems/912-preassembled</v>
          </cell>
        </row>
        <row r="3735">
          <cell r="A3735" t="str">
            <v>912-0117</v>
          </cell>
          <cell r="B3735" t="str">
            <v>Sys,Sew-BN266/P24X24/2V2D/MFS/ZCO</v>
          </cell>
          <cell r="C3735" t="str">
            <v>https://www.zoellerpumps.com/en-us/products/package-systems/912-preassembled</v>
          </cell>
        </row>
        <row r="3736">
          <cell r="A3736" t="str">
            <v>912-1005</v>
          </cell>
          <cell r="B3736" t="str">
            <v>Sys,Sew-BN264/P18X30-2V 2D/MFS/W-Alarm</v>
          </cell>
          <cell r="C3736" t="str">
            <v>https://www.zoellerpumps.com/en-us/products/package-systems/912-preassembled</v>
          </cell>
        </row>
        <row r="3737">
          <cell r="A3737" t="str">
            <v>912-1007</v>
          </cell>
          <cell r="B3737" t="str">
            <v>Sys,Sew-M264/P18X30-2V2D/W-Alarm</v>
          </cell>
          <cell r="C3737" t="str">
            <v>https://www.zoellerpumps.com/en-us/products/package-systems/912-preassembled</v>
          </cell>
        </row>
        <row r="3738">
          <cell r="A3738" t="str">
            <v>912-1010</v>
          </cell>
          <cell r="B3738" t="str">
            <v>Sys,Sew-M266/P18X30-2V2D/W-Alarm</v>
          </cell>
          <cell r="C3738" t="str">
            <v>https://www.zoellerpumps.com/en-us/products/package-systems/912-preassembled</v>
          </cell>
        </row>
        <row r="3739">
          <cell r="A3739" t="str">
            <v>912-1017</v>
          </cell>
          <cell r="B3739" t="str">
            <v>Sys,Sew-BN266/P18X30-2V2D/MFS/W-Alarm</v>
          </cell>
          <cell r="C3739" t="str">
            <v>https://www.zoellerpumps.com/en-us/products/package-systems/912-preassembled</v>
          </cell>
        </row>
        <row r="3740">
          <cell r="A3740" t="str">
            <v>912-1055</v>
          </cell>
          <cell r="B3740" t="str">
            <v>Sys,Sew-BN264/P18X30-2D 2"Int Vent/MFS/W-Alarm</v>
          </cell>
          <cell r="C3740" t="str">
            <v>https://www.zoellerpumps.com/en-us/products/package-systems/912-preassembled</v>
          </cell>
        </row>
        <row r="3741">
          <cell r="A3741" t="str">
            <v>912-1056</v>
          </cell>
          <cell r="B3741" t="str">
            <v>Sys,Sew-BN266/P18X30-2D 2"Int Vent/MFS/W-Alarm</v>
          </cell>
          <cell r="C3741" t="str">
            <v>https://www.zoellerpumps.com/en-us/products/package-systems/912-preassembled</v>
          </cell>
        </row>
        <row r="3742">
          <cell r="A3742" t="str">
            <v>912-1067</v>
          </cell>
          <cell r="B3742" t="str">
            <v>Sys,Sew-BN266/PSF18X30-2V2D/MFS/W-Alarm</v>
          </cell>
          <cell r="C3742" t="str">
            <v>https://www.zoellerpumps.com/en-us/products/package-systems/912-preassembled</v>
          </cell>
        </row>
        <row r="3743">
          <cell r="A3743" t="str">
            <v>912-1080</v>
          </cell>
          <cell r="B3743" t="str">
            <v>Sys,Sew-BN264/P24X36-2V2D/MFS/W-Alarm</v>
          </cell>
          <cell r="C3743" t="str">
            <v>https://www.zoellerpumps.com/en-us/products/package-systems/912-preassembled</v>
          </cell>
        </row>
        <row r="3744">
          <cell r="A3744" t="str">
            <v>912-1081</v>
          </cell>
          <cell r="B3744" t="str">
            <v>Sys,Sew-BN266/P24X36-2V2D/MFS/W-Alarm</v>
          </cell>
          <cell r="C3744" t="str">
            <v>https://www.zoellerpumps.com/en-us/products/package-systems/912-preassembled</v>
          </cell>
        </row>
        <row r="3745">
          <cell r="A3745" t="str">
            <v>912-1082</v>
          </cell>
          <cell r="B3745" t="str">
            <v>Sys,Sew-M264/PSF18X30/Underground/W-Alarm</v>
          </cell>
          <cell r="C3745" t="str">
            <v>https://www.zoellerpumps.com/en-us/products/package-systems/912-preassembled</v>
          </cell>
        </row>
        <row r="3746">
          <cell r="A3746" t="str">
            <v>912-1083</v>
          </cell>
          <cell r="B3746" t="str">
            <v>Sys,Sew-BN264/PSF18X30/MFS/Underground/W-Alarm</v>
          </cell>
          <cell r="C3746" t="str">
            <v>https://www.zoellerpumps.com/en-us/products/package-systems/912-preassembled</v>
          </cell>
        </row>
        <row r="3747">
          <cell r="A3747" t="str">
            <v>912-1084</v>
          </cell>
          <cell r="B3747" t="str">
            <v>Sys,Sew-M266/PSF18X30/Underground/W-Alarm</v>
          </cell>
          <cell r="C3747" t="str">
            <v>https://www.zoellerpumps.com/en-us/products/package-systems/912-preassembled</v>
          </cell>
        </row>
        <row r="3748">
          <cell r="A3748" t="str">
            <v>912-1085</v>
          </cell>
          <cell r="B3748" t="str">
            <v>Sys,Sew-BN266/PSF18X30/MFS/Underground/W-Alarm</v>
          </cell>
          <cell r="C3748" t="str">
            <v>https://www.zoellerpumps.com/en-us/products/package-systems/912-preassembled</v>
          </cell>
        </row>
        <row r="3749">
          <cell r="A3749" t="str">
            <v>912-1086</v>
          </cell>
          <cell r="B3749" t="str">
            <v>Sys,Sew-M264/PSF18X30/2V2D/Split Cvr/Alm/Premium</v>
          </cell>
          <cell r="C3749" t="str">
            <v>https://www.zoellerpumps.com/en-us/products/package-systems/912-preassembled</v>
          </cell>
        </row>
        <row r="3750">
          <cell r="A3750" t="str">
            <v>912-1087</v>
          </cell>
          <cell r="B3750" t="str">
            <v>Sys,Sew-BN264/PSF18X30/2V2D/Split Cover/MFS/Alarm/Premium</v>
          </cell>
          <cell r="C3750" t="str">
            <v>https://www.zoellerpumps.com/en-us/products/package-systems/912-preassembled</v>
          </cell>
        </row>
        <row r="3751">
          <cell r="A3751" t="str">
            <v>912-1088</v>
          </cell>
          <cell r="B3751" t="str">
            <v>Sys,Sew-M266/PSF18X30/2V2D/Split Cover/Alarm/Premium</v>
          </cell>
          <cell r="C3751" t="str">
            <v>https://www.zoellerpumps.com/en-us/products/package-systems/912-preassembled</v>
          </cell>
        </row>
        <row r="3752">
          <cell r="A3752" t="str">
            <v>912-1089</v>
          </cell>
          <cell r="B3752" t="str">
            <v>Sys,Sew-BN266/PSF18X30/2V2D/Split Cover/MFS/Alarm/Premium</v>
          </cell>
          <cell r="C3752" t="str">
            <v>https://www.zoellerpumps.com/en-us/products/package-systems/912-preassembled</v>
          </cell>
        </row>
        <row r="3753">
          <cell r="A3753" t="str">
            <v>912-1090</v>
          </cell>
          <cell r="B3753" t="str">
            <v>Sys,Sew-M264/PSF18X30/Underground/Alarm/Premium</v>
          </cell>
          <cell r="C3753" t="str">
            <v>https://www.zoellerpumps.com/en-us/products/package-systems/912-preassembled</v>
          </cell>
        </row>
        <row r="3754">
          <cell r="A3754" t="str">
            <v>912-1091</v>
          </cell>
          <cell r="B3754" t="str">
            <v>Sys,Sew-BN264/PSF18X30/MFS/Underground/Alarm/Premium</v>
          </cell>
          <cell r="C3754" t="str">
            <v>https://www.zoellerpumps.com/en-us/products/package-systems/912-preassembled</v>
          </cell>
        </row>
        <row r="3755">
          <cell r="A3755" t="str">
            <v>912-1092</v>
          </cell>
          <cell r="B3755" t="str">
            <v>Sys,Sew-M266/PSF18X30/Underground/Alm/Premium</v>
          </cell>
          <cell r="C3755" t="str">
            <v>https://www.zoellerpumps.com/en-us/products/package-systems/912-preassembled</v>
          </cell>
        </row>
        <row r="3756">
          <cell r="A3756" t="str">
            <v>912-1093</v>
          </cell>
          <cell r="B3756" t="str">
            <v>Sys,Sew-BN266/PSF18X30/MFS/Underground/Alm/Premium</v>
          </cell>
          <cell r="C3756" t="str">
            <v>https://www.zoellerpumps.com/en-us/products/package-systems/912-preassembled</v>
          </cell>
        </row>
        <row r="3757">
          <cell r="A3757" t="str">
            <v>912-1098</v>
          </cell>
          <cell r="B3757" t="str">
            <v>Sys,Sew-BN266/PSF24X36/Underground/W-Alarm</v>
          </cell>
          <cell r="C3757" t="str">
            <v>https://www.zoellerpumps.com/en-us/products/package-systems/912-preassembled</v>
          </cell>
        </row>
        <row r="3758">
          <cell r="A3758" t="str">
            <v>912-1105</v>
          </cell>
          <cell r="B3758" t="str">
            <v>Sys,Sew-M264/P24X24/2V2D/W-Alarm</v>
          </cell>
          <cell r="C3758" t="str">
            <v>https://www.zoellerpumps.com/en-us/products/package-systems/912-preassembled</v>
          </cell>
        </row>
        <row r="3759">
          <cell r="A3759" t="str">
            <v>912-1106</v>
          </cell>
          <cell r="B3759" t="str">
            <v>Sys,Sew-BN264/P24X24/2V2D/MFS/W-Alarm</v>
          </cell>
          <cell r="C3759" t="str">
            <v>https://www.zoellerpumps.com/en-us/products/package-systems/912-preassembled</v>
          </cell>
        </row>
        <row r="3760">
          <cell r="A3760" t="str">
            <v>912-1107</v>
          </cell>
          <cell r="B3760" t="str">
            <v>Sys,Sew-M266/P24X24/2V2D/W-Alarm</v>
          </cell>
          <cell r="C3760" t="str">
            <v>https://www.zoellerpumps.com/en-us/products/package-systems/912-preassembled</v>
          </cell>
        </row>
        <row r="3761">
          <cell r="A3761" t="str">
            <v>912-1108</v>
          </cell>
          <cell r="B3761" t="str">
            <v>Sys,Sew-BN266/P24X24/2V2D/MFS/W-Alarm</v>
          </cell>
          <cell r="C3761" t="str">
            <v>https://www.zoellerpumps.com/en-us/products/package-systems/912-preassembled</v>
          </cell>
        </row>
        <row r="3762">
          <cell r="A3762" t="str">
            <v>912-1112</v>
          </cell>
          <cell r="B3762" t="str">
            <v>Sys,Sew-M211/P24X24/2V2D/W-Alarm/ZCO</v>
          </cell>
          <cell r="C3762" t="str">
            <v>https://www.zoellerpumps.com/en-us/products/package-systems/912-preassembled</v>
          </cell>
        </row>
        <row r="3763">
          <cell r="A3763" t="str">
            <v>912-1113</v>
          </cell>
          <cell r="B3763" t="str">
            <v>Sys,Sew-BN211/P24X24/2V2D/MFS/W-Alarm/ZCO</v>
          </cell>
          <cell r="C3763" t="str">
            <v>https://www.zoellerpumps.com/en-us/products/package-systems/912-preassembled</v>
          </cell>
        </row>
        <row r="3764">
          <cell r="A3764" t="str">
            <v>912-1114</v>
          </cell>
          <cell r="B3764" t="str">
            <v>Sys,Sew-M264/P24X24/2V2D/W-Alarm/ZCO</v>
          </cell>
          <cell r="C3764" t="str">
            <v>https://www.zoellerpumps.com/en-us/products/package-systems/912-preassembled</v>
          </cell>
        </row>
        <row r="3765">
          <cell r="A3765" t="str">
            <v>912-1115</v>
          </cell>
          <cell r="B3765" t="str">
            <v>Sys,Sew-BN264/P24X24/2V2D/MFS/W-Alarm/ZCO</v>
          </cell>
          <cell r="C3765" t="str">
            <v>https://www.zoellerpumps.com/en-us/products/package-systems/912-preassembled</v>
          </cell>
        </row>
        <row r="3766">
          <cell r="A3766" t="str">
            <v>912-1116</v>
          </cell>
          <cell r="B3766" t="str">
            <v>Sys,Sew-M266/P24X24/2V2D/W-Alarm/ZCO</v>
          </cell>
          <cell r="C3766" t="str">
            <v>https://www.zoellerpumps.com/en-us/products/package-systems/912-preassembled</v>
          </cell>
        </row>
        <row r="3767">
          <cell r="A3767" t="str">
            <v>912-1117</v>
          </cell>
          <cell r="B3767" t="str">
            <v>Sys,Sew-BN266/P24X24/2V2D/MFS/W-Alarm/ZCO</v>
          </cell>
          <cell r="C3767" t="str">
            <v>https://www.zoellerpumps.com/en-us/products/package-systems/912-preassembled</v>
          </cell>
        </row>
        <row r="3768">
          <cell r="A3768" t="str">
            <v>912-1123</v>
          </cell>
          <cell r="B3768" t="str">
            <v>Sys,Sew-M211/PSF18X30-2V2D/Alarm</v>
          </cell>
          <cell r="C3768" t="str">
            <v>https://www.zoellerpumps.com/en-us/products/package-systems/912-preassembled</v>
          </cell>
        </row>
        <row r="3769">
          <cell r="A3769" t="str">
            <v>912-1124</v>
          </cell>
          <cell r="B3769" t="str">
            <v>Sys,Sew-BN264/P24X24/2V2D/MFS/Split Cover</v>
          </cell>
          <cell r="C3769" t="str">
            <v>https://www.zoellerpumps.com/en-us/products/package-systems/912-preassembled</v>
          </cell>
        </row>
        <row r="3770">
          <cell r="A3770" t="str">
            <v>912-1127</v>
          </cell>
          <cell r="B3770" t="str">
            <v>Sys,Sew-M212/PSF18X30-2V2D</v>
          </cell>
          <cell r="C3770" t="str">
            <v>https://www.zoellerpumps.com/en-us/products/package-systems/912-preassembled</v>
          </cell>
        </row>
        <row r="3771">
          <cell r="A3771" t="str">
            <v>915-0005</v>
          </cell>
          <cell r="B3771" t="str">
            <v>Sys,Sew-BN801/PSF18X30-2V1.25D/MFS/Alarm/Suspended</v>
          </cell>
          <cell r="C3771" t="str">
            <v>https://www.zoellerpumps.com/en-us/products/grinder-pumps/residential-packages/915</v>
          </cell>
        </row>
        <row r="3772">
          <cell r="A3772" t="str">
            <v>915-0006</v>
          </cell>
          <cell r="B3772" t="str">
            <v>Sys,Sew-BN801/P-24X24/Rotomolded-2V1.25D/MFS/Alarm/Suspended</v>
          </cell>
          <cell r="C3772" t="str">
            <v>https://www.zoellerpumps.com/en-us/products/grinder-pumps/residential-packages/916</v>
          </cell>
        </row>
        <row r="3773">
          <cell r="A3773" t="str">
            <v>915-0007</v>
          </cell>
          <cell r="B3773" t="str">
            <v>Sys,Sew-BN801/F-18X30-2V1.25D/10'/MFS/Alarm/Suspended</v>
          </cell>
          <cell r="C3773" t="str">
            <v>https://www.zoellerpumps.com/en-us/products/grinder-pumps/residential-packages/917</v>
          </cell>
        </row>
        <row r="3774">
          <cell r="A3774" t="str">
            <v>915-0008</v>
          </cell>
          <cell r="B3774" t="str">
            <v>Sys,Sew-BN801/PSF18X30-3V1.25D/MFS/Alarm/Suspended</v>
          </cell>
          <cell r="C3774" t="str">
            <v>https://www.zoellerpumps.com/en-us/products/grinder-pumps/residential-packages/918</v>
          </cell>
        </row>
        <row r="3775">
          <cell r="A3775" t="str">
            <v>915-0009</v>
          </cell>
          <cell r="B3775" t="str">
            <v>Sys,Sew-BN801/P-24X24/Rotomolded-3V1.25D/MFS/Alarm/Suspended</v>
          </cell>
          <cell r="C3775" t="str">
            <v>https://www.zoellerpumps.com/en-us/products/grinder-pumps/residential-packages/919</v>
          </cell>
        </row>
        <row r="3776">
          <cell r="A3776" t="str">
            <v>915-0010</v>
          </cell>
          <cell r="B3776" t="str">
            <v>Sys,Sew-BN801/F-18X30-3V1.25D/10'/MFS/Alarm/Suspended</v>
          </cell>
          <cell r="C3776" t="str">
            <v>https://www.zoellerpumps.com/en-us/products/grinder-pumps/residential-packages/920</v>
          </cell>
        </row>
        <row r="3777">
          <cell r="A3777" t="str">
            <v>915-0012</v>
          </cell>
          <cell r="B3777" t="str">
            <v>Sys,Sew-BN801/P-24X36/AFD/1.25"D/Outdoor/Alarm/Suspended/With 12" Extension</v>
          </cell>
          <cell r="C3777" t="str">
            <v>https://www.zoellerpumps.com/en-us/products/grinder-pumps/residential-packages/921</v>
          </cell>
        </row>
        <row r="3778">
          <cell r="A3778" t="str">
            <v>915-0013</v>
          </cell>
          <cell r="B3778" t="str">
            <v>Sys,Sew-BN801/PSF/Dup/30X36-2V1.25D/MFS/Alarm/Suspended</v>
          </cell>
          <cell r="C3778" t="str">
            <v>https://www.zoellerpumps.com/en-us/products/grinder-pumps/residential-packages/922</v>
          </cell>
        </row>
        <row r="3779">
          <cell r="A3779" t="str">
            <v>915-0020</v>
          </cell>
          <cell r="B3779" t="str">
            <v>Sys,Sew-M807/P24X24/2V1.25D/Check Valve/Alarm</v>
          </cell>
          <cell r="C3779" t="str">
            <v>https://www.zoellerpumps.com/en-us/products/grinder-pumps/residential-packages/923</v>
          </cell>
        </row>
        <row r="3780">
          <cell r="A3780" t="str">
            <v>915-0022</v>
          </cell>
          <cell r="B3780" t="str">
            <v>Sys,Sew-M807/P18X30-2V1.25D/Check Valve/Alarm</v>
          </cell>
          <cell r="C3780" t="str">
            <v>https://www.zoellerpumps.com/en-us/products/grinder-pumps/residential-packages/924</v>
          </cell>
        </row>
        <row r="3781">
          <cell r="A3781" t="str">
            <v>915-0023</v>
          </cell>
          <cell r="B3781" t="str">
            <v>Sys,Sew-M803/P24X24/2V1.25D/Check Valve/Alarm</v>
          </cell>
          <cell r="C3781" t="str">
            <v>https://www.zoellerpumps.com/en-us/products/grinder-pumps/residential-packages/925</v>
          </cell>
        </row>
        <row r="3782">
          <cell r="A3782" t="str">
            <v>915-0025</v>
          </cell>
          <cell r="B3782" t="str">
            <v>Sys,Sew-M803/P18X30-2V1.25D/Check Valve/Alarm</v>
          </cell>
          <cell r="C3782" t="str">
            <v>https://www.zoellerpumps.com/en-us/products/grinder-pumps/residential-packages/926</v>
          </cell>
        </row>
        <row r="3783">
          <cell r="A3783" t="str">
            <v>915-0033</v>
          </cell>
          <cell r="B3783" t="str">
            <v>Sys,Sew-M805/P18X30-2V1.25D/Check Valve/Alarm</v>
          </cell>
          <cell r="C3783" t="str">
            <v>https://www.zoellerpumps.com/en-us/products/grinder-pumps/residential-packages/927</v>
          </cell>
        </row>
        <row r="3784">
          <cell r="A3784" t="str">
            <v>915-0034</v>
          </cell>
          <cell r="B3784" t="str">
            <v>Sys,Sew-M805/P24X24/2V1.25D/Check Valve/Alarm</v>
          </cell>
          <cell r="C3784" t="str">
            <v>https://www.zoellerpumps.com/en-us/products/grinder-pumps/residential-packages/928</v>
          </cell>
        </row>
        <row r="3785">
          <cell r="A3785" t="str">
            <v>920-0005</v>
          </cell>
          <cell r="B3785" t="str">
            <v>Sys,Grinder-WD820/F-24X 48/FG Cvr/Field Asm</v>
          </cell>
          <cell r="C3785" t="str">
            <v>https://www.zoellerpumps.com/en-us/products/grinder-pumps/residential-packages/simplex-820</v>
          </cell>
        </row>
        <row r="3786">
          <cell r="A3786" t="str">
            <v>920-0006</v>
          </cell>
          <cell r="B3786" t="str">
            <v>Sys,Grinder-E840/F-24X48/FG Cvr/Field Asm</v>
          </cell>
          <cell r="C3786" t="str">
            <v>https://www.zoellerpumps.com/en-us/products/grinder-pumps/commercial-packages/simplex-840#features-and-benefits</v>
          </cell>
        </row>
        <row r="3787">
          <cell r="A3787" t="str">
            <v>920-0007</v>
          </cell>
          <cell r="B3787" t="str">
            <v>Sys,Grinder-WH820/F-24X 48/FG Cvr/Field Asm</v>
          </cell>
          <cell r="C3787" t="str">
            <v>https://www.zoellerpumps.com/en-us/products/grinder-pumps/residential-packages/simplex-820</v>
          </cell>
        </row>
        <row r="3788">
          <cell r="A3788" t="str">
            <v>920-0008</v>
          </cell>
          <cell r="B3788" t="str">
            <v>Sys,Grinder-E820/F-24X48/FG Cover/Field Asm</v>
          </cell>
          <cell r="C3788" t="str">
            <v>https://www.zoellerpumps.com/en-us/products/grinder-pumps/residential-packages/simplex-820</v>
          </cell>
        </row>
        <row r="3789">
          <cell r="A3789" t="str">
            <v>922-0005</v>
          </cell>
          <cell r="B3789" t="str">
            <v>Sys,Grinder-WD820/F24X60/FG Cvr/Prepack/Sim</v>
          </cell>
          <cell r="C3789" t="str">
            <v>https://www.zoellerpumps.com/en-us/products/grinder-pumps/residential-packages/simplex-820</v>
          </cell>
        </row>
        <row r="3790">
          <cell r="A3790" t="str">
            <v>922-0006</v>
          </cell>
          <cell r="B3790" t="str">
            <v>Sys,Grnd-E840/F-24X60/Fg Cover/Prepack/Sim/10-0393</v>
          </cell>
          <cell r="C3790" t="str">
            <v>https://www.zoellerpumps.com/en-us/products/grinder-pumps/commercial-packages/840-outdoor</v>
          </cell>
        </row>
        <row r="3791">
          <cell r="A3791" t="str">
            <v>922-0007</v>
          </cell>
          <cell r="B3791" t="str">
            <v>Sys,Grinder-WD820/F24X72/FG Cvr/Prepack/Sim</v>
          </cell>
          <cell r="C3791" t="str">
            <v>https://www.zoellerpumps.com/en-us/products/grinder-pumps/residential-packages/simplex-820</v>
          </cell>
        </row>
        <row r="3792">
          <cell r="A3792" t="str">
            <v>922-0008</v>
          </cell>
          <cell r="B3792" t="str">
            <v>Sys,Grinder-E840/F-24X72/FG Cvr/Prepack/Sim</v>
          </cell>
          <cell r="C3792" t="str">
            <v>https://www.zoellerpumps.com/en-us/products/grinder-pumps/commercial-packages/840-outdoor</v>
          </cell>
        </row>
        <row r="3793">
          <cell r="A3793" t="str">
            <v>922-0009</v>
          </cell>
          <cell r="B3793" t="str">
            <v>Sys,Grinder-WD820/F24X36/Indoor/Prepack/Sim</v>
          </cell>
          <cell r="C3793" t="str">
            <v>https://www.zoellerpumps.com/en-us/products/grinder-pumps/residential-packages/simplex-820</v>
          </cell>
        </row>
        <row r="3794">
          <cell r="A3794" t="str">
            <v>922-0010</v>
          </cell>
          <cell r="B3794" t="str">
            <v>Sys,Grnd-E840/F-24X60/Fgcvr/Prepack/Sim/10-0420</v>
          </cell>
          <cell r="C3794" t="str">
            <v>https://www.zoellerpumps.com/en-us/products/grinder-pumps/commercial-packages/840-outdoor</v>
          </cell>
        </row>
        <row r="3795">
          <cell r="A3795" t="str">
            <v>922-0011</v>
          </cell>
          <cell r="B3795" t="str">
            <v>Sys,Grinder-E840/F-24X72/FG Cvr/Prepack/Sim</v>
          </cell>
          <cell r="C3795" t="str">
            <v>https://www.zoellerpumps.com/en-us/products/grinder-pumps/commercial-packages/840-outdoor</v>
          </cell>
        </row>
        <row r="3796">
          <cell r="A3796" t="str">
            <v>922-0012</v>
          </cell>
          <cell r="B3796" t="str">
            <v>Sys,Grinder-WD820/P24X48/Poly Cvr/Prepack/Sim</v>
          </cell>
          <cell r="C3796" t="str">
            <v>https://www.zoellerpumps.com/en-us/products/grinder-pumps/residential-packages/simplex-820</v>
          </cell>
        </row>
        <row r="3797">
          <cell r="A3797" t="str">
            <v>922-0013</v>
          </cell>
          <cell r="B3797" t="str">
            <v>Sys,Grinder-WD820/P24X60/Poly Cvr/Prepack/Sim</v>
          </cell>
          <cell r="C3797" t="str">
            <v>https://www.zoellerpumps.com/en-us/products/grinder-pumps/residential-packages/simplex-821</v>
          </cell>
        </row>
        <row r="3798">
          <cell r="A3798" t="str">
            <v>922-0014</v>
          </cell>
          <cell r="B3798" t="str">
            <v>Sys,Grinder-WD820/P24X72/Poly Cvr/Prepack/Sim</v>
          </cell>
          <cell r="C3798" t="str">
            <v>https://www.zoellerpumps.com/en-us/products/grinder-pumps/residential-packages/simplex-822</v>
          </cell>
        </row>
        <row r="3799">
          <cell r="A3799" t="str">
            <v>922-0015</v>
          </cell>
          <cell r="B3799" t="str">
            <v>Sys,Grinder-WD820/P24X84/Poly Cvr/Prepack/Sim</v>
          </cell>
          <cell r="C3799" t="str">
            <v>https://www.zoellerpumps.com/en-us/products/grinder-pumps/commercial-packages/840-outdoor</v>
          </cell>
        </row>
        <row r="3800">
          <cell r="A3800" t="str">
            <v>922-0016</v>
          </cell>
          <cell r="B3800" t="str">
            <v>Sys,Grinder-E840/P24X48/Poly Cvr/Prepack/Sim</v>
          </cell>
          <cell r="C3800" t="str">
            <v>https://www.zoellerpumps.com/en-us/products/grinder-pumps/commercial-packages/840-outdoor</v>
          </cell>
        </row>
        <row r="3801">
          <cell r="A3801" t="str">
            <v>922-0017</v>
          </cell>
          <cell r="B3801" t="str">
            <v>Sys,Grinder-E840/P24X60/Poly Cvr/Prepack/Sim</v>
          </cell>
          <cell r="C3801" t="str">
            <v>https://www.zoellerpumps.com/en-us/products/grinder-pumps/commercial-packages/840-outdoor</v>
          </cell>
        </row>
        <row r="3802">
          <cell r="A3802" t="str">
            <v>922-0018</v>
          </cell>
          <cell r="B3802" t="str">
            <v>Sys,Grinder-E840/P24X72/Poly Cvr/Prepack/Sim</v>
          </cell>
          <cell r="C3802" t="str">
            <v>https://www.zoellerpumps.com/en-us/products/grinder-pumps/commercial-packages/840-outdoor</v>
          </cell>
        </row>
        <row r="3803">
          <cell r="A3803" t="str">
            <v>922-0019</v>
          </cell>
          <cell r="B3803" t="str">
            <v>Sys,Grinder-E840/P24X84/Poly Cvr/Prepack/Sim</v>
          </cell>
          <cell r="C3803" t="str">
            <v>https://www.zoellerpumps.com/en-us/products/grinder-pumps/commercial-packages/840-outdoor</v>
          </cell>
        </row>
        <row r="3804">
          <cell r="A3804" t="str">
            <v>922-0022</v>
          </cell>
          <cell r="B3804" t="str">
            <v>Sys,Grnd-E840/F-36X60/Fg Cover/Prepack/Dup/10-0512</v>
          </cell>
          <cell r="C3804" t="str">
            <v>https://www.zoellerpumps.com/en-us/products/grinder-pumps/commercial-packages/840-outdoor</v>
          </cell>
        </row>
        <row r="3805">
          <cell r="A3805" t="str">
            <v>922-0023</v>
          </cell>
          <cell r="B3805" t="str">
            <v>Sys,Grnd-E820/F-24X84/Fg Cover/Prepack/Sim/48"D/Cold Weather</v>
          </cell>
          <cell r="C3805" t="str">
            <v>https://www.zoellerpumps.com/en-us/products/grinder-pumps/residential-packages/simplex-820</v>
          </cell>
        </row>
        <row r="3806">
          <cell r="A3806" t="str">
            <v>922-0024</v>
          </cell>
          <cell r="B3806" t="str">
            <v>Sys,Grnd-E820/F-24X96/Fg Cover/Prepack/Sim/48"D/Cold Weather</v>
          </cell>
          <cell r="C3806" t="str">
            <v>https://www.zoellerpumps.com/en-us/products/grinder-pumps/residential-packages/simplex-820</v>
          </cell>
        </row>
        <row r="3807">
          <cell r="A3807" t="str">
            <v>922-0025</v>
          </cell>
          <cell r="B3807" t="str">
            <v>Sys,Grinder-E810/F24X48/FG Cover/Prepack/Sim</v>
          </cell>
          <cell r="C3807" t="str">
            <v>https://www.zoellerpumps.com/en-us/products/grinder-pumps/progressing-cavity/810-815-turnkey</v>
          </cell>
        </row>
        <row r="3808">
          <cell r="A3808" t="str">
            <v>922-0026</v>
          </cell>
          <cell r="B3808" t="str">
            <v>Sys,Grinder-E810/F24X60/FG Cvr/Prepack/Sim</v>
          </cell>
          <cell r="C3808" t="str">
            <v>https://www.zoellerpumps.com/en-us/products/grinder-pumps/progressing-cavity/810-815-turnkey</v>
          </cell>
        </row>
        <row r="3809">
          <cell r="A3809" t="str">
            <v>922-0027</v>
          </cell>
          <cell r="B3809" t="str">
            <v>Sys,Grinder-E810/F24X72/FG Cvr/Prepack/Sim</v>
          </cell>
          <cell r="C3809" t="str">
            <v>https://www.zoellerpumps.com/en-us/products/grinder-pumps/progressing-cavity/810-815-turnkey</v>
          </cell>
        </row>
        <row r="3810">
          <cell r="A3810" t="str">
            <v>922-0028</v>
          </cell>
          <cell r="B3810" t="str">
            <v>Sys,Grinder-E815/F24X48/FG Cvr/Prepack/Sim</v>
          </cell>
          <cell r="C3810" t="str">
            <v>https://www.zoellerpumps.com/en-us/products/grinder-pumps/progressing-cavity/810-815-turnkey</v>
          </cell>
        </row>
        <row r="3811">
          <cell r="A3811" t="str">
            <v>922-0029</v>
          </cell>
          <cell r="B3811" t="str">
            <v>Sys,Grinder-E815/F24X60 Fg Cvr/Prepack/Sim</v>
          </cell>
          <cell r="C3811" t="str">
            <v>https://www.zoellerpumps.com/en-us/products/grinder-pumps/progressing-cavity/810-815-turnkey</v>
          </cell>
        </row>
        <row r="3812">
          <cell r="A3812" t="str">
            <v>922-0030</v>
          </cell>
          <cell r="B3812" t="str">
            <v>Sys,Grinder-E815/F24X72/FG Cvr/Prepack/Sim</v>
          </cell>
          <cell r="C3812" t="str">
            <v>https://www.zoellerpumps.com/en-us/products/grinder-pumps/progressing-cavity/810-815-turnkey</v>
          </cell>
        </row>
        <row r="3813">
          <cell r="A3813" t="str">
            <v>922-0031</v>
          </cell>
          <cell r="B3813" t="str">
            <v>Sys,Grinder-E810/P24X48/Poly Cvr/Prepack/Sim</v>
          </cell>
          <cell r="C3813" t="str">
            <v>https://www.zoellerpumps.com/en-us/products/grinder-pumps/progressing-cavity/810-815-turnkey</v>
          </cell>
        </row>
        <row r="3814">
          <cell r="A3814" t="str">
            <v>922-0032</v>
          </cell>
          <cell r="B3814" t="str">
            <v>Sys,Grinder-E810/P24X60/Poly Cvr/Prepak/Sim</v>
          </cell>
          <cell r="C3814" t="str">
            <v>https://www.zoellerpumps.com/en-us/products/grinder-pumps/progressing-cavity/810-815-turnkey</v>
          </cell>
        </row>
        <row r="3815">
          <cell r="A3815" t="str">
            <v>922-0033</v>
          </cell>
          <cell r="B3815" t="str">
            <v>Sys,Grinder-E810/P24X72/Poly Cvr/Prepack/Sim</v>
          </cell>
          <cell r="C3815" t="str">
            <v>https://www.zoellerpumps.com/en-us/products/grinder-pumps/progressing-cavity/810-815-turnkey</v>
          </cell>
        </row>
        <row r="3816">
          <cell r="A3816" t="str">
            <v>922-0034</v>
          </cell>
          <cell r="B3816" t="str">
            <v>Sys,Grinder-E815/P24X48/Poly Cvr/Prepack/Sim</v>
          </cell>
          <cell r="C3816" t="str">
            <v>https://www.zoellerpumps.com/en-us/products/grinder-pumps/progressing-cavity/810-815-turnkey</v>
          </cell>
        </row>
        <row r="3817">
          <cell r="A3817" t="str">
            <v>922-0035</v>
          </cell>
          <cell r="B3817" t="str">
            <v>Sys,Grinder-E815/P24X60/Poly Cvr/Prepack/Sim</v>
          </cell>
          <cell r="C3817" t="str">
            <v>https://www.zoellerpumps.com/en-us/products/grinder-pumps/progressing-cavity/810-815-turnkey</v>
          </cell>
        </row>
        <row r="3818">
          <cell r="A3818" t="str">
            <v>922-0036</v>
          </cell>
          <cell r="B3818" t="str">
            <v>Sys,Grinder-E815/P24X72/Poly Cvr/Prepack/Sim</v>
          </cell>
          <cell r="C3818" t="str">
            <v>https://www.zoellerpumps.com/en-us/products/grinder-pumps/progressing-cavity/810-815-turnkey</v>
          </cell>
        </row>
        <row r="3819">
          <cell r="A3819" t="str">
            <v>922-0040</v>
          </cell>
          <cell r="B3819" t="str">
            <v>Sys,Grinder-E810/P24X72/Prepack/Sim/48"D/Pw/Cold Weather</v>
          </cell>
          <cell r="C3819" t="str">
            <v>https://www.zoellerpumps.com/en-us/products/grinder-pumps/progressing-cavity/810-815-turnkey</v>
          </cell>
        </row>
        <row r="3820">
          <cell r="A3820" t="str">
            <v>922-0041</v>
          </cell>
          <cell r="B3820" t="str">
            <v>Sys,Grinder-E810/F24X48/Prepack/Sim/Prewired/Flex Hose</v>
          </cell>
          <cell r="C3820" t="str">
            <v>https://www.zoellerpumps.com/en-us/products/grinder-pumps/progressing-cavity/810-815-turnkey</v>
          </cell>
        </row>
        <row r="3821">
          <cell r="A3821" t="str">
            <v>922-0042</v>
          </cell>
          <cell r="B3821" t="str">
            <v>Sys,Grinder-E810/F24X60/Prepack/Sim/Prewired/Flex Hose</v>
          </cell>
          <cell r="C3821" t="str">
            <v>https://www.zoellerpumps.com/en-us/products/grinder-pumps/progressing-cavity/810-815-turnkey</v>
          </cell>
        </row>
        <row r="3822">
          <cell r="A3822" t="str">
            <v>922-0043</v>
          </cell>
          <cell r="B3822" t="str">
            <v>Sys,Grinder-E810/F24X72/Prepack/Sim/Prewired/Flex Hose</v>
          </cell>
          <cell r="C3822" t="str">
            <v>https://www.zoellerpumps.com/en-us/products/grinder-pumps/progressing-cavity/810-815-turnkey</v>
          </cell>
        </row>
        <row r="3823">
          <cell r="A3823" t="str">
            <v>932-0011</v>
          </cell>
          <cell r="B3823" t="str">
            <v>Suspended Hdwe&amp;RE810/Sim Repl For Pos Displacement Grinder/Rect Eqd</v>
          </cell>
          <cell r="C3823" t="str">
            <v>https://www.zoellerpumps.com/en-us/products/grinder-pumps/progressing-cavity/932-replacement</v>
          </cell>
        </row>
        <row r="3824">
          <cell r="A3824" t="str">
            <v>932-0020</v>
          </cell>
          <cell r="B3824" t="str">
            <v>Suspended Hdwe&amp;RWD810/Sim Repl For Pos Displ Grinder/Rect Eq</v>
          </cell>
          <cell r="C3824" t="str">
            <v>https://www.zoellerpumps.com/en-us/products/grinder-pumps/progressing-cavity/932-replacement</v>
          </cell>
        </row>
        <row r="3825">
          <cell r="A3825" t="str">
            <v>932-0021</v>
          </cell>
          <cell r="B3825" t="str">
            <v>Suspended Hdwe&amp;RWD810/Sim Repl For Pos Displ Grinder/Round Eqd</v>
          </cell>
          <cell r="C3825" t="str">
            <v>https://www.zoellerpumps.com/en-us/products/grinder-pumps/progressing-cavity/932-replacement</v>
          </cell>
        </row>
        <row r="3826">
          <cell r="A3826" t="str">
            <v>940-0005</v>
          </cell>
          <cell r="B3826" t="str">
            <v>Oil Guard System W-.3Hp/N57</v>
          </cell>
          <cell r="C3826" t="str">
            <v>https://www.zoellerpumps.com/en-us/products/elevator-systems/oil-guard</v>
          </cell>
        </row>
        <row r="3827">
          <cell r="A3827" t="str">
            <v>940-0006</v>
          </cell>
          <cell r="B3827" t="str">
            <v>Oil Guard System W-.4Hp/N152</v>
          </cell>
          <cell r="C3827" t="str">
            <v>https://www.zoellerpumps.com/en-us/products/elevator-systems/oil-guard</v>
          </cell>
        </row>
        <row r="3828">
          <cell r="A3828" t="str">
            <v>940-0007</v>
          </cell>
          <cell r="B3828" t="str">
            <v>Oil Guard System W-.5Hp/N153</v>
          </cell>
          <cell r="C3828" t="str">
            <v>https://www.zoellerpumps.com/en-us/products/elevator-systems/oil-guard</v>
          </cell>
        </row>
        <row r="3829">
          <cell r="A3829" t="str">
            <v>940-0008</v>
          </cell>
          <cell r="B3829" t="str">
            <v>Oil Guard System W-.5Hp/N161</v>
          </cell>
          <cell r="C3829" t="str">
            <v>https://www.zoellerpumps.com/en-us/products/elevator-systems/oil-guard</v>
          </cell>
        </row>
        <row r="3830">
          <cell r="A3830" t="str">
            <v>940-0011</v>
          </cell>
          <cell r="B3830" t="str">
            <v>Oil Guard System W-.3Hp/Oil Resistant 6'Cd/N57</v>
          </cell>
          <cell r="C3830" t="str">
            <v>https://www.zoellerpumps.com/en-us/products/elevator-systems/oil-guard</v>
          </cell>
        </row>
        <row r="3831">
          <cell r="A3831" t="str">
            <v>940-0012</v>
          </cell>
          <cell r="B3831" t="str">
            <v>Oil Guard System W-.4Hp/elevator sump/6'Cd/N152</v>
          </cell>
          <cell r="C3831" t="str">
            <v>https://www.zoellerpumps.com/en-us/products/elevator-systems/oil-guard</v>
          </cell>
        </row>
        <row r="3832">
          <cell r="A3832" t="str">
            <v>940-0013</v>
          </cell>
          <cell r="B3832" t="str">
            <v>Oil Guard System W-.5Hp/elevator sump/6'Cd/N153</v>
          </cell>
          <cell r="C3832" t="str">
            <v>https://www.zoellerpumps.com/en-us/products/elevator-systems/oil-guard</v>
          </cell>
        </row>
        <row r="3833">
          <cell r="A3833" t="str">
            <v>940-0014</v>
          </cell>
          <cell r="B3833" t="str">
            <v>Oil Guard System W-.5Hp/Elevator Sump/6'Cd/N161</v>
          </cell>
          <cell r="C3833" t="str">
            <v>https://www.zoellerpumps.com/en-us/products/elevator-systems/oil-guard</v>
          </cell>
        </row>
        <row r="3834">
          <cell r="A3834" t="str">
            <v>95-0001</v>
          </cell>
          <cell r="B3834" t="str">
            <v>M95 115V/1Ph/.5Hp/cCSAus</v>
          </cell>
          <cell r="C3834" t="str">
            <v>https://www.zoellerpumps.com/en-us/products/sump-effluent-pumps/residential/model-95</v>
          </cell>
        </row>
        <row r="3835">
          <cell r="A3835" t="str">
            <v>98-0001</v>
          </cell>
          <cell r="B3835" t="str">
            <v>M98 115V/1Ph/cCSAus/UL</v>
          </cell>
          <cell r="C3835" t="str">
            <v>https://www.zoellerpumps.com/en-us/products/sump-effluent-pumps/residential/model-98</v>
          </cell>
        </row>
        <row r="3836">
          <cell r="A3836" t="str">
            <v>98-0002</v>
          </cell>
          <cell r="B3836" t="str">
            <v>N98 115V/1Ph/cCSAus/UL</v>
          </cell>
          <cell r="C3836" t="str">
            <v>https://www.zoellerpumps.com/en-us/products/sump-effluent-pumps/residential/model-99</v>
          </cell>
        </row>
        <row r="3837">
          <cell r="A3837" t="str">
            <v>98-0003</v>
          </cell>
          <cell r="B3837" t="str">
            <v>D98 230V/1Ph/cCSAus/UL</v>
          </cell>
          <cell r="C3837" t="str">
            <v>https://www.zoellerpumps.com/en-us/products/sump-effluent-pumps/residential/model-100</v>
          </cell>
        </row>
        <row r="3838">
          <cell r="A3838" t="str">
            <v>98-0004</v>
          </cell>
          <cell r="B3838" t="str">
            <v>E98 230V/1Ph/cCSAus/UL</v>
          </cell>
          <cell r="C3838" t="str">
            <v>https://www.zoellerpumps.com/en-us/products/sump-effluent-pumps/residential/model-101</v>
          </cell>
        </row>
        <row r="3839">
          <cell r="A3839" t="str">
            <v>98-0005</v>
          </cell>
          <cell r="B3839" t="str">
            <v>BN98 115V/1Ph/Pb15'/UL/cCSAus Pump</v>
          </cell>
          <cell r="C3839" t="str">
            <v>https://www.zoellerpumps.com/en-us/products/sump-effluent-pumps/residential/model-102</v>
          </cell>
        </row>
        <row r="3840">
          <cell r="A3840" t="str">
            <v>98-0010</v>
          </cell>
          <cell r="B3840" t="str">
            <v>M98 25'Cd/115V/1Ph/cCSAus/UL</v>
          </cell>
          <cell r="C3840" t="str">
            <v>https://www.zoellerpumps.com/en-us/products/sump-effluent-pumps/residential/model-103</v>
          </cell>
        </row>
        <row r="3841">
          <cell r="A3841" t="str">
            <v>98-0013</v>
          </cell>
          <cell r="B3841" t="str">
            <v>N98 35'Cd/115V/1Ph/cCSAus/UL</v>
          </cell>
          <cell r="C3841" t="str">
            <v>https://www.zoellerpumps.com/en-us/products/sump-effluent-pumps/residential/model-104</v>
          </cell>
        </row>
        <row r="3842">
          <cell r="A3842" t="str">
            <v>98-0014</v>
          </cell>
          <cell r="B3842" t="str">
            <v>M98 35'Cd/115V/1Ph/cCSAus/UL</v>
          </cell>
          <cell r="C3842" t="str">
            <v>https://www.zoellerpumps.com/en-us/products/sump-effluent-pumps/residential/model-105</v>
          </cell>
        </row>
        <row r="3843">
          <cell r="A3843" t="str">
            <v>98-0016</v>
          </cell>
          <cell r="B3843" t="str">
            <v>N98 25'Cd/115V/1Ph/cCSAus/UL</v>
          </cell>
          <cell r="C3843" t="str">
            <v>https://www.zoellerpumps.com/en-us/products/sump-effluent-pumps/residential/model-106</v>
          </cell>
        </row>
        <row r="3844">
          <cell r="A3844" t="str">
            <v>98-0020</v>
          </cell>
          <cell r="B3844" t="str">
            <v>BE98 230V/1Ph/Pb15'/cCSAus/UL</v>
          </cell>
          <cell r="C3844" t="str">
            <v>https://www.zoellerpumps.com/en-us/products/sump-effluent-pumps/residential/model-107</v>
          </cell>
        </row>
        <row r="3845">
          <cell r="A3845" t="str">
            <v>98-0021</v>
          </cell>
          <cell r="B3845" t="str">
            <v>D98 25'Cd/230V/1Ph/cCSAus/UL</v>
          </cell>
          <cell r="C3845" t="str">
            <v>https://www.zoellerpumps.com/en-us/products/sump-effluent-pumps/residential/model-108</v>
          </cell>
        </row>
        <row r="3846">
          <cell r="A3846" t="str">
            <v>98-0027</v>
          </cell>
          <cell r="B3846" t="str">
            <v>M98 115V/1Ph/Ci Imp/cCSAus/UL</v>
          </cell>
          <cell r="C3846" t="str">
            <v>https://www.zoellerpumps.com/en-us/products/sump-effluent-pumps/residential/model-109</v>
          </cell>
        </row>
        <row r="3847">
          <cell r="A3847" t="str">
            <v>98-0028</v>
          </cell>
          <cell r="B3847" t="str">
            <v>N98 115V/1Ph/Ci Imp/cCSAus/UL</v>
          </cell>
          <cell r="C3847" t="str">
            <v>https://www.zoellerpumps.com/en-us/products/sump-effluent-pumps/residential/model-110</v>
          </cell>
        </row>
        <row r="3848">
          <cell r="A3848" t="str">
            <v>98-0032</v>
          </cell>
          <cell r="B3848" t="str">
            <v>BN98 115V/1Ph/Ci Imp/Pb15'/UL/cCSAus</v>
          </cell>
          <cell r="C3848" t="str">
            <v>https://www.zoellerpumps.com/en-us/products/sump-effluent-pumps/residential/model-111</v>
          </cell>
        </row>
        <row r="3849">
          <cell r="A3849" t="str">
            <v>98-0033</v>
          </cell>
          <cell r="B3849" t="str">
            <v>E98 50'Cd/230V/1Ph/cCSAus/UL</v>
          </cell>
          <cell r="C3849" t="str">
            <v>https://www.zoellerpumps.com/en-us/products/sump-effluent-pumps/residential/model-112</v>
          </cell>
        </row>
        <row r="3850">
          <cell r="A3850" t="str">
            <v>98-0040</v>
          </cell>
          <cell r="B3850" t="str">
            <v>M98 35'Cd/115V/1Ph/Ci Imp/cCSAus/UL</v>
          </cell>
          <cell r="C3850" t="str">
            <v>https://www.zoellerpumps.com/en-us/products/sump-effluent-pumps/residential/model-113</v>
          </cell>
        </row>
        <row r="3851">
          <cell r="A3851" t="str">
            <v>98-0041</v>
          </cell>
          <cell r="B3851" t="str">
            <v>E98 230V/1Ph/CI Imp/cCSAus/UL</v>
          </cell>
          <cell r="C3851" t="str">
            <v>https://www.zoellerpumps.com/en-us/products/sump-effluent-pumps/residential/model-114</v>
          </cell>
        </row>
        <row r="3852">
          <cell r="A3852" t="str">
            <v>98-0042</v>
          </cell>
          <cell r="B3852" t="str">
            <v>BN98 35'Cd/115V/1P/Pb35'/cCSAus/UL</v>
          </cell>
          <cell r="C3852" t="str">
            <v>https://www.zoellerpumps.com/en-us/products/sump-effluent-pumps/residential/model-115</v>
          </cell>
        </row>
        <row r="3853">
          <cell r="A3853" t="str">
            <v>98-0043</v>
          </cell>
          <cell r="B3853" t="str">
            <v>N98 35'Cd/115V/1Ph/Ci Imp/cCSAus/UL</v>
          </cell>
          <cell r="C3853" t="str">
            <v>https://www.zoellerpumps.com/en-us/products/sump-effluent-pumps/residential/model-116</v>
          </cell>
        </row>
        <row r="3854">
          <cell r="A3854" t="str">
            <v>98-0045</v>
          </cell>
          <cell r="B3854" t="str">
            <v>D98 230V/1Ph/Ci Imp/cCSAus/UL</v>
          </cell>
          <cell r="C3854" t="str">
            <v>https://www.zoellerpumps.com/en-us/products/sump-effluent-pumps/residential/model-117</v>
          </cell>
        </row>
        <row r="3855">
          <cell r="A3855" t="str">
            <v>98-0046</v>
          </cell>
          <cell r="B3855" t="str">
            <v>D98 50'Cd/230V/1Ph/cCSAus/UL</v>
          </cell>
          <cell r="C3855" t="str">
            <v>https://www.zoellerpumps.com/en-us/products/sump-effluent-pumps/residential/model-118</v>
          </cell>
        </row>
        <row r="3856">
          <cell r="A3856" t="str">
            <v>98-0047</v>
          </cell>
          <cell r="B3856" t="str">
            <v>E98 25'Cd/230V/1Ph/cCSAus/UL</v>
          </cell>
          <cell r="C3856" t="str">
            <v>https://www.zoellerpumps.com/en-us/products/sump-effluent-pumps/residential/model-119</v>
          </cell>
        </row>
        <row r="3857">
          <cell r="A3857" t="str">
            <v>98-0049</v>
          </cell>
          <cell r="B3857" t="str">
            <v>E98 35'Cd/230V/1Ph/cCSAus/UL</v>
          </cell>
          <cell r="C3857" t="str">
            <v>https://www.zoellerpumps.com/en-us/products/sump-effluent-pumps/residential/model-120</v>
          </cell>
        </row>
        <row r="3858">
          <cell r="A3858" t="str">
            <v>98-0050</v>
          </cell>
          <cell r="B3858" t="str">
            <v>BN98 25'Cd/115V/1P/Pb25'/UL/cCSAus</v>
          </cell>
          <cell r="C3858" t="str">
            <v>https://www.zoellerpumps.com/en-us/products/sump-effluent-pumps/residential/model-121</v>
          </cell>
        </row>
        <row r="3859">
          <cell r="A3859" t="str">
            <v>98-0056</v>
          </cell>
          <cell r="B3859" t="str">
            <v>N98 25'Cd/115V/1Ph/Ci Imp/cCSAus/UL</v>
          </cell>
          <cell r="C3859" t="str">
            <v>https://www.zoellerpumps.com/en-us/products/sump-effluent-pumps/residential/model-122</v>
          </cell>
        </row>
        <row r="3860">
          <cell r="A3860" t="str">
            <v>98-0063</v>
          </cell>
          <cell r="B3860" t="str">
            <v>D98 35'Cd/230V/1Ph/cCSAus/UL</v>
          </cell>
          <cell r="C3860" t="str">
            <v>https://www.zoellerpumps.com/en-us/products/sump-effluent-pumps/residential/model-123</v>
          </cell>
        </row>
        <row r="3861">
          <cell r="A3861" t="str">
            <v>98-0066</v>
          </cell>
          <cell r="B3861" t="str">
            <v>BN98 115V/1Ph/Vertical Master 15'/UL/cCSAus Pump</v>
          </cell>
          <cell r="C3861" t="str">
            <v>https://www.zoellerpumps.com/en-us/products/sump-effluent-pumps/residential/model-124</v>
          </cell>
        </row>
        <row r="3862">
          <cell r="A3862" t="str">
            <v>98-0068</v>
          </cell>
          <cell r="B3862" t="str">
            <v>BE98 50'Cd/230V/1Ph/Pb50'/cCSAus/UL</v>
          </cell>
          <cell r="C3862" t="str">
            <v>https://www.zoellerpumps.com/en-us/products/sump-effluent-pumps/residential/model-125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 M10 PricePartsList"/>
      <sheetName val="2021 M20 PricePartsList"/>
      <sheetName val="2021 M40 PricePartsList"/>
      <sheetName val="2021 Service Parts PricePartsLi"/>
      <sheetName val="Service Parts - ZERO PRICE"/>
      <sheetName val="International Models"/>
      <sheetName val="REMOVED FROM PRICING"/>
    </sheetNames>
    <sheetDataSet>
      <sheetData sheetId="0">
        <row r="1">
          <cell r="A1" t="str">
            <v>Item Number</v>
          </cell>
          <cell r="B1" t="str">
            <v>Description</v>
          </cell>
          <cell r="C1" t="str">
            <v>UM</v>
          </cell>
          <cell r="D1" t="str">
            <v>Price</v>
          </cell>
        </row>
        <row r="2">
          <cell r="A2" t="str">
            <v>------------------------------</v>
          </cell>
          <cell r="B2" t="str">
            <v>--------------------------------------------------------------------------------</v>
          </cell>
          <cell r="C2" t="str">
            <v>---</v>
          </cell>
          <cell r="D2" t="str">
            <v>--------------------</v>
          </cell>
        </row>
        <row r="3">
          <cell r="A3" t="str">
            <v>10-0001</v>
          </cell>
          <cell r="B3" t="str">
            <v>Kit,Long Cycle</v>
          </cell>
          <cell r="C3" t="str">
            <v>EA</v>
          </cell>
          <cell r="D3">
            <v>99</v>
          </cell>
        </row>
        <row r="4">
          <cell r="A4" t="str">
            <v>10-0015</v>
          </cell>
          <cell r="B4" t="str">
            <v>A-Pak 115V/1Ph/Bell &amp; Transformer/Indoor</v>
          </cell>
          <cell r="C4" t="str">
            <v>EA</v>
          </cell>
          <cell r="D4">
            <v>260</v>
          </cell>
        </row>
        <row r="5">
          <cell r="A5" t="str">
            <v>10-0016</v>
          </cell>
          <cell r="B5" t="str">
            <v>A-Pak 230V/1Ph/Bell &amp; Transformer/Indoor</v>
          </cell>
          <cell r="C5" t="str">
            <v>EA</v>
          </cell>
          <cell r="D5">
            <v>301</v>
          </cell>
        </row>
        <row r="6">
          <cell r="A6" t="str">
            <v>10-0028</v>
          </cell>
          <cell r="B6" t="str">
            <v>A-Pak 115V/1Ph/15'Mfs/Bell&amp;Transformer/Indoor</v>
          </cell>
          <cell r="C6" t="str">
            <v>EA</v>
          </cell>
          <cell r="D6">
            <v>142</v>
          </cell>
        </row>
        <row r="7">
          <cell r="A7" t="str">
            <v>10-0032</v>
          </cell>
          <cell r="B7" t="str">
            <v>Switch,Mech Flt/SPB/115V/15'Cd/15Amp/.75Hp</v>
          </cell>
          <cell r="C7" t="str">
            <v>EA</v>
          </cell>
          <cell r="D7">
            <v>96</v>
          </cell>
        </row>
        <row r="8">
          <cell r="A8" t="str">
            <v>10-0033</v>
          </cell>
          <cell r="B8" t="str">
            <v>Switch,Mech Flt/SPB/230V/15'Cd/15Amp/2Hp</v>
          </cell>
          <cell r="C8" t="str">
            <v>EA</v>
          </cell>
          <cell r="D8">
            <v>104</v>
          </cell>
        </row>
        <row r="9">
          <cell r="A9" t="str">
            <v>10-0034</v>
          </cell>
          <cell r="B9" t="str">
            <v>Switch,Mech Flt/SPB/115V/15'Cd/13Amp/.5Hp/N.O.</v>
          </cell>
          <cell r="C9" t="str">
            <v>EA</v>
          </cell>
          <cell r="D9">
            <v>59</v>
          </cell>
        </row>
        <row r="10">
          <cell r="A10" t="str">
            <v>10-0035</v>
          </cell>
          <cell r="B10" t="str">
            <v>Switch,Mech Flt/SPB/230V/15'Cd/13Amp/1Hp</v>
          </cell>
          <cell r="C10" t="str">
            <v>EA</v>
          </cell>
          <cell r="D10">
            <v>64</v>
          </cell>
        </row>
        <row r="11">
          <cell r="A11" t="str">
            <v>10-0036</v>
          </cell>
          <cell r="B11" t="str">
            <v>Rod,Xtr Lgth-2.5'Lg Per Pc</v>
          </cell>
          <cell r="C11" t="str">
            <v>EA</v>
          </cell>
          <cell r="D11">
            <v>94</v>
          </cell>
        </row>
        <row r="12">
          <cell r="A12" t="str">
            <v>10-0037</v>
          </cell>
          <cell r="B12" t="str">
            <v>Switch,Mech Flt/SPB/115V/15'Cd/13Amp/.5Hp/N.C.</v>
          </cell>
          <cell r="C12" t="str">
            <v>EA</v>
          </cell>
          <cell r="D12">
            <v>59</v>
          </cell>
        </row>
        <row r="13">
          <cell r="A13" t="str">
            <v>10-0055</v>
          </cell>
          <cell r="B13" t="str">
            <v>Switch,Mech Flt/SPB/115V/10'Cd/13Amp/.5Hp/N.O.</v>
          </cell>
          <cell r="C13" t="str">
            <v>EA</v>
          </cell>
          <cell r="D13">
            <v>51</v>
          </cell>
        </row>
        <row r="14">
          <cell r="A14" t="str">
            <v>10-0062</v>
          </cell>
          <cell r="B14" t="str">
            <v>Switch,Mech Flt/SPB/230V/15'Cd/13Amp/1Hp/N.C.</v>
          </cell>
          <cell r="C14" t="str">
            <v>EA</v>
          </cell>
          <cell r="D14">
            <v>62</v>
          </cell>
        </row>
        <row r="15">
          <cell r="A15" t="str">
            <v>10-0063</v>
          </cell>
          <cell r="B15" t="str">
            <v>Switch,Mech Flt/SPB/115V/20'Cd/13Amp/.5Hp</v>
          </cell>
          <cell r="C15" t="str">
            <v>EA</v>
          </cell>
          <cell r="D15">
            <v>59</v>
          </cell>
        </row>
        <row r="16">
          <cell r="A16" t="str">
            <v>10-0064</v>
          </cell>
          <cell r="B16" t="str">
            <v>Switch,Mech Flt/SPB/115V/15'Cd/15Amp/.75Hp/N.C.</v>
          </cell>
          <cell r="C16" t="str">
            <v>EA</v>
          </cell>
          <cell r="D16">
            <v>96</v>
          </cell>
        </row>
        <row r="17">
          <cell r="A17" t="str">
            <v>10-0065</v>
          </cell>
          <cell r="B17" t="str">
            <v>Switch,Mech Flt/SPB/115V/10'Cd/13Amp/.5Hp/N.C.</v>
          </cell>
          <cell r="C17" t="str">
            <v>EA</v>
          </cell>
          <cell r="D17">
            <v>58</v>
          </cell>
        </row>
        <row r="18">
          <cell r="A18" t="str">
            <v>10-0082</v>
          </cell>
          <cell r="B18" t="str">
            <v>Switch,Mech Flt/SPB/230V/50'Cd/15Amp/2Hp</v>
          </cell>
          <cell r="C18" t="str">
            <v>EA</v>
          </cell>
          <cell r="D18">
            <v>182</v>
          </cell>
        </row>
        <row r="19">
          <cell r="A19" t="str">
            <v>10-0092</v>
          </cell>
          <cell r="B19" t="str">
            <v>Control,Dup/115/200/230V1Ph/Nm1/0-20A/Ext Opt/(See Overview)</v>
          </cell>
          <cell r="C19" t="str">
            <v>EA</v>
          </cell>
          <cell r="D19">
            <v>1233</v>
          </cell>
        </row>
        <row r="20">
          <cell r="A20" t="str">
            <v>10-0093</v>
          </cell>
          <cell r="B20" t="str">
            <v>Control,Dup/115/200/230V/1Ph/4X/0-20A/Ext Opt/(See Overview)</v>
          </cell>
          <cell r="C20" t="str">
            <v>EA</v>
          </cell>
          <cell r="D20">
            <v>1363</v>
          </cell>
        </row>
        <row r="21">
          <cell r="A21" t="str">
            <v>10-0125</v>
          </cell>
          <cell r="B21" t="str">
            <v>Control,Sim/115/200/230V/1Ph/4X/0-20A/Ext Opt</v>
          </cell>
          <cell r="C21" t="str">
            <v>EA</v>
          </cell>
          <cell r="D21">
            <v>1058</v>
          </cell>
        </row>
        <row r="22">
          <cell r="A22" t="str">
            <v>10-0126</v>
          </cell>
          <cell r="B22" t="str">
            <v>A-Pak 115V/1Ph/15' Mfs/Horn &amp; Light/Nema 4X/UL/Cul</v>
          </cell>
          <cell r="C22" t="str">
            <v>EA</v>
          </cell>
          <cell r="D22">
            <v>416</v>
          </cell>
        </row>
        <row r="23">
          <cell r="A23" t="str">
            <v>10-0311</v>
          </cell>
          <cell r="B23" t="str">
            <v>Switch,Mech Flt/SPB/230V/25'Cd/13Amp/1Hp</v>
          </cell>
          <cell r="C23" t="str">
            <v>EA</v>
          </cell>
          <cell r="D23">
            <v>74</v>
          </cell>
        </row>
        <row r="24">
          <cell r="A24" t="str">
            <v>10-0559</v>
          </cell>
          <cell r="B24" t="str">
            <v>Switch,Mech Flt/SPB/230V/20'Cd/15Amp/2Hp</v>
          </cell>
          <cell r="C24" t="str">
            <v>EA</v>
          </cell>
          <cell r="D24">
            <v>111</v>
          </cell>
        </row>
        <row r="25">
          <cell r="A25" t="str">
            <v>10-0567</v>
          </cell>
          <cell r="B25" t="str">
            <v>Qwik Box,Outdoor/230V/Piggyback Float</v>
          </cell>
          <cell r="C25" t="str">
            <v>EA</v>
          </cell>
          <cell r="D25">
            <v>416</v>
          </cell>
        </row>
        <row r="26">
          <cell r="A26" t="str">
            <v>10-0568</v>
          </cell>
          <cell r="B26" t="str">
            <v>Qwik Box,Outdoor/115V/Alarm/Piggyback Float</v>
          </cell>
          <cell r="C26" t="str">
            <v>EA</v>
          </cell>
          <cell r="D26">
            <v>531</v>
          </cell>
        </row>
        <row r="27">
          <cell r="A27" t="str">
            <v>10-0569</v>
          </cell>
          <cell r="B27" t="str">
            <v>Qwik Box,Outdoor/230V/Alarm/Piggyback Float</v>
          </cell>
          <cell r="C27" t="str">
            <v>EA</v>
          </cell>
          <cell r="D27">
            <v>551</v>
          </cell>
        </row>
        <row r="28">
          <cell r="A28" t="str">
            <v>10-0579</v>
          </cell>
          <cell r="B28" t="str">
            <v>Qwik Box,Outdoor/115V/Sealing Acces.</v>
          </cell>
          <cell r="C28" t="str">
            <v>EA</v>
          </cell>
          <cell r="D28">
            <v>349</v>
          </cell>
        </row>
        <row r="29">
          <cell r="A29" t="str">
            <v>10-0580</v>
          </cell>
          <cell r="B29" t="str">
            <v>Qwik Box,Outdoor/230V/Sealing Acces.</v>
          </cell>
          <cell r="C29" t="str">
            <v>EA</v>
          </cell>
          <cell r="D29">
            <v>357</v>
          </cell>
        </row>
        <row r="30">
          <cell r="A30" t="str">
            <v>10-0592</v>
          </cell>
          <cell r="B30" t="str">
            <v>Qwik Box,Outdoor/115V/Alarm</v>
          </cell>
          <cell r="C30" t="str">
            <v>EA</v>
          </cell>
          <cell r="D30">
            <v>484</v>
          </cell>
        </row>
        <row r="31">
          <cell r="A31" t="str">
            <v>10-0593</v>
          </cell>
          <cell r="B31" t="str">
            <v>Qwik Box,Outdoor/230V/Alarm</v>
          </cell>
          <cell r="C31" t="str">
            <v>EA</v>
          </cell>
          <cell r="D31">
            <v>495</v>
          </cell>
        </row>
        <row r="32">
          <cell r="A32" t="str">
            <v>10-0623</v>
          </cell>
          <cell r="B32" t="str">
            <v>A-Pak 115V/1Ph/15' Mfs/Nema 3R/UL/CSA</v>
          </cell>
          <cell r="C32" t="str">
            <v>EA</v>
          </cell>
          <cell r="D32">
            <v>261</v>
          </cell>
        </row>
        <row r="33">
          <cell r="A33" t="str">
            <v>10-0624</v>
          </cell>
          <cell r="B33" t="str">
            <v>Pontoon,Asm/Ag. Pump/2" Discharge</v>
          </cell>
          <cell r="C33" t="str">
            <v>EA</v>
          </cell>
          <cell r="D33">
            <v>598</v>
          </cell>
        </row>
        <row r="34">
          <cell r="A34" t="str">
            <v>10-0625</v>
          </cell>
          <cell r="B34" t="str">
            <v>Pontoon,Asm/Ag. Pump/3" Discharge</v>
          </cell>
          <cell r="C34" t="str">
            <v>EA</v>
          </cell>
          <cell r="D34">
            <v>624</v>
          </cell>
        </row>
        <row r="35">
          <cell r="A35" t="str">
            <v>10-0631</v>
          </cell>
          <cell r="B35" t="str">
            <v>Float,Hose Agric. 4290/4291</v>
          </cell>
          <cell r="C35" t="str">
            <v>EA</v>
          </cell>
          <cell r="D35">
            <v>203</v>
          </cell>
        </row>
        <row r="36">
          <cell r="A36" t="str">
            <v>10-0656</v>
          </cell>
          <cell r="B36" t="str">
            <v>Kit,Float Rod Extension-1'/Hi-Temp</v>
          </cell>
          <cell r="C36" t="str">
            <v>EA</v>
          </cell>
          <cell r="D36">
            <v>29</v>
          </cell>
        </row>
        <row r="37">
          <cell r="A37" t="str">
            <v>10-0661</v>
          </cell>
          <cell r="B37" t="str">
            <v>Weight Asm,Float/(1) Weight &amp; Bracket</v>
          </cell>
          <cell r="C37" t="str">
            <v>EA</v>
          </cell>
          <cell r="D37">
            <v>99</v>
          </cell>
        </row>
        <row r="38">
          <cell r="A38" t="str">
            <v>10-0666</v>
          </cell>
          <cell r="B38" t="str">
            <v>J-Box Sim/Indoor Sys/"820"</v>
          </cell>
          <cell r="C38" t="str">
            <v>EA</v>
          </cell>
          <cell r="D38">
            <v>300</v>
          </cell>
        </row>
        <row r="39">
          <cell r="A39" t="str">
            <v>10-0677</v>
          </cell>
          <cell r="B39" t="str">
            <v>J-Box,Sim/Outdoor/"820"</v>
          </cell>
          <cell r="C39" t="str">
            <v>EA</v>
          </cell>
          <cell r="D39">
            <v>423</v>
          </cell>
        </row>
        <row r="40">
          <cell r="A40" t="str">
            <v>10-0682</v>
          </cell>
          <cell r="B40" t="str">
            <v>A-Pak 115V/1Ph/20'Mfs/6' Power Cd/Nema 3R/UL/CSA</v>
          </cell>
          <cell r="C40" t="str">
            <v>EA</v>
          </cell>
          <cell r="D40">
            <v>317</v>
          </cell>
        </row>
        <row r="41">
          <cell r="A41" t="str">
            <v>10-0689</v>
          </cell>
          <cell r="B41" t="str">
            <v>Weight Asm,(1) Weight Only/(Flt Switch)</v>
          </cell>
          <cell r="C41" t="str">
            <v>EA</v>
          </cell>
          <cell r="D41">
            <v>27</v>
          </cell>
        </row>
        <row r="42">
          <cell r="A42" t="str">
            <v>10-0705</v>
          </cell>
          <cell r="B42" t="str">
            <v>Switch,Mech Flt/SPB/115V/20'Cd/15Amp/.75Hp</v>
          </cell>
          <cell r="C42" t="str">
            <v>EA</v>
          </cell>
          <cell r="D42">
            <v>102</v>
          </cell>
        </row>
        <row r="43">
          <cell r="A43" t="str">
            <v>10-0706</v>
          </cell>
          <cell r="B43" t="str">
            <v>Switch,Mech Flt/SPB/230V/20'Cd/13Amp/1Hp</v>
          </cell>
          <cell r="C43" t="str">
            <v>EA</v>
          </cell>
          <cell r="D43">
            <v>71</v>
          </cell>
        </row>
        <row r="44">
          <cell r="A44" t="str">
            <v>10-0743</v>
          </cell>
          <cell r="B44" t="str">
            <v>Switch,Mech Flt/125/250V/5A/15'Cd/Wo Plug</v>
          </cell>
          <cell r="C44" t="str">
            <v>EA</v>
          </cell>
          <cell r="D44">
            <v>46</v>
          </cell>
        </row>
        <row r="45">
          <cell r="A45" t="str">
            <v>10-0744</v>
          </cell>
          <cell r="B45" t="str">
            <v>Switch,Mech Flt/125/250V/20'Cd/Wo Plug</v>
          </cell>
          <cell r="C45" t="str">
            <v>EA</v>
          </cell>
          <cell r="D45">
            <v>49</v>
          </cell>
        </row>
        <row r="46">
          <cell r="A46" t="str">
            <v>10-0748</v>
          </cell>
          <cell r="B46" t="str">
            <v>Switch,Mech Flt-25'Lg Cd/Cut&amp; Strip/20A/115-230V</v>
          </cell>
          <cell r="C46" t="str">
            <v>EA</v>
          </cell>
          <cell r="D46">
            <v>168</v>
          </cell>
        </row>
        <row r="47">
          <cell r="A47" t="str">
            <v>10-0761</v>
          </cell>
          <cell r="B47" t="str">
            <v>Battery,Wet 12Vdc "Aquanot"</v>
          </cell>
          <cell r="C47" t="str">
            <v>EA</v>
          </cell>
          <cell r="D47">
            <v>398</v>
          </cell>
        </row>
        <row r="48">
          <cell r="A48" t="str">
            <v>10-0763</v>
          </cell>
          <cell r="B48" t="str">
            <v>Alarm,Flood Alert 4.5Vdc"Aquanot"/Zco</v>
          </cell>
          <cell r="C48" t="str">
            <v>EA</v>
          </cell>
          <cell r="D48">
            <v>35</v>
          </cell>
        </row>
        <row r="49">
          <cell r="A49" t="str">
            <v>10-0764</v>
          </cell>
          <cell r="B49" t="str">
            <v>Box,Battery Asm (Group 27 Battery)</v>
          </cell>
          <cell r="C49" t="str">
            <v>EA</v>
          </cell>
          <cell r="D49">
            <v>26</v>
          </cell>
        </row>
        <row r="50">
          <cell r="A50" t="str">
            <v>10-0770</v>
          </cell>
          <cell r="B50" t="str">
            <v>J-Box W-O Holes/W-2 Uf Cord Seals &amp; 3 Klein Cord Seals</v>
          </cell>
          <cell r="C50" t="str">
            <v>EA</v>
          </cell>
          <cell r="D50">
            <v>137</v>
          </cell>
        </row>
        <row r="51">
          <cell r="A51" t="str">
            <v>10-0772</v>
          </cell>
          <cell r="B51" t="str">
            <v>Charger,28A Model 585 "Aquanot II"</v>
          </cell>
          <cell r="C51" t="str">
            <v>EA</v>
          </cell>
          <cell r="D51">
            <v>406</v>
          </cell>
        </row>
        <row r="52">
          <cell r="A52" t="str">
            <v>10-0776</v>
          </cell>
          <cell r="B52" t="str">
            <v>J-Box,W-O Hls/.75"Cond/2 Flt &amp; 1 Pump CdSeals</v>
          </cell>
          <cell r="C52" t="str">
            <v>EA</v>
          </cell>
          <cell r="D52">
            <v>98</v>
          </cell>
        </row>
        <row r="53">
          <cell r="A53" t="str">
            <v>10-0777</v>
          </cell>
          <cell r="B53" t="str">
            <v>J-Box,W-O Hls/.75"Cond/3 Flt &amp; 1 Pump CdSeal</v>
          </cell>
          <cell r="C53" t="str">
            <v>EA</v>
          </cell>
          <cell r="D53">
            <v>105</v>
          </cell>
        </row>
        <row r="54">
          <cell r="A54" t="str">
            <v>10-0778</v>
          </cell>
          <cell r="B54" t="str">
            <v>J-Box,W-O Hls/.75"Cond/4 Flt &amp; 1 Pump CdSeals</v>
          </cell>
          <cell r="C54" t="str">
            <v>EA</v>
          </cell>
          <cell r="D54">
            <v>113</v>
          </cell>
        </row>
        <row r="55">
          <cell r="A55" t="str">
            <v>10-0786</v>
          </cell>
          <cell r="B55" t="str">
            <v>Kit,Extension Crawl Space "Zco"</v>
          </cell>
          <cell r="C55" t="str">
            <v>EA</v>
          </cell>
          <cell r="D55">
            <v>304</v>
          </cell>
        </row>
        <row r="56">
          <cell r="A56" t="str">
            <v>10-0804</v>
          </cell>
          <cell r="B56" t="str">
            <v>Alternator,Residential/115V/12A</v>
          </cell>
          <cell r="C56" t="str">
            <v>EA</v>
          </cell>
          <cell r="D56">
            <v>642</v>
          </cell>
        </row>
        <row r="57">
          <cell r="A57" t="str">
            <v>10-1019</v>
          </cell>
          <cell r="B57" t="str">
            <v>Control,Sim/115V/1Ph/4X/0-15FLA/Plugger/Alm Flt</v>
          </cell>
          <cell r="C57" t="str">
            <v>EA</v>
          </cell>
          <cell r="D57">
            <v>469</v>
          </cell>
        </row>
        <row r="58">
          <cell r="A58" t="str">
            <v>10-1023</v>
          </cell>
          <cell r="B58" t="str">
            <v>Control,Sim/200/230V/1P/4X/0-15A/Plugger/Alm Flt</v>
          </cell>
          <cell r="C58" t="str">
            <v>EA</v>
          </cell>
          <cell r="D58">
            <v>490</v>
          </cell>
        </row>
        <row r="59">
          <cell r="A59" t="str">
            <v>10-1030</v>
          </cell>
          <cell r="B59" t="str">
            <v>J-Box W-O Holes/WM51/WM142(170 System)</v>
          </cell>
          <cell r="C59" t="str">
            <v>EA</v>
          </cell>
          <cell r="D59">
            <v>100</v>
          </cell>
        </row>
        <row r="60">
          <cell r="A60" t="str">
            <v>10-1031</v>
          </cell>
          <cell r="B60" t="str">
            <v>Control,MS Panel/Ex Pr/Single Seal</v>
          </cell>
          <cell r="C60" t="str">
            <v>EA</v>
          </cell>
          <cell r="D60">
            <v>670</v>
          </cell>
        </row>
        <row r="61">
          <cell r="A61" t="str">
            <v>10-1036</v>
          </cell>
          <cell r="B61" t="str">
            <v>Control,Sim/115/200/230V/1Ph/4X/0-7A/Alm/Ext Opt/(See Overview)</v>
          </cell>
          <cell r="C61" t="str">
            <v>EA</v>
          </cell>
          <cell r="D61">
            <v>855</v>
          </cell>
        </row>
        <row r="62">
          <cell r="A62" t="str">
            <v>10-1037</v>
          </cell>
          <cell r="B62" t="str">
            <v>Control,Sim/115/200/230V/1P/4X/7-15A/Alm/Ext Opt/(See Overview)</v>
          </cell>
          <cell r="C62" t="str">
            <v>EA</v>
          </cell>
          <cell r="D62">
            <v>855</v>
          </cell>
        </row>
        <row r="63">
          <cell r="A63" t="str">
            <v>10-1038</v>
          </cell>
          <cell r="B63" t="str">
            <v>Control,Sim/115/200/230V1P/4X/15-20A/Alm/Ext Opt/(See Overview)</v>
          </cell>
          <cell r="C63" t="str">
            <v>EA</v>
          </cell>
          <cell r="D63">
            <v>855</v>
          </cell>
        </row>
        <row r="64">
          <cell r="A64" t="str">
            <v>10-1039</v>
          </cell>
          <cell r="B64" t="str">
            <v>Control,Dup/115V/1Ph/Nm1/7-15FLA/Alarm/Ext Opt/(See Overview)</v>
          </cell>
          <cell r="C64" t="str">
            <v>EA</v>
          </cell>
          <cell r="D64">
            <v>1155</v>
          </cell>
        </row>
        <row r="65">
          <cell r="A65" t="str">
            <v>10-1040</v>
          </cell>
          <cell r="B65" t="str">
            <v>Control,Dup/115V/1Ph/Nm1/15-20FLA/Alarm/Ext Opt/(See Overview)</v>
          </cell>
          <cell r="C65" t="str">
            <v>EA</v>
          </cell>
          <cell r="D65">
            <v>1155</v>
          </cell>
        </row>
        <row r="66">
          <cell r="A66" t="str">
            <v>10-1041</v>
          </cell>
          <cell r="B66" t="str">
            <v>Control,Dup/115V/1Ph/4X/7-15FLA/Alarm/Ext Opt/(See Overview)</v>
          </cell>
          <cell r="C66" t="str">
            <v>EA</v>
          </cell>
          <cell r="D66">
            <v>1296</v>
          </cell>
        </row>
        <row r="67">
          <cell r="A67" t="str">
            <v>10-1042</v>
          </cell>
          <cell r="B67" t="str">
            <v>Control,Dup/115V/1Ph/4X/15-20FLA/Alarm/Ext Opt/(See Overview)</v>
          </cell>
          <cell r="C67" t="str">
            <v>EA</v>
          </cell>
          <cell r="D67">
            <v>1296</v>
          </cell>
        </row>
        <row r="68">
          <cell r="A68" t="str">
            <v>10-1043</v>
          </cell>
          <cell r="B68" t="str">
            <v>Control,Dup/115/200/230V/1P/4X/0-7A/Alm/Ext Opt/(See Overview)</v>
          </cell>
          <cell r="C68" t="str">
            <v>EA</v>
          </cell>
          <cell r="D68">
            <v>1390</v>
          </cell>
        </row>
        <row r="69">
          <cell r="A69" t="str">
            <v>10-1044</v>
          </cell>
          <cell r="B69" t="str">
            <v>Control,Dup/115/200/230V/1P/4X/7-15A/Alm/Ext Opt/(See Overview)</v>
          </cell>
          <cell r="C69" t="str">
            <v>EA</v>
          </cell>
          <cell r="D69">
            <v>1390</v>
          </cell>
        </row>
        <row r="70">
          <cell r="A70" t="str">
            <v>10-1045</v>
          </cell>
          <cell r="B70" t="str">
            <v>Control,Dup/115/200/230V/1P/4X/15-20A/Alm/Ext Opt/(See Overview)</v>
          </cell>
          <cell r="C70" t="str">
            <v>EA</v>
          </cell>
          <cell r="D70">
            <v>1390</v>
          </cell>
        </row>
        <row r="71">
          <cell r="A71" t="str">
            <v>10-1046</v>
          </cell>
          <cell r="B71" t="str">
            <v>Control,Dup/115/200/230V/1P/4X/20-30A/Alm/Ext Opt/(See Overview)</v>
          </cell>
          <cell r="C71" t="str">
            <v>EA</v>
          </cell>
          <cell r="D71">
            <v>1405</v>
          </cell>
        </row>
        <row r="72">
          <cell r="A72" t="str">
            <v>10-1074</v>
          </cell>
          <cell r="B72" t="str">
            <v>Control,Sim/200/230/460V/3Ph/4X/1.1-1.6A/Ext Opt/(See Overview)</v>
          </cell>
          <cell r="C72" t="str">
            <v>EA</v>
          </cell>
          <cell r="D72">
            <v>1560</v>
          </cell>
        </row>
        <row r="73">
          <cell r="A73" t="str">
            <v>10-1076</v>
          </cell>
          <cell r="B73" t="str">
            <v>Control,Sim/200/230/460V/3Ph/4X/1.6-2.5A/Ext Opt/(See Overview)</v>
          </cell>
          <cell r="C73" t="str">
            <v>EA</v>
          </cell>
          <cell r="D73">
            <v>1599</v>
          </cell>
        </row>
        <row r="74">
          <cell r="A74" t="str">
            <v>10-1078</v>
          </cell>
          <cell r="B74" t="str">
            <v>Control,Sim/200/230/460V/3Ph/4X/2.5-4.0A/Ext Opt/(See Overview)</v>
          </cell>
          <cell r="C74" t="str">
            <v>EA</v>
          </cell>
          <cell r="D74">
            <v>1560</v>
          </cell>
        </row>
        <row r="75">
          <cell r="A75" t="str">
            <v>10-1080</v>
          </cell>
          <cell r="B75" t="str">
            <v>Control,Sim/200/230/460V/3Ph/4X/4.0-6.3A/Ext Opt/(See Overview)</v>
          </cell>
          <cell r="C75" t="str">
            <v>EA</v>
          </cell>
          <cell r="D75">
            <v>1560</v>
          </cell>
        </row>
        <row r="76">
          <cell r="A76" t="str">
            <v>10-1082</v>
          </cell>
          <cell r="B76" t="str">
            <v>Control,Sim/200/230/460V/3P/4X/6.0-10.0A/Ext Opt/(See Overview)</v>
          </cell>
          <cell r="C76" t="str">
            <v>EA</v>
          </cell>
          <cell r="D76">
            <v>1560</v>
          </cell>
        </row>
        <row r="77">
          <cell r="A77" t="str">
            <v>10-1083</v>
          </cell>
          <cell r="B77" t="str">
            <v>Control,Sim/200/230/460V/3P/4X/9.0-14.0A/Ext Opt/(See Overview)</v>
          </cell>
          <cell r="C77" t="str">
            <v>EA</v>
          </cell>
          <cell r="D77">
            <v>1624</v>
          </cell>
        </row>
        <row r="78">
          <cell r="A78" t="str">
            <v>10-1084</v>
          </cell>
          <cell r="B78" t="str">
            <v>Control,Sim/200/230/460V/3Ph/4X/13.0-18A/Ext Opt/(See Overview)</v>
          </cell>
          <cell r="C78" t="str">
            <v>EA</v>
          </cell>
          <cell r="D78">
            <v>1624</v>
          </cell>
        </row>
        <row r="79">
          <cell r="A79" t="str">
            <v>10-1102</v>
          </cell>
          <cell r="B79" t="str">
            <v>Control,Dup/200/230/460V/3Ph/4X/1.1-1.6A/Ext Opt/(See Overview)</v>
          </cell>
          <cell r="C79" t="str">
            <v>EA</v>
          </cell>
          <cell r="D79">
            <v>2276</v>
          </cell>
        </row>
        <row r="80">
          <cell r="A80" t="str">
            <v>10-1104</v>
          </cell>
          <cell r="B80" t="str">
            <v>Control,Dup/200/230/460V/3Ph/4X/1.6-2.5A/Ext Opt/(See Overview)</v>
          </cell>
          <cell r="C80" t="str">
            <v>EA</v>
          </cell>
          <cell r="D80">
            <v>2276</v>
          </cell>
        </row>
        <row r="81">
          <cell r="A81" t="str">
            <v>10-1106</v>
          </cell>
          <cell r="B81" t="str">
            <v>Control,Dup/200/230/460V/3Ph/4X/2.5-4.0A/Ext Opt/(See Overview)</v>
          </cell>
          <cell r="C81" t="str">
            <v>EA</v>
          </cell>
          <cell r="D81">
            <v>2276</v>
          </cell>
        </row>
        <row r="82">
          <cell r="A82" t="str">
            <v>10-1108</v>
          </cell>
          <cell r="B82" t="str">
            <v>Control,Dup/200/230/460V/3Ph/4X/4.0-6.3A/Ext Opt/(See Overview)</v>
          </cell>
          <cell r="C82" t="str">
            <v>EA</v>
          </cell>
          <cell r="D82">
            <v>2276</v>
          </cell>
        </row>
        <row r="83">
          <cell r="A83" t="str">
            <v>10-1110</v>
          </cell>
          <cell r="B83" t="str">
            <v>Control,Dup/200/230/460V/3Ph/4X/6-10A/Ext Opt/(See Overview)</v>
          </cell>
          <cell r="C83" t="str">
            <v>EA</v>
          </cell>
          <cell r="D83">
            <v>2276</v>
          </cell>
        </row>
        <row r="84">
          <cell r="A84" t="str">
            <v>10-1111</v>
          </cell>
          <cell r="B84" t="str">
            <v>Control,Dup/200/230/460V/3P/4X/9.0-14.0A/Ext Opt/(See Overview)</v>
          </cell>
          <cell r="C84" t="str">
            <v>EA</v>
          </cell>
          <cell r="D84">
            <v>2364</v>
          </cell>
        </row>
        <row r="85">
          <cell r="A85" t="str">
            <v>10-1112</v>
          </cell>
          <cell r="B85" t="str">
            <v>Control,Dup/200/230/460V/3Ph/4X/13-18FlaExt Opt/(See Overview)</v>
          </cell>
          <cell r="C85" t="str">
            <v>EA</v>
          </cell>
          <cell r="D85">
            <v>2364</v>
          </cell>
        </row>
        <row r="86">
          <cell r="A86" t="str">
            <v>10-1132</v>
          </cell>
          <cell r="B86" t="str">
            <v>Control,Sim/575V/3Ph/4X/1.6-2.5FLA/Ext Opt/(See Overview)</v>
          </cell>
          <cell r="C86" t="str">
            <v>EA</v>
          </cell>
          <cell r="D86">
            <v>1432</v>
          </cell>
        </row>
        <row r="87">
          <cell r="A87" t="str">
            <v>10-1134</v>
          </cell>
          <cell r="B87" t="str">
            <v>Control,Sim/575V/3Ph/4X/2.5-4.0FLA/Ext Opt/(See Overview)</v>
          </cell>
          <cell r="C87" t="str">
            <v>EA</v>
          </cell>
          <cell r="D87">
            <v>1432</v>
          </cell>
        </row>
        <row r="88">
          <cell r="A88" t="str">
            <v>10-1138</v>
          </cell>
          <cell r="B88" t="str">
            <v>Control,Sim/575V/3Ph/4X/6.0-10.0FLA/Ext Opt(See Overview)</v>
          </cell>
          <cell r="C88" t="str">
            <v>EA</v>
          </cell>
          <cell r="D88">
            <v>1523</v>
          </cell>
        </row>
        <row r="89">
          <cell r="A89" t="str">
            <v>10-1139</v>
          </cell>
          <cell r="B89" t="str">
            <v>Control,Sim/575V/3Ph/4X/9.0-14.0FLA/Ext Opt(See Overview)</v>
          </cell>
          <cell r="C89" t="str">
            <v>EA</v>
          </cell>
          <cell r="D89">
            <v>1492</v>
          </cell>
        </row>
        <row r="90">
          <cell r="A90" t="str">
            <v>10-1154</v>
          </cell>
          <cell r="B90" t="str">
            <v>Control,Dup/575V/3Ph/4X/1.6-2.5FLA/Ext Opt/(See Overview)</v>
          </cell>
          <cell r="C90" t="str">
            <v>EA</v>
          </cell>
          <cell r="D90">
            <v>2170</v>
          </cell>
        </row>
        <row r="91">
          <cell r="A91" t="str">
            <v>10-1156</v>
          </cell>
          <cell r="B91" t="str">
            <v>Control,Dup/575V/3Ph/4X/2.5-4.0FLA/Ext Opt/(See Overview)</v>
          </cell>
          <cell r="C91" t="str">
            <v>EA</v>
          </cell>
          <cell r="D91">
            <v>2213</v>
          </cell>
        </row>
        <row r="92">
          <cell r="A92" t="str">
            <v>10-1158</v>
          </cell>
          <cell r="B92" t="str">
            <v>Control,Dup/575V/3Ph/4X/4.0-6.3FLA/Ext Opt/(See Overview)</v>
          </cell>
          <cell r="C92" t="str">
            <v>EA</v>
          </cell>
          <cell r="D92">
            <v>2040</v>
          </cell>
        </row>
        <row r="93">
          <cell r="A93" t="str">
            <v>10-1160</v>
          </cell>
          <cell r="B93" t="str">
            <v>Control,Dup/575V/3Ph/4X/6.0-10.0FLA/Ext Opt(See Overview)</v>
          </cell>
          <cell r="C93" t="str">
            <v>EA</v>
          </cell>
          <cell r="D93">
            <v>2040</v>
          </cell>
        </row>
        <row r="94">
          <cell r="A94" t="str">
            <v>10-1161</v>
          </cell>
          <cell r="B94" t="str">
            <v>Control,Dup/575V/3Ph/4X/9.0-14.0FLA/Ext Opt(See Overview)</v>
          </cell>
          <cell r="C94" t="str">
            <v>EA</v>
          </cell>
          <cell r="D94">
            <v>2121</v>
          </cell>
        </row>
        <row r="95">
          <cell r="A95" t="str">
            <v>10-1195</v>
          </cell>
          <cell r="B95" t="str">
            <v>Kit,J-Box Asm/E-One Grinder</v>
          </cell>
          <cell r="C95" t="str">
            <v>EA</v>
          </cell>
          <cell r="D95">
            <v>259</v>
          </cell>
        </row>
        <row r="96">
          <cell r="A96" t="str">
            <v>10-1196</v>
          </cell>
          <cell r="B96" t="str">
            <v>Kit,Discharge Asm/E-One Grinder</v>
          </cell>
          <cell r="C96" t="str">
            <v>EA</v>
          </cell>
          <cell r="D96">
            <v>384</v>
          </cell>
        </row>
        <row r="97">
          <cell r="A97" t="str">
            <v>10-1201</v>
          </cell>
          <cell r="B97" t="str">
            <v>Control,Sim/115/200/230V/1P/4X/20-30Fla/Ext Opt(See Overview)</v>
          </cell>
          <cell r="C97" t="str">
            <v>EA</v>
          </cell>
          <cell r="D97">
            <v>1039</v>
          </cell>
        </row>
        <row r="98">
          <cell r="A98" t="str">
            <v>10-1212</v>
          </cell>
          <cell r="B98" t="str">
            <v>Control,Sim/115/208/230V/1Ph/4X/7-15Fla/815/Ext Opt</v>
          </cell>
          <cell r="C98" t="str">
            <v>EA</v>
          </cell>
          <cell r="D98">
            <v>658</v>
          </cell>
        </row>
        <row r="99">
          <cell r="A99" t="str">
            <v>10-1218</v>
          </cell>
          <cell r="B99" t="str">
            <v>Control,Sim/200/230/460V/3Ph/4X/Is/4.0-6.3F/Ext. Opt</v>
          </cell>
          <cell r="C99" t="str">
            <v>EA</v>
          </cell>
          <cell r="D99">
            <v>3086</v>
          </cell>
        </row>
        <row r="100">
          <cell r="A100" t="str">
            <v>10-1219</v>
          </cell>
          <cell r="B100" t="str">
            <v>Control,Sim/200/230/460V/3Ph/Is/4X/2.5-4.0A/Ext. Opt</v>
          </cell>
          <cell r="C100" t="str">
            <v>EA</v>
          </cell>
          <cell r="D100">
            <v>2938</v>
          </cell>
        </row>
        <row r="101">
          <cell r="A101" t="str">
            <v>10-1222</v>
          </cell>
          <cell r="B101" t="str">
            <v>Control,Sim/200/230/460V/3Ph/4X/Is/6-10A/Ext Opt</v>
          </cell>
          <cell r="C101" t="str">
            <v>EA</v>
          </cell>
          <cell r="D101">
            <v>2946</v>
          </cell>
        </row>
        <row r="102">
          <cell r="A102" t="str">
            <v>10-1225</v>
          </cell>
          <cell r="B102" t="str">
            <v>Control,Dup/200/230/460V/3Ph/4X/Is/2.5-4.0A/Ext. Opt</v>
          </cell>
          <cell r="C102" t="str">
            <v>EA</v>
          </cell>
          <cell r="D102">
            <v>4159</v>
          </cell>
        </row>
        <row r="103">
          <cell r="A103" t="str">
            <v>10-1228</v>
          </cell>
          <cell r="B103" t="str">
            <v>Control,Dup/200/230/460V/3Ph/4X/Is/6-10A/Ext Opt</v>
          </cell>
          <cell r="C103" t="str">
            <v>EA</v>
          </cell>
          <cell r="D103">
            <v>4018</v>
          </cell>
        </row>
        <row r="104">
          <cell r="A104" t="str">
            <v>10-1229</v>
          </cell>
          <cell r="B104" t="str">
            <v>Control,Sim/200/230/460V/3Ph/4X/Is/9-14.0A/Ext. Opt</v>
          </cell>
          <cell r="C104" t="str">
            <v>EA</v>
          </cell>
          <cell r="D104">
            <v>2986</v>
          </cell>
        </row>
        <row r="105">
          <cell r="A105" t="str">
            <v>10-1231</v>
          </cell>
          <cell r="B105" t="str">
            <v>Control,Dup/200/230/460V/3Ph/4X/Is/9-14.0A/Ext. Opt</v>
          </cell>
          <cell r="C105" t="str">
            <v>EA</v>
          </cell>
          <cell r="D105">
            <v>4029</v>
          </cell>
        </row>
        <row r="106">
          <cell r="A106" t="str">
            <v>10-1232</v>
          </cell>
          <cell r="B106" t="str">
            <v>Control,Dup/200/230/460V/3Ph/4X/Is/13-18FLA/Ext. Opt</v>
          </cell>
          <cell r="C106" t="str">
            <v>EA</v>
          </cell>
          <cell r="D106">
            <v>3977</v>
          </cell>
        </row>
        <row r="107">
          <cell r="A107" t="str">
            <v>10-1233</v>
          </cell>
          <cell r="B107" t="str">
            <v>Control,Dup/115/200/230V/1P/4X/Is/15-20A/Ext Opt</v>
          </cell>
          <cell r="C107" t="str">
            <v>EA</v>
          </cell>
          <cell r="D107">
            <v>3432</v>
          </cell>
        </row>
        <row r="108">
          <cell r="A108" t="str">
            <v>10-1235</v>
          </cell>
          <cell r="B108" t="str">
            <v>Control,Dup/115/200/230V1Ph/4X/Is/20-30FLA/Ext. Opt</v>
          </cell>
          <cell r="C108" t="str">
            <v>EA</v>
          </cell>
          <cell r="D108">
            <v>3369</v>
          </cell>
        </row>
        <row r="109">
          <cell r="A109" t="str">
            <v>10-1241</v>
          </cell>
          <cell r="B109" t="str">
            <v>Control,Sim/120/208/240V1Ph/4X/Is/0-7.0A/Ext Opt</v>
          </cell>
          <cell r="C109" t="str">
            <v>EA</v>
          </cell>
          <cell r="D109">
            <v>2255</v>
          </cell>
        </row>
        <row r="110">
          <cell r="A110" t="str">
            <v>10-1242</v>
          </cell>
          <cell r="B110" t="str">
            <v>Control,Sim/120/208/240V1Ph/4X/Is/7-15A/Ext Opt</v>
          </cell>
          <cell r="C110" t="str">
            <v>EA</v>
          </cell>
          <cell r="D110">
            <v>2255</v>
          </cell>
        </row>
        <row r="111">
          <cell r="A111" t="str">
            <v>10-1244</v>
          </cell>
          <cell r="B111" t="str">
            <v>Control,Sim/200/230/460V/3Ph/4X/IS/1.6-2.5A/Ext. Opt</v>
          </cell>
          <cell r="C111" t="str">
            <v>EA</v>
          </cell>
          <cell r="D111">
            <v>2759</v>
          </cell>
        </row>
        <row r="112">
          <cell r="A112" t="str">
            <v>10-1250</v>
          </cell>
          <cell r="B112" t="str">
            <v>Control,Sim/575V/3Ph/4X/Is/2.5-4.0FLA/Ext Opt</v>
          </cell>
          <cell r="C112" t="str">
            <v>EA</v>
          </cell>
          <cell r="D112">
            <v>2904</v>
          </cell>
        </row>
        <row r="113">
          <cell r="A113" t="str">
            <v>10-1256</v>
          </cell>
          <cell r="B113" t="str">
            <v>Control,Dup/575V/3Ph/4X/Is/2.5-4.0FLA/Ext Opt</v>
          </cell>
          <cell r="C113" t="str">
            <v>EA</v>
          </cell>
          <cell r="D113">
            <v>3688</v>
          </cell>
        </row>
        <row r="114">
          <cell r="A114" t="str">
            <v>10-1294</v>
          </cell>
          <cell r="B114" t="str">
            <v>Control,Sim/120/208/240V/1Ph/4X/Is/15-20FLA/Ext. Opt</v>
          </cell>
          <cell r="C114" t="str">
            <v>EA</v>
          </cell>
          <cell r="D114">
            <v>2255</v>
          </cell>
        </row>
        <row r="115">
          <cell r="A115" t="str">
            <v>10-1295</v>
          </cell>
          <cell r="B115" t="str">
            <v>Control,Sim/120/208/240V/1Ph/4X/Is/20-30FLA/Ext. Opt</v>
          </cell>
          <cell r="C115" t="str">
            <v>EA</v>
          </cell>
          <cell r="D115">
            <v>2210</v>
          </cell>
        </row>
        <row r="116">
          <cell r="A116" t="str">
            <v>10-1296</v>
          </cell>
          <cell r="B116" t="str">
            <v>Control,Dup/120/208/230V1Ph/4X/Is/0-7.0FLA/Ext Opt</v>
          </cell>
          <cell r="C116" t="str">
            <v>EA</v>
          </cell>
          <cell r="D116">
            <v>3429</v>
          </cell>
        </row>
        <row r="117">
          <cell r="A117" t="str">
            <v>10-1297</v>
          </cell>
          <cell r="B117" t="str">
            <v>Control,Dup/120/208/230V/1Ph/4X/Is/7-15FLA/Ext. Opt</v>
          </cell>
          <cell r="C117" t="str">
            <v>EA</v>
          </cell>
          <cell r="D117">
            <v>3401</v>
          </cell>
        </row>
        <row r="118">
          <cell r="A118" t="str">
            <v>10-1305</v>
          </cell>
          <cell r="B118" t="str">
            <v>Flange Pkg Asm 2"NPT</v>
          </cell>
          <cell r="C118" t="str">
            <v>EA</v>
          </cell>
          <cell r="D118">
            <v>53</v>
          </cell>
        </row>
        <row r="119">
          <cell r="A119" t="str">
            <v>10-1306</v>
          </cell>
          <cell r="B119" t="str">
            <v>Flange Pkg Asm 3"NPT</v>
          </cell>
          <cell r="C119" t="str">
            <v>EA</v>
          </cell>
          <cell r="D119">
            <v>53</v>
          </cell>
        </row>
        <row r="120">
          <cell r="A120" t="str">
            <v>10-1383</v>
          </cell>
          <cell r="B120" t="str">
            <v>Control,Sim/115V/HH Filter System/No Floats</v>
          </cell>
          <cell r="C120" t="str">
            <v>EA</v>
          </cell>
          <cell r="D120">
            <v>1197</v>
          </cell>
        </row>
        <row r="121">
          <cell r="A121" t="str">
            <v>10-1389</v>
          </cell>
          <cell r="B121" t="str">
            <v>Control,Sim/115/200/230V/1P/4X/7-15A/Alm/Ext Opt</v>
          </cell>
          <cell r="C121" t="str">
            <v>EA</v>
          </cell>
          <cell r="D121">
            <v>911</v>
          </cell>
        </row>
        <row r="122">
          <cell r="A122" t="str">
            <v>10-1398</v>
          </cell>
          <cell r="B122" t="str">
            <v>J-Box,4X4X4/.75"Hub/(4) Sm Cd Seals/(1)Plug</v>
          </cell>
          <cell r="C122" t="str">
            <v>EA</v>
          </cell>
          <cell r="D122">
            <v>116</v>
          </cell>
        </row>
        <row r="123">
          <cell r="A123" t="str">
            <v>10-1399</v>
          </cell>
          <cell r="B123" t="str">
            <v>J-Box,4X4X4/1.5"H/(4)Sm Cd Seals/(1) Sm Plug/Pvc</v>
          </cell>
          <cell r="C123" t="str">
            <v>EA</v>
          </cell>
          <cell r="D123">
            <v>125</v>
          </cell>
        </row>
        <row r="124">
          <cell r="A124" t="str">
            <v>10-1401</v>
          </cell>
          <cell r="B124" t="str">
            <v>J-Box,6X6X4/1"Hub/(5)Sm Cd Seals/(1)Plug</v>
          </cell>
          <cell r="C124" t="str">
            <v>EA</v>
          </cell>
          <cell r="D124">
            <v>150</v>
          </cell>
        </row>
        <row r="125">
          <cell r="A125" t="str">
            <v>10-1402</v>
          </cell>
          <cell r="B125" t="str">
            <v>J-Box,6X6X4/1.5"H/(4) Sm Cd Seals/(1) Plug/Pvc</v>
          </cell>
          <cell r="C125" t="str">
            <v>EA</v>
          </cell>
          <cell r="D125">
            <v>140</v>
          </cell>
        </row>
        <row r="126">
          <cell r="A126" t="str">
            <v>10-1403</v>
          </cell>
          <cell r="B126" t="str">
            <v>J-Box,6X6X4/2"Hub/(5)Sm Cd Seals(1)Plug</v>
          </cell>
          <cell r="C126" t="str">
            <v>EA</v>
          </cell>
          <cell r="D126">
            <v>152</v>
          </cell>
        </row>
        <row r="127">
          <cell r="A127" t="str">
            <v>10-1404</v>
          </cell>
          <cell r="B127" t="str">
            <v>J-Box,6X6X4/1.5"H/(3)Sm&amp;(1)Lrg Cd Sl/Sm Plug/Pvc</v>
          </cell>
          <cell r="C127" t="str">
            <v>EA</v>
          </cell>
          <cell r="D127">
            <v>147</v>
          </cell>
        </row>
        <row r="128">
          <cell r="A128" t="str">
            <v>10-1405</v>
          </cell>
          <cell r="B128" t="str">
            <v>J-Box,6X6X4/2"Hub/(4)Sm&amp;(2)Lrg Cd Sls/SmPlug/Pvc</v>
          </cell>
          <cell r="C128" t="str">
            <v>EA</v>
          </cell>
          <cell r="D128">
            <v>176</v>
          </cell>
        </row>
        <row r="129">
          <cell r="A129" t="str">
            <v>10-1450</v>
          </cell>
          <cell r="B129" t="str">
            <v>Battery,AGM 12Vdc</v>
          </cell>
          <cell r="C129" t="str">
            <v>EA</v>
          </cell>
          <cell r="D129">
            <v>518</v>
          </cell>
        </row>
        <row r="130">
          <cell r="A130" t="str">
            <v>10-1456</v>
          </cell>
          <cell r="B130" t="str">
            <v>Float Tree,Asm</v>
          </cell>
          <cell r="C130" t="str">
            <v>EA</v>
          </cell>
          <cell r="D130">
            <v>147</v>
          </cell>
        </row>
        <row r="131">
          <cell r="A131" t="str">
            <v>10-1457</v>
          </cell>
          <cell r="B131" t="str">
            <v>Float Tree,Asm/W-3 Floats</v>
          </cell>
          <cell r="C131" t="str">
            <v>EA</v>
          </cell>
          <cell r="D131">
            <v>335</v>
          </cell>
        </row>
        <row r="132">
          <cell r="A132" t="str">
            <v>10-1458</v>
          </cell>
          <cell r="B132" t="str">
            <v>Float Tree,Asm/W-4 Floats</v>
          </cell>
          <cell r="C132" t="str">
            <v>EA</v>
          </cell>
          <cell r="D132">
            <v>377</v>
          </cell>
        </row>
        <row r="133">
          <cell r="A133" t="str">
            <v>10-1526</v>
          </cell>
          <cell r="B133" t="str">
            <v>Alarm System,Oil Smart W/Lights &amp; Dry Contacts/20'Cd</v>
          </cell>
          <cell r="C133" t="str">
            <v>EA</v>
          </cell>
          <cell r="D133">
            <v>1108</v>
          </cell>
        </row>
        <row r="134">
          <cell r="A134" t="str">
            <v>10-1528</v>
          </cell>
          <cell r="B134" t="str">
            <v>Switch,Oil Smart Pump/20 Ft Cord</v>
          </cell>
          <cell r="C134" t="str">
            <v>EA</v>
          </cell>
          <cell r="D134">
            <v>1172</v>
          </cell>
        </row>
        <row r="135">
          <cell r="A135" t="str">
            <v>10-1675</v>
          </cell>
          <cell r="B135" t="str">
            <v>A-Pak 240V/1Ph/15' Mfs/Indoor-Outdoor</v>
          </cell>
          <cell r="C135" t="str">
            <v>EA</v>
          </cell>
          <cell r="D135">
            <v>298</v>
          </cell>
        </row>
        <row r="136">
          <cell r="A136" t="str">
            <v>10-1710</v>
          </cell>
          <cell r="B136" t="str">
            <v>J-Box,6X6X4/2"Hub/(6)Sm Cd Sls/Sm Plug</v>
          </cell>
          <cell r="C136" t="str">
            <v>EA</v>
          </cell>
          <cell r="D136">
            <v>163</v>
          </cell>
        </row>
        <row r="137">
          <cell r="A137" t="str">
            <v>10-1727</v>
          </cell>
          <cell r="B137" t="str">
            <v>Switch,Oil Smart/20 Ft Cord/120V/60Hz/W-O Plugs</v>
          </cell>
          <cell r="C137" t="str">
            <v>EA</v>
          </cell>
          <cell r="D137">
            <v>1328</v>
          </cell>
        </row>
        <row r="138">
          <cell r="A138" t="str">
            <v>10-1755</v>
          </cell>
          <cell r="B138" t="str">
            <v>Control,Dup/200/230V/1Ph/4X/16-20A/Ext Opt/(See Overview)</v>
          </cell>
          <cell r="C138" t="str">
            <v>EA</v>
          </cell>
          <cell r="D138">
            <v>3078</v>
          </cell>
        </row>
        <row r="139">
          <cell r="A139" t="str">
            <v>10-1877</v>
          </cell>
          <cell r="B139" t="str">
            <v>Switch,Mech Flt/125/250V/5A/25'Cd/Wo Plug</v>
          </cell>
          <cell r="C139" t="str">
            <v>EA</v>
          </cell>
          <cell r="D139">
            <v>57</v>
          </cell>
        </row>
        <row r="140">
          <cell r="A140" t="str">
            <v>10-1878</v>
          </cell>
          <cell r="B140" t="str">
            <v>Switch,Mech Flt/125/250V/5A/35'Cd/Wo Plug</v>
          </cell>
          <cell r="C140" t="str">
            <v>EA</v>
          </cell>
          <cell r="D140">
            <v>70</v>
          </cell>
        </row>
        <row r="141">
          <cell r="A141" t="str">
            <v>10-1879</v>
          </cell>
          <cell r="B141" t="str">
            <v>Switch,Mech Flt/125/250V/5A/50'Cd/Wo Plug</v>
          </cell>
          <cell r="C141" t="str">
            <v>EA</v>
          </cell>
          <cell r="D141">
            <v>87</v>
          </cell>
        </row>
        <row r="142">
          <cell r="A142" t="str">
            <v>10-1880</v>
          </cell>
          <cell r="B142" t="str">
            <v>Switch,Mech Flt/125/250V/5A/15'Cd/Wo Plg/Extl Wt</v>
          </cell>
          <cell r="C142" t="str">
            <v>EA</v>
          </cell>
          <cell r="D142">
            <v>59</v>
          </cell>
        </row>
        <row r="143">
          <cell r="A143" t="str">
            <v>10-1881</v>
          </cell>
          <cell r="B143" t="str">
            <v>Switch,Mech Flt/125/250V/5A/25'Cd/Wo Plg/Extl Wt</v>
          </cell>
          <cell r="C143" t="str">
            <v>EA</v>
          </cell>
          <cell r="D143">
            <v>71</v>
          </cell>
        </row>
        <row r="144">
          <cell r="A144" t="str">
            <v>10-1882</v>
          </cell>
          <cell r="B144" t="str">
            <v>Switch,Mech Flt/125/250V/5A/35'Cd/Wo Plg/Extl Wt</v>
          </cell>
          <cell r="C144" t="str">
            <v>EA</v>
          </cell>
          <cell r="D144">
            <v>84</v>
          </cell>
        </row>
        <row r="145">
          <cell r="A145" t="str">
            <v>10-1883</v>
          </cell>
          <cell r="B145" t="str">
            <v>Switch,Mech Flt/125/250V/5A/50'Cd/Wo Plg/Extl Wt</v>
          </cell>
          <cell r="C145" t="str">
            <v>EA</v>
          </cell>
          <cell r="D145">
            <v>99</v>
          </cell>
        </row>
        <row r="146">
          <cell r="A146" t="str">
            <v>10-1886</v>
          </cell>
          <cell r="B146" t="str">
            <v>Float Tree,Asm W-3 Mech Floats</v>
          </cell>
          <cell r="C146" t="str">
            <v>EA</v>
          </cell>
          <cell r="D146">
            <v>314</v>
          </cell>
        </row>
        <row r="147">
          <cell r="A147" t="str">
            <v>10-1887</v>
          </cell>
          <cell r="B147" t="str">
            <v>Float Tree,Asm W-4 Mech Floats</v>
          </cell>
          <cell r="C147" t="str">
            <v>EA</v>
          </cell>
          <cell r="D147">
            <v>356</v>
          </cell>
        </row>
        <row r="148">
          <cell r="A148" t="str">
            <v>10-1956</v>
          </cell>
          <cell r="B148" t="str">
            <v>Switch,Mech Flt/SPB/230V/35'Cd/13Amp/1Hp</v>
          </cell>
          <cell r="C148" t="str">
            <v>EA</v>
          </cell>
          <cell r="D148">
            <v>90</v>
          </cell>
        </row>
        <row r="149">
          <cell r="A149" t="str">
            <v>10-1964</v>
          </cell>
          <cell r="B149" t="str">
            <v>Switch,Mech/DPB/115V/15'Cd/15A/N.O.</v>
          </cell>
          <cell r="C149" t="str">
            <v>EA</v>
          </cell>
          <cell r="D149">
            <v>181</v>
          </cell>
        </row>
        <row r="150">
          <cell r="A150" t="str">
            <v>10-1965</v>
          </cell>
          <cell r="B150" t="str">
            <v>Switch,Mech/DPB/230V/15'Cd/15A/N.O.</v>
          </cell>
          <cell r="C150" t="str">
            <v>EA</v>
          </cell>
          <cell r="D150">
            <v>192</v>
          </cell>
        </row>
        <row r="151">
          <cell r="A151" t="str">
            <v>10-2006</v>
          </cell>
          <cell r="B151" t="str">
            <v>Control,Sim/230V/1Ph/4X/0-15Fla/Plugger/810/815</v>
          </cell>
          <cell r="C151" t="str">
            <v>EA</v>
          </cell>
          <cell r="D151">
            <v>399</v>
          </cell>
        </row>
        <row r="152">
          <cell r="A152" t="str">
            <v>10-2008</v>
          </cell>
          <cell r="B152" t="str">
            <v>Control,Sim/115/200/230V/1Ph/4X/0-7Fla/810</v>
          </cell>
          <cell r="C152" t="str">
            <v>EA</v>
          </cell>
          <cell r="D152">
            <v>621</v>
          </cell>
        </row>
        <row r="153">
          <cell r="A153" t="str">
            <v>10-2014</v>
          </cell>
          <cell r="B153" t="str">
            <v>Fitting,PVC 1.25" Anti-Siphon Device/Sch 80</v>
          </cell>
          <cell r="C153" t="str">
            <v>EA</v>
          </cell>
          <cell r="D153">
            <v>151</v>
          </cell>
        </row>
        <row r="154">
          <cell r="A154" t="str">
            <v>10-2041</v>
          </cell>
          <cell r="B154" t="str">
            <v>Switch,Asm Mech-Vert Master/SPB/115V/NO/10'Cd</v>
          </cell>
          <cell r="C154" t="str">
            <v>EA</v>
          </cell>
          <cell r="D154">
            <v>65</v>
          </cell>
        </row>
        <row r="155">
          <cell r="A155" t="str">
            <v>10-2042</v>
          </cell>
          <cell r="B155" t="str">
            <v>Switch,Asm Mech-Vert Master/SPB/115V/NO/15'Cd</v>
          </cell>
          <cell r="C155" t="str">
            <v>EA</v>
          </cell>
          <cell r="D155">
            <v>70</v>
          </cell>
        </row>
        <row r="156">
          <cell r="A156" t="str">
            <v>10-2043</v>
          </cell>
          <cell r="B156" t="str">
            <v>Switch,Asm Mech-Vert Master/SPB/115V/NO/20'Cd</v>
          </cell>
          <cell r="C156" t="str">
            <v>EA</v>
          </cell>
          <cell r="D156">
            <v>74</v>
          </cell>
        </row>
        <row r="157">
          <cell r="A157" t="str">
            <v>10-2060</v>
          </cell>
          <cell r="B157" t="str">
            <v>Switch,Mech Flt/30Vdc/.1A/15'Cd/Narrow W-Clamp</v>
          </cell>
          <cell r="C157" t="str">
            <v>EA</v>
          </cell>
          <cell r="D157">
            <v>61</v>
          </cell>
        </row>
        <row r="158">
          <cell r="A158" t="str">
            <v>10-2061</v>
          </cell>
          <cell r="B158" t="str">
            <v>Switch,Mech Flt/30Vdc/.1A/20'Cd/Narrow W-Clamp</v>
          </cell>
          <cell r="C158" t="str">
            <v>EA</v>
          </cell>
          <cell r="D158">
            <v>59</v>
          </cell>
        </row>
        <row r="159">
          <cell r="A159" t="str">
            <v>10-2062</v>
          </cell>
          <cell r="B159" t="str">
            <v>Switch,Mech Flt/30Vdc/.1A/25'Cd/Narrow W-Clamp</v>
          </cell>
          <cell r="C159" t="str">
            <v>EA</v>
          </cell>
          <cell r="D159">
            <v>72</v>
          </cell>
        </row>
        <row r="160">
          <cell r="A160" t="str">
            <v>10-2063</v>
          </cell>
          <cell r="B160" t="str">
            <v>Switch,Mech Flt/30Vdc/.1A/35'Cd/Narrow W-Clamp</v>
          </cell>
          <cell r="C160" t="str">
            <v>EA</v>
          </cell>
          <cell r="D160">
            <v>81</v>
          </cell>
        </row>
        <row r="161">
          <cell r="A161" t="str">
            <v>10-2064</v>
          </cell>
          <cell r="B161" t="str">
            <v>Switch,Mech Flt/30Vdc/.1A/50'Cd/Narrow W-Clamp</v>
          </cell>
          <cell r="C161" t="str">
            <v>EA</v>
          </cell>
          <cell r="D161">
            <v>97</v>
          </cell>
        </row>
        <row r="162">
          <cell r="A162" t="str">
            <v>10-2065</v>
          </cell>
          <cell r="B162" t="str">
            <v>Switch,Mech Flt/30Vdc/.1A/15'Cd/Narrow/Extl Wt</v>
          </cell>
          <cell r="C162" t="str">
            <v>EA</v>
          </cell>
          <cell r="D162">
            <v>68</v>
          </cell>
        </row>
        <row r="163">
          <cell r="A163" t="str">
            <v>10-2066</v>
          </cell>
          <cell r="B163" t="str">
            <v>Switch,Mech Flt/30Vdc/.1A/25'Cd/Narrow Extl Wt</v>
          </cell>
          <cell r="C163" t="str">
            <v>EA</v>
          </cell>
          <cell r="D163">
            <v>77</v>
          </cell>
        </row>
        <row r="164">
          <cell r="A164" t="str">
            <v>10-2067</v>
          </cell>
          <cell r="B164" t="str">
            <v>Switch,Mech Flt/30Vdc/.1A/35'Cd/Narrow Extl Wt</v>
          </cell>
          <cell r="C164" t="str">
            <v>EA</v>
          </cell>
          <cell r="D164">
            <v>91</v>
          </cell>
        </row>
        <row r="165">
          <cell r="A165" t="str">
            <v>10-2068</v>
          </cell>
          <cell r="B165" t="str">
            <v>Switch,Mech Flt/30Vdc/.1A/50'Cd/Narrow/Extl Wt</v>
          </cell>
          <cell r="C165" t="str">
            <v>EA</v>
          </cell>
          <cell r="D165">
            <v>107</v>
          </cell>
        </row>
        <row r="166">
          <cell r="A166" t="str">
            <v>10-2069</v>
          </cell>
          <cell r="B166" t="str">
            <v>Float Tree,Asm/W-3 Milliampmaster Floats</v>
          </cell>
          <cell r="C166" t="str">
            <v>EA</v>
          </cell>
          <cell r="D166">
            <v>364</v>
          </cell>
        </row>
        <row r="167">
          <cell r="A167" t="str">
            <v>10-2070</v>
          </cell>
          <cell r="B167" t="str">
            <v>Float Tree,Asm/W-4 Milliampmaster Floats</v>
          </cell>
          <cell r="C167" t="str">
            <v>EA</v>
          </cell>
          <cell r="D167">
            <v>422</v>
          </cell>
        </row>
        <row r="168">
          <cell r="A168" t="str">
            <v>10-2149</v>
          </cell>
          <cell r="B168" t="str">
            <v>Control,Sim/Oil Smart/115V/1Ph/Alarm &amp; Pump Switch</v>
          </cell>
          <cell r="C168" t="str">
            <v>EA</v>
          </cell>
          <cell r="D168">
            <v>3039</v>
          </cell>
        </row>
        <row r="169">
          <cell r="A169" t="str">
            <v>10-2150</v>
          </cell>
          <cell r="B169" t="str">
            <v>Control,Dup/Oil Smart/115V/1Ph/Alarm &amp; Pump Switch</v>
          </cell>
          <cell r="C169" t="str">
            <v>EA</v>
          </cell>
          <cell r="D169">
            <v>4004</v>
          </cell>
        </row>
        <row r="170">
          <cell r="A170" t="str">
            <v>10-2284</v>
          </cell>
          <cell r="B170" t="str">
            <v>Control,Sim/Oil Smart/220V/1Ph/50Hz</v>
          </cell>
          <cell r="C170" t="str">
            <v>EA</v>
          </cell>
          <cell r="D170">
            <v>2944</v>
          </cell>
        </row>
        <row r="171">
          <cell r="A171" t="str">
            <v>10-2285</v>
          </cell>
          <cell r="B171" t="str">
            <v>Control,Dup/Oil Smart/220V/1Ph/50Hz</v>
          </cell>
          <cell r="C171" t="str">
            <v>EA</v>
          </cell>
          <cell r="D171">
            <v>4149</v>
          </cell>
        </row>
        <row r="172">
          <cell r="A172" t="str">
            <v>10-2336</v>
          </cell>
          <cell r="B172" t="str">
            <v>Control,Box 230V/3 Wire/.5Hp/Potable-Water Turbine Pump</v>
          </cell>
          <cell r="C172" t="str">
            <v>EA</v>
          </cell>
          <cell r="D172">
            <v>139</v>
          </cell>
        </row>
        <row r="173">
          <cell r="A173" t="str">
            <v>10-2337</v>
          </cell>
          <cell r="B173" t="str">
            <v>Control,Box 230V/3 Wire/.75Hp/Potable-Water Turbine Pump</v>
          </cell>
          <cell r="C173" t="str">
            <v>EA</v>
          </cell>
          <cell r="D173">
            <v>149</v>
          </cell>
        </row>
        <row r="174">
          <cell r="A174" t="str">
            <v>10-2338</v>
          </cell>
          <cell r="B174" t="str">
            <v>Control,Box 230V/3 Wire/1Hp/Potable-Water Turbine Pump</v>
          </cell>
          <cell r="C174" t="str">
            <v>EA</v>
          </cell>
          <cell r="D174">
            <v>153</v>
          </cell>
        </row>
        <row r="175">
          <cell r="A175" t="str">
            <v>10-2339</v>
          </cell>
          <cell r="B175" t="str">
            <v>Control,Pumptec/IR/.5-1.5Hp/115/230V/2 or 3 Wire</v>
          </cell>
          <cell r="C175" t="str">
            <v>EA</v>
          </cell>
          <cell r="D175">
            <v>529</v>
          </cell>
        </row>
        <row r="176">
          <cell r="A176" t="str">
            <v>10-2340</v>
          </cell>
          <cell r="B176" t="str">
            <v>Control,Pumptec/.5-5Hp/230V/2 or 3 Wire</v>
          </cell>
          <cell r="C176" t="str">
            <v>EA</v>
          </cell>
          <cell r="D176">
            <v>990</v>
          </cell>
        </row>
        <row r="177">
          <cell r="A177" t="str">
            <v>10-2341</v>
          </cell>
          <cell r="B177" t="str">
            <v>Control, QD Pumptec/.5-1Hp/230V/Mounts in QD Relay Control Box</v>
          </cell>
          <cell r="C177" t="str">
            <v>EA</v>
          </cell>
          <cell r="D177">
            <v>372</v>
          </cell>
        </row>
        <row r="178">
          <cell r="A178" t="str">
            <v>10-2342</v>
          </cell>
          <cell r="B178" t="str">
            <v>Fitting,Package Complete Submersible-Potable Water Pump</v>
          </cell>
          <cell r="C178" t="str">
            <v>EA</v>
          </cell>
          <cell r="D178">
            <v>202</v>
          </cell>
        </row>
        <row r="179">
          <cell r="A179" t="str">
            <v>10-2343</v>
          </cell>
          <cell r="B179" t="str">
            <v>Protector,Cable</v>
          </cell>
          <cell r="C179" t="str">
            <v>EA</v>
          </cell>
          <cell r="D179">
            <v>17</v>
          </cell>
        </row>
        <row r="180">
          <cell r="A180" t="str">
            <v>10-2344</v>
          </cell>
          <cell r="B180" t="str">
            <v>Kit,Heat Shrink Splice</v>
          </cell>
          <cell r="C180" t="str">
            <v>EA</v>
          </cell>
          <cell r="D180">
            <v>11</v>
          </cell>
        </row>
        <row r="181">
          <cell r="A181" t="str">
            <v>10-2345</v>
          </cell>
          <cell r="B181" t="str">
            <v>Fitting,Adjustable 4"-8" Torque Arrestor</v>
          </cell>
          <cell r="C181" t="str">
            <v>EA</v>
          </cell>
          <cell r="D181">
            <v>23</v>
          </cell>
        </row>
        <row r="182">
          <cell r="A182" t="str">
            <v>10-2346</v>
          </cell>
          <cell r="B182" t="str">
            <v>Fitting,Bronze Pitless Adapter</v>
          </cell>
          <cell r="C182" t="str">
            <v>EA</v>
          </cell>
          <cell r="D182">
            <v>98</v>
          </cell>
        </row>
        <row r="183">
          <cell r="A183" t="str">
            <v>10-2347</v>
          </cell>
          <cell r="B183" t="str">
            <v>Valve,Pressure Relief/75 Psi MaxFor 1/2"NPT</v>
          </cell>
          <cell r="C183" t="str">
            <v>EA</v>
          </cell>
          <cell r="D183">
            <v>19</v>
          </cell>
        </row>
        <row r="184">
          <cell r="A184" t="str">
            <v>10-2353</v>
          </cell>
          <cell r="B184" t="str">
            <v>Ejector,Shallow Well (for 460)</v>
          </cell>
          <cell r="C184" t="str">
            <v>EA</v>
          </cell>
          <cell r="D184">
            <v>97</v>
          </cell>
        </row>
        <row r="185">
          <cell r="A185" t="str">
            <v>10-2354</v>
          </cell>
          <cell r="B185" t="str">
            <v>Ejector,Shallow Well (for 463)</v>
          </cell>
          <cell r="C185" t="str">
            <v>EA</v>
          </cell>
          <cell r="D185">
            <v>97</v>
          </cell>
        </row>
        <row r="186">
          <cell r="A186" t="str">
            <v>10-2355</v>
          </cell>
          <cell r="B186" t="str">
            <v>Ejector,Deep Well (for 460,462&amp;463)</v>
          </cell>
          <cell r="C186" t="str">
            <v>EA</v>
          </cell>
          <cell r="D186">
            <v>114</v>
          </cell>
        </row>
        <row r="187">
          <cell r="A187" t="str">
            <v>10-2356</v>
          </cell>
          <cell r="B187" t="str">
            <v>Ejector,Deep Well (for 460&amp;462)</v>
          </cell>
          <cell r="C187" t="str">
            <v>EA</v>
          </cell>
          <cell r="D187">
            <v>107</v>
          </cell>
        </row>
        <row r="188">
          <cell r="A188" t="str">
            <v>10-2357</v>
          </cell>
          <cell r="B188" t="str">
            <v>Ejector,Deep Well (for 463)</v>
          </cell>
          <cell r="C188" t="str">
            <v>EA</v>
          </cell>
          <cell r="D188">
            <v>107</v>
          </cell>
        </row>
        <row r="189">
          <cell r="A189" t="str">
            <v>10-2358</v>
          </cell>
          <cell r="B189" t="str">
            <v>Ejector,Deep Well (for 463)</v>
          </cell>
          <cell r="C189" t="str">
            <v>EA</v>
          </cell>
          <cell r="D189">
            <v>125</v>
          </cell>
        </row>
        <row r="190">
          <cell r="A190" t="str">
            <v>10-2359</v>
          </cell>
          <cell r="B190" t="str">
            <v>Kit,Flow control (for 460,462&amp;463)</v>
          </cell>
          <cell r="C190" t="str">
            <v>EA</v>
          </cell>
          <cell r="D190">
            <v>46</v>
          </cell>
        </row>
        <row r="191">
          <cell r="A191" t="str">
            <v>10-2360</v>
          </cell>
          <cell r="B191" t="str">
            <v>Kit,Switch &amp; Governor Replacement</v>
          </cell>
          <cell r="C191" t="str">
            <v>EA</v>
          </cell>
          <cell r="D191">
            <v>51</v>
          </cell>
        </row>
        <row r="192">
          <cell r="A192" t="str">
            <v>10-2361</v>
          </cell>
          <cell r="B192" t="str">
            <v>Valve,Foot-1" X 1-1/4"/Dual Purpose/Bronze</v>
          </cell>
          <cell r="C192" t="str">
            <v>EA</v>
          </cell>
          <cell r="D192">
            <v>49</v>
          </cell>
        </row>
        <row r="193">
          <cell r="A193" t="str">
            <v>10-2367</v>
          </cell>
          <cell r="B193" t="str">
            <v>Tank,Diaphragm/4.5 Gallon</v>
          </cell>
          <cell r="C193" t="str">
            <v>EA</v>
          </cell>
          <cell r="D193">
            <v>152</v>
          </cell>
        </row>
        <row r="194">
          <cell r="A194" t="str">
            <v>10-2368</v>
          </cell>
          <cell r="B194" t="str">
            <v>Tank,Vertical Diaphragm/Air-E-Tainer/14 Gallon/Steel</v>
          </cell>
          <cell r="C194" t="str">
            <v>EA</v>
          </cell>
          <cell r="D194">
            <v>382</v>
          </cell>
        </row>
        <row r="195">
          <cell r="A195" t="str">
            <v>10-2369</v>
          </cell>
          <cell r="B195" t="str">
            <v>Tank,Vertical Diaphragm/Air-E-Tainer/20 Gallon/Steel</v>
          </cell>
          <cell r="C195" t="str">
            <v>EA</v>
          </cell>
          <cell r="D195">
            <v>349</v>
          </cell>
        </row>
        <row r="196">
          <cell r="A196" t="str">
            <v>10-2370</v>
          </cell>
          <cell r="B196" t="str">
            <v>Tank,Vertical Diaphragm/Air-E-Tainer/32 Gallon/Steel</v>
          </cell>
          <cell r="C196" t="str">
            <v>EA</v>
          </cell>
          <cell r="D196">
            <v>563</v>
          </cell>
        </row>
        <row r="197">
          <cell r="A197" t="str">
            <v>10-2371</v>
          </cell>
          <cell r="B197" t="str">
            <v>Tank,Vertical Diaphragm/Air-E-Tainer/44 Gallon/Steel</v>
          </cell>
          <cell r="C197" t="str">
            <v>EA</v>
          </cell>
          <cell r="D197">
            <v>903</v>
          </cell>
        </row>
        <row r="198">
          <cell r="A198" t="str">
            <v>10-2372</v>
          </cell>
          <cell r="B198" t="str">
            <v>Stand, Air-E-Tainer/Jet Pump</v>
          </cell>
          <cell r="C198" t="str">
            <v>EA</v>
          </cell>
          <cell r="D198">
            <v>40</v>
          </cell>
        </row>
        <row r="199">
          <cell r="A199" t="str">
            <v>10-2373</v>
          </cell>
          <cell r="B199" t="str">
            <v>Kit, Hook Up(for10-2368&amp;10-2369) w/Stand</v>
          </cell>
          <cell r="C199" t="str">
            <v>EA</v>
          </cell>
          <cell r="D199">
            <v>112</v>
          </cell>
        </row>
        <row r="200">
          <cell r="A200" t="str">
            <v>10-2374</v>
          </cell>
          <cell r="B200" t="str">
            <v>Tank, Expansion/Water Heater(2.1 Gal)</v>
          </cell>
          <cell r="C200" t="str">
            <v>EA</v>
          </cell>
          <cell r="D200">
            <v>117</v>
          </cell>
        </row>
        <row r="201">
          <cell r="A201" t="str">
            <v>10-2375</v>
          </cell>
          <cell r="B201" t="str">
            <v>Tank, Expansion/Water Heater(4.5 Gal)</v>
          </cell>
          <cell r="C201" t="str">
            <v>EA</v>
          </cell>
          <cell r="D201">
            <v>151</v>
          </cell>
        </row>
        <row r="202">
          <cell r="A202" t="str">
            <v>10-2376</v>
          </cell>
          <cell r="B202" t="str">
            <v>Switch, Pressure/20-40 PSI</v>
          </cell>
          <cell r="C202" t="str">
            <v>EA</v>
          </cell>
          <cell r="D202">
            <v>25</v>
          </cell>
        </row>
        <row r="203">
          <cell r="A203" t="str">
            <v>10-2377</v>
          </cell>
          <cell r="B203" t="str">
            <v>Switch, Pressure/30-50 PSI</v>
          </cell>
          <cell r="C203" t="str">
            <v>EA</v>
          </cell>
          <cell r="D203">
            <v>25</v>
          </cell>
        </row>
        <row r="204">
          <cell r="A204" t="str">
            <v>10-2378</v>
          </cell>
          <cell r="B204" t="str">
            <v>Switch, Low Pressure Cut Off/20-40 PSI</v>
          </cell>
          <cell r="C204" t="str">
            <v>EA</v>
          </cell>
          <cell r="D204">
            <v>52</v>
          </cell>
        </row>
        <row r="205">
          <cell r="A205" t="str">
            <v>10-2379</v>
          </cell>
          <cell r="B205" t="str">
            <v>Gauge, Pressure/100 PSI</v>
          </cell>
          <cell r="C205" t="str">
            <v>EA</v>
          </cell>
          <cell r="D205">
            <v>26</v>
          </cell>
        </row>
        <row r="206">
          <cell r="A206" t="str">
            <v>10-2380</v>
          </cell>
          <cell r="B206" t="str">
            <v>Gauge, Pressure/200 PSI</v>
          </cell>
          <cell r="C206" t="str">
            <v>EA</v>
          </cell>
          <cell r="D206">
            <v>16</v>
          </cell>
        </row>
        <row r="207">
          <cell r="A207" t="str">
            <v>10-2381</v>
          </cell>
          <cell r="B207" t="str">
            <v>Kit,Hook Up (for 10-2367)</v>
          </cell>
          <cell r="C207" t="str">
            <v>EA</v>
          </cell>
          <cell r="D207">
            <v>30</v>
          </cell>
        </row>
        <row r="208">
          <cell r="A208" t="str">
            <v>10-2421</v>
          </cell>
          <cell r="B208" t="str">
            <v>Stand,Pump Kit</v>
          </cell>
          <cell r="C208" t="str">
            <v>EA</v>
          </cell>
          <cell r="D208">
            <v>23</v>
          </cell>
        </row>
        <row r="209">
          <cell r="A209" t="str">
            <v>10-2516</v>
          </cell>
          <cell r="B209" t="str">
            <v>Control,Sim/115V/1Ph/0-1Hp/Oil Smart/VLFS</v>
          </cell>
          <cell r="C209" t="str">
            <v>EA</v>
          </cell>
          <cell r="D209">
            <v>1969</v>
          </cell>
        </row>
        <row r="210">
          <cell r="A210" t="str">
            <v>10-2614</v>
          </cell>
          <cell r="B210" t="str">
            <v>A-Pak 120V/1Ph/50-60Hz/15'Mfs/Nema 1/CSA/Auxillary Alarm Contacts</v>
          </cell>
          <cell r="C210" t="str">
            <v>EA</v>
          </cell>
          <cell r="D210">
            <v>174</v>
          </cell>
        </row>
        <row r="211">
          <cell r="A211" t="str">
            <v>10-2698</v>
          </cell>
          <cell r="B211" t="str">
            <v>Control,Sim/240V/50Hz/1P/4X/7-15Fla/Ext Opt</v>
          </cell>
          <cell r="C211" t="str">
            <v>EA</v>
          </cell>
          <cell r="D211">
            <v>1009</v>
          </cell>
        </row>
        <row r="212">
          <cell r="A212" t="str">
            <v>10-2699</v>
          </cell>
          <cell r="B212" t="str">
            <v>Control,Dup/240V/50Hz/1P/4X/7-15Fla/Ext Opt</v>
          </cell>
          <cell r="C212" t="str">
            <v>EA</v>
          </cell>
          <cell r="D212">
            <v>1437</v>
          </cell>
        </row>
        <row r="213">
          <cell r="A213" t="str">
            <v>10-2761</v>
          </cell>
          <cell r="B213" t="str">
            <v>Control,Dup/220/380/440V/3Ph/50Hz/4X/4.0-6.3Fla/Ext Opt</v>
          </cell>
          <cell r="C213" t="str">
            <v>EA</v>
          </cell>
          <cell r="D213">
            <v>2100</v>
          </cell>
        </row>
        <row r="214">
          <cell r="A214" t="str">
            <v>10-3050</v>
          </cell>
          <cell r="B214" t="str">
            <v>Kit,Extension/QJ Ultima "202"/White</v>
          </cell>
          <cell r="C214" t="str">
            <v>EA</v>
          </cell>
          <cell r="D214">
            <v>100</v>
          </cell>
        </row>
        <row r="215">
          <cell r="A215" t="str">
            <v>10-3052</v>
          </cell>
          <cell r="B215" t="str">
            <v>Control,Dup/380V/50Hz/3Ph/4X/1.6-2.5Fla/Ext Opt</v>
          </cell>
          <cell r="C215" t="str">
            <v>EA</v>
          </cell>
          <cell r="D215">
            <v>2100</v>
          </cell>
        </row>
        <row r="216">
          <cell r="A216" t="str">
            <v>10-3149</v>
          </cell>
          <cell r="B216" t="str">
            <v>Alarm System,Oil Smart W/Lights &amp; Dry Contacts/20'Cd/220V/50Hz</v>
          </cell>
          <cell r="C216" t="str">
            <v>EA</v>
          </cell>
          <cell r="D216">
            <v>1387</v>
          </cell>
        </row>
        <row r="217">
          <cell r="A217" t="str">
            <v>10-3207</v>
          </cell>
          <cell r="B217" t="str">
            <v>Control,Sim/115/200/230V/1Ph/4X/0-12Fla/Pump W-Wired In Float &amp; Man Run/810/815</v>
          </cell>
          <cell r="C217" t="str">
            <v>EA</v>
          </cell>
          <cell r="D217">
            <v>715</v>
          </cell>
        </row>
        <row r="218">
          <cell r="A218" t="str">
            <v>10-3243</v>
          </cell>
          <cell r="B218" t="str">
            <v>Control,Sim/220V/1PH/50Hz/4X/0-7Fla/Ext Opt</v>
          </cell>
          <cell r="C218" t="str">
            <v>EA</v>
          </cell>
          <cell r="D218">
            <v>1009</v>
          </cell>
        </row>
        <row r="219">
          <cell r="A219" t="str">
            <v>10-3244</v>
          </cell>
          <cell r="B219" t="str">
            <v>Control,Dup/220V/1P/50Hz/4X/0-7A/Alm/Ext Opt</v>
          </cell>
          <cell r="C219" t="str">
            <v>EA</v>
          </cell>
          <cell r="D219">
            <v>1437</v>
          </cell>
        </row>
        <row r="220">
          <cell r="A220" t="str">
            <v>10-3245</v>
          </cell>
          <cell r="B220" t="str">
            <v>Control,Sim/380V/3Ph/50Hz4X/1.6-2.5FLA/Ext Opt</v>
          </cell>
          <cell r="C220" t="str">
            <v>EA</v>
          </cell>
          <cell r="D220">
            <v>1572</v>
          </cell>
        </row>
        <row r="221">
          <cell r="A221" t="str">
            <v>10-3246</v>
          </cell>
          <cell r="B221" t="str">
            <v>Control,Sim/380V/3Ph/50Hz/4X/2.5-4.0A/Ext Opt</v>
          </cell>
          <cell r="C221" t="str">
            <v>EA</v>
          </cell>
          <cell r="D221">
            <v>1572</v>
          </cell>
        </row>
        <row r="222">
          <cell r="A222" t="str">
            <v>10-3247</v>
          </cell>
          <cell r="B222" t="str">
            <v>Control,Sim/220V/1Ph/50Hz/4X/7-15FLA/Ext Opt</v>
          </cell>
          <cell r="C222" t="str">
            <v>EA</v>
          </cell>
          <cell r="D222">
            <v>1362</v>
          </cell>
        </row>
        <row r="223">
          <cell r="A223" t="str">
            <v>10-3592</v>
          </cell>
          <cell r="B223" t="str">
            <v>Adapter-Cord Asm/Female Rectangular EQD To Male Round EQD/E-ONE</v>
          </cell>
          <cell r="C223" t="str">
            <v>EA</v>
          </cell>
          <cell r="D223">
            <v>346</v>
          </cell>
        </row>
        <row r="224">
          <cell r="A224" t="str">
            <v>10-3791</v>
          </cell>
          <cell r="B224" t="str">
            <v>Switch,Mech Flt/30Vdc/.1A/75'Cd/Narrow/Extl Wt</v>
          </cell>
          <cell r="C224" t="str">
            <v>EA</v>
          </cell>
          <cell r="D224">
            <v>139</v>
          </cell>
        </row>
        <row r="225">
          <cell r="A225" t="str">
            <v>10-3850</v>
          </cell>
          <cell r="B225" t="str">
            <v>Control,Sim/Auto Rev/200/230/460/3P/4X/4.0-6.3A/Ext Opt/(See Overview)</v>
          </cell>
          <cell r="C225" t="str">
            <v>EA</v>
          </cell>
          <cell r="D225">
            <v>2371</v>
          </cell>
        </row>
        <row r="226">
          <cell r="A226" t="str">
            <v>104-0005</v>
          </cell>
          <cell r="B226" t="str">
            <v>Mini Drain 104(72)</v>
          </cell>
          <cell r="C226" t="str">
            <v>EA</v>
          </cell>
          <cell r="D226">
            <v>320</v>
          </cell>
        </row>
        <row r="227">
          <cell r="A227" t="str">
            <v>10-4011</v>
          </cell>
          <cell r="B227" t="str">
            <v>A-Pak Proprietary/120V/1Ph/50-60Hz/15'VRS/Nema 1/cCSAus</v>
          </cell>
          <cell r="C227" t="str">
            <v>EA</v>
          </cell>
          <cell r="D227">
            <v>137</v>
          </cell>
        </row>
        <row r="228">
          <cell r="A228" t="str">
            <v>10-4012</v>
          </cell>
          <cell r="B228" t="str">
            <v>A-Pak Proprietary/120V/1Ph/50-60Hz/15'MFS/Nema 1/cCSAus</v>
          </cell>
          <cell r="C228" t="str">
            <v>EA</v>
          </cell>
          <cell r="D228">
            <v>189</v>
          </cell>
        </row>
        <row r="229">
          <cell r="A229" t="str">
            <v>10-4013</v>
          </cell>
          <cell r="B229" t="str">
            <v>A-Pak Connected/120V/1Ph/50-60Hz/15'VRS/Nema 1/cCSAus</v>
          </cell>
          <cell r="C229" t="str">
            <v>EA</v>
          </cell>
          <cell r="D229">
            <v>276</v>
          </cell>
        </row>
        <row r="230">
          <cell r="A230" t="str">
            <v>10-4014</v>
          </cell>
          <cell r="B230" t="str">
            <v>A-Pak Connected/120V/1Ph/50-60Hz/15'MFS/Nema 1/cCSAus</v>
          </cell>
          <cell r="C230" t="str">
            <v>EA</v>
          </cell>
          <cell r="D230">
            <v>332</v>
          </cell>
        </row>
        <row r="231">
          <cell r="A231" t="str">
            <v>10-4144</v>
          </cell>
          <cell r="B231" t="str">
            <v>Gateway,Z Control/(Power Adapter Included)</v>
          </cell>
          <cell r="C231" t="str">
            <v>EA</v>
          </cell>
          <cell r="D231">
            <v>473</v>
          </cell>
        </row>
        <row r="232">
          <cell r="A232" t="str">
            <v>10-4462</v>
          </cell>
          <cell r="B232" t="str">
            <v>Control,Dup/110/200/230V/1Ph/4X/0-7Fla/Ext Opt No Floats(See Overview)</v>
          </cell>
          <cell r="C232" t="str">
            <v>EA</v>
          </cell>
          <cell r="D232">
            <v>1284</v>
          </cell>
        </row>
        <row r="233">
          <cell r="A233" t="str">
            <v>10-4463</v>
          </cell>
          <cell r="B233" t="str">
            <v>Control,Sim/110/200/230/1Ph/4X/0-7FLA/Ext Opt No Floats(See Overview)</v>
          </cell>
          <cell r="C233" t="str">
            <v>EA</v>
          </cell>
          <cell r="D233">
            <v>745</v>
          </cell>
        </row>
        <row r="234">
          <cell r="A234" t="str">
            <v>10-4464</v>
          </cell>
          <cell r="B234" t="str">
            <v>Control,Dup/115/200/230V/1P/4X/7-15Fla/Ext Opt No Floats(See Overview)</v>
          </cell>
          <cell r="C234" t="str">
            <v>EA</v>
          </cell>
          <cell r="D234">
            <v>1284</v>
          </cell>
        </row>
        <row r="235">
          <cell r="A235" t="str">
            <v>10-4465</v>
          </cell>
          <cell r="B235" t="str">
            <v>Control,Sim/115/200/230V/1P/4X/7-15Fla/Ext Opt No Floats</v>
          </cell>
          <cell r="C235" t="str">
            <v>EA</v>
          </cell>
          <cell r="D235">
            <v>741</v>
          </cell>
        </row>
        <row r="236">
          <cell r="A236" t="str">
            <v>10-4506</v>
          </cell>
          <cell r="B236" t="str">
            <v>J-Box,Sim/ W-O Holes/(Field Installed)</v>
          </cell>
          <cell r="C236" t="str">
            <v>EA</v>
          </cell>
          <cell r="D236">
            <v>137</v>
          </cell>
        </row>
        <row r="237">
          <cell r="A237" t="str">
            <v>10-4507</v>
          </cell>
          <cell r="B237" t="str">
            <v>J-Box,Dup/ W-O Holes/(Field Installed)</v>
          </cell>
          <cell r="C237" t="str">
            <v>EA</v>
          </cell>
          <cell r="D237">
            <v>155</v>
          </cell>
        </row>
        <row r="238">
          <cell r="A238" t="str">
            <v>10-4536</v>
          </cell>
          <cell r="B238" t="str">
            <v>Control,Sim/115/200/230/1P/4X/15-20A/Alm/Ext Opt</v>
          </cell>
          <cell r="C238" t="str">
            <v>EA</v>
          </cell>
          <cell r="D238">
            <v>845</v>
          </cell>
        </row>
        <row r="239">
          <cell r="A239" t="str">
            <v>10-4537</v>
          </cell>
          <cell r="B239" t="str">
            <v>Control,Sim/115/200/230V/1P/4X/20-30Fla/Ext Opt(See Overview)</v>
          </cell>
          <cell r="C239" t="str">
            <v>EA</v>
          </cell>
          <cell r="D239">
            <v>938</v>
          </cell>
        </row>
        <row r="240">
          <cell r="A240" t="str">
            <v>10-4540</v>
          </cell>
          <cell r="B240" t="str">
            <v>Control,Dup/115/200/230V/1P/4X/15-20A/Alm/Ext Opt(See Overview)</v>
          </cell>
          <cell r="C240" t="str">
            <v>EA</v>
          </cell>
          <cell r="D240">
            <v>1312</v>
          </cell>
        </row>
        <row r="241">
          <cell r="A241" t="str">
            <v>10-4751</v>
          </cell>
          <cell r="B241" t="str">
            <v>Hose,Flexible 1.25" X 18"/304 SS Braided (MNPT X FNPT Union))</v>
          </cell>
          <cell r="C241" t="str">
            <v>EA</v>
          </cell>
          <cell r="D241">
            <v>385</v>
          </cell>
        </row>
        <row r="242">
          <cell r="A242" t="str">
            <v>10-4824</v>
          </cell>
          <cell r="B242" t="str">
            <v>Adapter-Cord Asm/Male Rectangular EQD To Female Round EQD/E-ONE</v>
          </cell>
          <cell r="C242" t="str">
            <v>EA</v>
          </cell>
          <cell r="D242">
            <v>358</v>
          </cell>
        </row>
        <row r="243">
          <cell r="A243" t="str">
            <v>10-4867</v>
          </cell>
          <cell r="B243" t="str">
            <v>Buffalo,Curb Box/Sewer Marking Cover/42-60" Depth/General Foundries PN 37094E</v>
          </cell>
          <cell r="C243" t="str">
            <v>EA</v>
          </cell>
          <cell r="D243">
            <v>100</v>
          </cell>
        </row>
        <row r="244">
          <cell r="A244" t="str">
            <v>10-4875</v>
          </cell>
          <cell r="B244" t="str">
            <v>Buffalo,Curb Box/Sewer Marking Cover/30-42" Depth/General Foundries PN 37092D</v>
          </cell>
          <cell r="C244" t="str">
            <v>EA</v>
          </cell>
          <cell r="D244">
            <v>93</v>
          </cell>
        </row>
        <row r="245">
          <cell r="A245" t="str">
            <v>105-0001</v>
          </cell>
          <cell r="B245" t="str">
            <v>Drain Pump 105/M53 115V/1Ph/cCSAus</v>
          </cell>
          <cell r="C245" t="str">
            <v>EA</v>
          </cell>
          <cell r="D245">
            <v>350</v>
          </cell>
        </row>
        <row r="246">
          <cell r="A246" t="str">
            <v>105-0009</v>
          </cell>
          <cell r="B246" t="str">
            <v>Drain Pump 105 U53 220V/1Ph/50Hz/Auto</v>
          </cell>
          <cell r="C246" t="str">
            <v>EA</v>
          </cell>
          <cell r="D246">
            <v>416</v>
          </cell>
        </row>
        <row r="247">
          <cell r="A247" t="str">
            <v>105-0010</v>
          </cell>
          <cell r="B247" t="str">
            <v>Drain Pump 105 M53 115V/1Ph/2"Inlet</v>
          </cell>
          <cell r="C247" t="str">
            <v>EA</v>
          </cell>
          <cell r="D247">
            <v>525</v>
          </cell>
        </row>
        <row r="248">
          <cell r="A248" t="str">
            <v>105-0011</v>
          </cell>
          <cell r="B248" t="str">
            <v>Drain Pump 105 U53/220V/1Ph/50Hz/(UK) G-Plug/Auto</v>
          </cell>
          <cell r="C248" t="str">
            <v>EA</v>
          </cell>
          <cell r="D248">
            <v>19</v>
          </cell>
        </row>
        <row r="249">
          <cell r="A249" t="str">
            <v>105-0012</v>
          </cell>
          <cell r="B249" t="str">
            <v>Drain Pump 105 U53/220V/1Ph/50Hz/White (UK) G-Plug/Auto</v>
          </cell>
          <cell r="C249" t="str">
            <v>EA</v>
          </cell>
          <cell r="D249">
            <v>415</v>
          </cell>
        </row>
        <row r="250">
          <cell r="A250" t="str">
            <v>105-0013</v>
          </cell>
          <cell r="B250" t="str">
            <v>Drain Pump 105 U53/220V/1Ph/50Hz/E-F Plug/CE</v>
          </cell>
          <cell r="C250" t="str">
            <v>EA</v>
          </cell>
          <cell r="D250">
            <v>18</v>
          </cell>
        </row>
        <row r="251">
          <cell r="A251" t="str">
            <v>105-0014</v>
          </cell>
          <cell r="B251" t="str">
            <v>Drain Pump 105 U53/220V/1Ph/50Hz/I Plug</v>
          </cell>
          <cell r="C251" t="str">
            <v>EA</v>
          </cell>
          <cell r="D251">
            <v>27</v>
          </cell>
        </row>
        <row r="252">
          <cell r="A252" t="str">
            <v>105-0017</v>
          </cell>
          <cell r="B252" t="str">
            <v>Drain Pump/Pre-Assembled/105/M53 115V/1Ph</v>
          </cell>
          <cell r="C252" t="str">
            <v>EA</v>
          </cell>
          <cell r="D252">
            <v>380</v>
          </cell>
        </row>
        <row r="253">
          <cell r="A253" t="str">
            <v>108-0001</v>
          </cell>
          <cell r="B253" t="str">
            <v>Crawl Space Sump W/M53 Pump/25'Cd</v>
          </cell>
          <cell r="C253" t="str">
            <v>EA</v>
          </cell>
          <cell r="D253">
            <v>473</v>
          </cell>
        </row>
        <row r="254">
          <cell r="A254" t="str">
            <v>108-0009</v>
          </cell>
          <cell r="B254" t="str">
            <v>Crawl Space Sump w-WM49 Pump/20'Cd</v>
          </cell>
          <cell r="C254" t="str">
            <v>EA</v>
          </cell>
          <cell r="D254">
            <v>453</v>
          </cell>
        </row>
        <row r="255">
          <cell r="A255" t="str">
            <v>109-0005</v>
          </cell>
          <cell r="B255" t="str">
            <v>Scale Removal System W-N42</v>
          </cell>
          <cell r="C255" t="str">
            <v>EA</v>
          </cell>
          <cell r="D255">
            <v>430</v>
          </cell>
        </row>
        <row r="256">
          <cell r="A256" t="str">
            <v>115-0001</v>
          </cell>
          <cell r="B256" t="str">
            <v>Drain Pump 115 M57/1Ph/cCSAus</v>
          </cell>
          <cell r="C256" t="str">
            <v>EA</v>
          </cell>
          <cell r="D256">
            <v>382</v>
          </cell>
        </row>
        <row r="257">
          <cell r="A257" t="str">
            <v>120-0001</v>
          </cell>
          <cell r="B257" t="str">
            <v>Drain Pump 120 M59/115V/1Ph/cCSAus</v>
          </cell>
          <cell r="C257" t="str">
            <v>EA</v>
          </cell>
          <cell r="D257">
            <v>2006</v>
          </cell>
        </row>
        <row r="258">
          <cell r="A258" t="str">
            <v>131-0001</v>
          </cell>
          <cell r="B258" t="str">
            <v>Drain Pump 131 M98/115V/1Ph/cCSAus</v>
          </cell>
          <cell r="C258" t="str">
            <v>EA</v>
          </cell>
          <cell r="D258">
            <v>491</v>
          </cell>
        </row>
        <row r="259">
          <cell r="A259" t="str">
            <v>132-0001</v>
          </cell>
          <cell r="B259" t="str">
            <v>Drain Pump 132 M72/115V/1Ph/Preassembled</v>
          </cell>
          <cell r="C259" t="str">
            <v>EA</v>
          </cell>
          <cell r="D259">
            <v>378</v>
          </cell>
        </row>
        <row r="260">
          <cell r="A260" t="str">
            <v>135-0005</v>
          </cell>
          <cell r="B260" t="str">
            <v>Drain Pump 135 WM152/115V/1Ph/Vfs</v>
          </cell>
          <cell r="C260" t="str">
            <v>EA</v>
          </cell>
          <cell r="D260">
            <v>630</v>
          </cell>
        </row>
        <row r="261">
          <cell r="A261" t="str">
            <v>135-0006</v>
          </cell>
          <cell r="B261" t="str">
            <v>Drain Pump 135 U152/220V/1Ph/50Hz/(UK) G-Plug/Auto</v>
          </cell>
          <cell r="C261" t="str">
            <v>EA</v>
          </cell>
          <cell r="D261">
            <v>19</v>
          </cell>
        </row>
        <row r="262">
          <cell r="A262" t="str">
            <v>135-0007</v>
          </cell>
          <cell r="B262" t="str">
            <v>Drain Pump 135 U152/220V/1Ph/50Hz</v>
          </cell>
          <cell r="C262" t="str">
            <v>EA</v>
          </cell>
          <cell r="D262">
            <v>627</v>
          </cell>
        </row>
        <row r="263">
          <cell r="A263" t="str">
            <v>135-0008</v>
          </cell>
          <cell r="B263" t="str">
            <v>Drain Pump 135 U152/33'Cd/220V/1Ph/50Hz/G-Plug</v>
          </cell>
          <cell r="C263" t="str">
            <v>EA</v>
          </cell>
          <cell r="D263">
            <v>99</v>
          </cell>
        </row>
        <row r="264">
          <cell r="A264" t="str">
            <v>135-0009</v>
          </cell>
          <cell r="B264" t="str">
            <v>Drain Pump 135 U152/220V/1Ph/50Hz/I Plug</v>
          </cell>
          <cell r="C264" t="str">
            <v>EA</v>
          </cell>
          <cell r="D264">
            <v>27</v>
          </cell>
        </row>
        <row r="265">
          <cell r="A265" t="str">
            <v>137-0001</v>
          </cell>
          <cell r="B265" t="str">
            <v>M137 115V/1Ph/cCSAus</v>
          </cell>
          <cell r="C265" t="str">
            <v>EA</v>
          </cell>
          <cell r="D265">
            <v>542</v>
          </cell>
        </row>
        <row r="266">
          <cell r="A266" t="str">
            <v>137-0002</v>
          </cell>
          <cell r="B266" t="str">
            <v>N137 115V/1Ph/cCSAus</v>
          </cell>
          <cell r="C266" t="str">
            <v>EA</v>
          </cell>
          <cell r="D266">
            <v>499</v>
          </cell>
        </row>
        <row r="267">
          <cell r="A267" t="str">
            <v>137-0003</v>
          </cell>
          <cell r="B267" t="str">
            <v>D137 230V/1Ph/cCSAus</v>
          </cell>
          <cell r="C267" t="str">
            <v>EA</v>
          </cell>
          <cell r="D267">
            <v>641</v>
          </cell>
        </row>
        <row r="268">
          <cell r="A268" t="str">
            <v>137-0004</v>
          </cell>
          <cell r="B268" t="str">
            <v>E137 230V/1Ph/cCSAus</v>
          </cell>
          <cell r="C268" t="str">
            <v>EA</v>
          </cell>
          <cell r="D268">
            <v>590</v>
          </cell>
        </row>
        <row r="269">
          <cell r="A269" t="str">
            <v>137-0005</v>
          </cell>
          <cell r="B269" t="str">
            <v>M137 15'Cd/115V/1Ph/cCSAus</v>
          </cell>
          <cell r="C269" t="str">
            <v>EA</v>
          </cell>
          <cell r="D269">
            <v>567</v>
          </cell>
        </row>
        <row r="270">
          <cell r="A270" t="str">
            <v>137-0007</v>
          </cell>
          <cell r="B270" t="str">
            <v>M137 25'Cd/115V/1Ph/cCSAus</v>
          </cell>
          <cell r="C270" t="str">
            <v>EA</v>
          </cell>
          <cell r="D270">
            <v>597</v>
          </cell>
        </row>
        <row r="271">
          <cell r="A271" t="str">
            <v>137-0008</v>
          </cell>
          <cell r="B271" t="str">
            <v>M137 35'Cd/115V/1Ph/cCSAus</v>
          </cell>
          <cell r="C271" t="str">
            <v>EA</v>
          </cell>
          <cell r="D271">
            <v>617</v>
          </cell>
        </row>
        <row r="272">
          <cell r="A272" t="str">
            <v>137-0010</v>
          </cell>
          <cell r="B272" t="str">
            <v>M137 50'Cd/115V/1Ph/cCSAus</v>
          </cell>
          <cell r="C272" t="str">
            <v>EA</v>
          </cell>
          <cell r="D272">
            <v>642</v>
          </cell>
        </row>
        <row r="273">
          <cell r="A273" t="str">
            <v>137-0011</v>
          </cell>
          <cell r="B273" t="str">
            <v>M137 115V/1Ph/Extra Duty</v>
          </cell>
          <cell r="C273" t="str">
            <v>EA</v>
          </cell>
          <cell r="D273">
            <v>587</v>
          </cell>
        </row>
        <row r="274">
          <cell r="A274" t="str">
            <v>137-0012</v>
          </cell>
          <cell r="B274" t="str">
            <v>N137 115V/1Ph/Extra Duty</v>
          </cell>
          <cell r="C274" t="str">
            <v>EA</v>
          </cell>
          <cell r="D274">
            <v>544</v>
          </cell>
        </row>
        <row r="275">
          <cell r="A275" t="str">
            <v>137-0017</v>
          </cell>
          <cell r="B275" t="str">
            <v>H137 200-208V/1Ph/cCSAus</v>
          </cell>
          <cell r="C275" t="str">
            <v>EA</v>
          </cell>
          <cell r="D275">
            <v>681</v>
          </cell>
        </row>
        <row r="276">
          <cell r="A276" t="str">
            <v>137-0019</v>
          </cell>
          <cell r="B276" t="str">
            <v>N137 50'Cd/115V/1Ph/cCSAus</v>
          </cell>
          <cell r="C276" t="str">
            <v>EA</v>
          </cell>
          <cell r="D276">
            <v>599</v>
          </cell>
        </row>
        <row r="277">
          <cell r="A277" t="str">
            <v>137-0027</v>
          </cell>
          <cell r="B277" t="str">
            <v>J137 200-208V/3Ph/cCSAus</v>
          </cell>
          <cell r="C277" t="str">
            <v>EA</v>
          </cell>
          <cell r="D277">
            <v>705</v>
          </cell>
        </row>
        <row r="278">
          <cell r="A278" t="str">
            <v>137-0029</v>
          </cell>
          <cell r="B278" t="str">
            <v>I137 200-208V/1Ph/cCSAus</v>
          </cell>
          <cell r="C278" t="str">
            <v>EA</v>
          </cell>
          <cell r="D278">
            <v>630</v>
          </cell>
        </row>
        <row r="279">
          <cell r="A279" t="str">
            <v>137-0032</v>
          </cell>
          <cell r="B279" t="str">
            <v>N137 115V/1Ph/BI/ED</v>
          </cell>
          <cell r="C279" t="str">
            <v>EA</v>
          </cell>
          <cell r="D279">
            <v>744</v>
          </cell>
        </row>
        <row r="280">
          <cell r="A280" t="str">
            <v>137-0036</v>
          </cell>
          <cell r="B280" t="str">
            <v>F137 230V/3Ph/cCSAus</v>
          </cell>
          <cell r="C280" t="str">
            <v>EA</v>
          </cell>
          <cell r="D280">
            <v>705</v>
          </cell>
        </row>
        <row r="281">
          <cell r="A281" t="str">
            <v>137-0037</v>
          </cell>
          <cell r="B281" t="str">
            <v>M137 115V/1Ph/BI/cCSAus</v>
          </cell>
          <cell r="C281" t="str">
            <v>EA</v>
          </cell>
          <cell r="D281">
            <v>742</v>
          </cell>
        </row>
        <row r="282">
          <cell r="A282" t="str">
            <v>137-0039</v>
          </cell>
          <cell r="B282" t="str">
            <v>N137 25'Cd/115V/1Ph/cCSAus</v>
          </cell>
          <cell r="C282" t="str">
            <v>EA</v>
          </cell>
          <cell r="D282">
            <v>554</v>
          </cell>
        </row>
        <row r="283">
          <cell r="A283" t="str">
            <v>137-0040</v>
          </cell>
          <cell r="B283" t="str">
            <v>M137 25'Cd/115V/1Ph/BI/cCSAus</v>
          </cell>
          <cell r="C283" t="str">
            <v>EA</v>
          </cell>
          <cell r="D283">
            <v>797</v>
          </cell>
        </row>
        <row r="284">
          <cell r="A284" t="str">
            <v>137-0041</v>
          </cell>
          <cell r="B284" t="str">
            <v>E137 35'Cd/230V/1Ph/cCSAus</v>
          </cell>
          <cell r="C284" t="str">
            <v>EA</v>
          </cell>
          <cell r="D284">
            <v>665</v>
          </cell>
        </row>
        <row r="285">
          <cell r="A285" t="str">
            <v>137-0042</v>
          </cell>
          <cell r="B285" t="str">
            <v>N137 115V/1Ph/BI/cCSAus</v>
          </cell>
          <cell r="C285" t="str">
            <v>EA</v>
          </cell>
          <cell r="D285">
            <v>699</v>
          </cell>
        </row>
        <row r="286">
          <cell r="A286" t="str">
            <v>137-0044</v>
          </cell>
          <cell r="B286" t="str">
            <v>N137 25'Cd/115V/1Ph/ED</v>
          </cell>
          <cell r="C286" t="str">
            <v>EA</v>
          </cell>
          <cell r="D286">
            <v>599</v>
          </cell>
        </row>
        <row r="287">
          <cell r="A287" t="str">
            <v>137-0045</v>
          </cell>
          <cell r="B287" t="str">
            <v>BN137 115V/1Ph/Pb15'/cCSAus Pump</v>
          </cell>
          <cell r="C287" t="str">
            <v>EA</v>
          </cell>
          <cell r="D287">
            <v>539</v>
          </cell>
        </row>
        <row r="288">
          <cell r="A288" t="str">
            <v>137-0047</v>
          </cell>
          <cell r="B288" t="str">
            <v>H137 25'Cd/200-208V/1Ph/cCSAus</v>
          </cell>
          <cell r="C288" t="str">
            <v>EA</v>
          </cell>
          <cell r="D288">
            <v>736</v>
          </cell>
        </row>
        <row r="289">
          <cell r="A289" t="str">
            <v>137-0048</v>
          </cell>
          <cell r="B289" t="str">
            <v>J137 200-208V/3Ph/ED</v>
          </cell>
          <cell r="C289" t="str">
            <v>EA</v>
          </cell>
          <cell r="D289">
            <v>750</v>
          </cell>
        </row>
        <row r="290">
          <cell r="A290" t="str">
            <v>137-0049</v>
          </cell>
          <cell r="B290" t="str">
            <v>I137 200-208V/1Ph/Br-Imp/cCSAus</v>
          </cell>
          <cell r="C290" t="str">
            <v>EA</v>
          </cell>
          <cell r="D290">
            <v>830</v>
          </cell>
        </row>
        <row r="291">
          <cell r="A291" t="str">
            <v>137-0050</v>
          </cell>
          <cell r="B291" t="str">
            <v>G137 460V/3Ph/cCSAus</v>
          </cell>
          <cell r="C291" t="str">
            <v>EA</v>
          </cell>
          <cell r="D291">
            <v>705</v>
          </cell>
        </row>
        <row r="292">
          <cell r="A292" t="str">
            <v>137-0052</v>
          </cell>
          <cell r="B292" t="str">
            <v>D137 25'Cd/230V/1Ph/cCSAus</v>
          </cell>
          <cell r="C292" t="str">
            <v>EA</v>
          </cell>
          <cell r="D292">
            <v>696</v>
          </cell>
        </row>
        <row r="293">
          <cell r="A293" t="str">
            <v>137-0053</v>
          </cell>
          <cell r="B293" t="str">
            <v>D137 230V/1Ph/BI/cCSAus</v>
          </cell>
          <cell r="C293" t="str">
            <v>EA</v>
          </cell>
          <cell r="D293">
            <v>956</v>
          </cell>
        </row>
        <row r="294">
          <cell r="A294" t="str">
            <v>137-0054</v>
          </cell>
          <cell r="B294" t="str">
            <v>E137 230V/1Ph/Extra Duty</v>
          </cell>
          <cell r="C294" t="str">
            <v>EA</v>
          </cell>
          <cell r="D294">
            <v>635</v>
          </cell>
        </row>
        <row r="295">
          <cell r="A295" t="str">
            <v>137-0055</v>
          </cell>
          <cell r="B295" t="str">
            <v>D137 50'Cd/230V/1Ph/BI/cCSAus</v>
          </cell>
          <cell r="C295" t="str">
            <v>EA</v>
          </cell>
          <cell r="D295">
            <v>941</v>
          </cell>
        </row>
        <row r="296">
          <cell r="A296" t="str">
            <v>137-0056</v>
          </cell>
          <cell r="B296" t="str">
            <v>J137 25'Cd/200-208V/3Ph/cCSAus</v>
          </cell>
          <cell r="C296" t="str">
            <v>EA</v>
          </cell>
          <cell r="D296">
            <v>760</v>
          </cell>
        </row>
        <row r="297">
          <cell r="A297" t="str">
            <v>137-0057</v>
          </cell>
          <cell r="B297" t="str">
            <v>M137 50'Cd/115V/1Ph/BI/cCSAus</v>
          </cell>
          <cell r="C297" t="str">
            <v>EA</v>
          </cell>
          <cell r="D297">
            <v>842</v>
          </cell>
        </row>
        <row r="298">
          <cell r="A298" t="str">
            <v>137-0058</v>
          </cell>
          <cell r="B298" t="str">
            <v>D137 50'Cd/230V/1Ph/cCSAus</v>
          </cell>
          <cell r="C298" t="str">
            <v>EA</v>
          </cell>
          <cell r="D298">
            <v>741</v>
          </cell>
        </row>
        <row r="299">
          <cell r="A299" t="str">
            <v>137-0060</v>
          </cell>
          <cell r="B299" t="str">
            <v>E137 50'Cd/230V/1Ph/cCSAus</v>
          </cell>
          <cell r="C299" t="str">
            <v>EA</v>
          </cell>
          <cell r="D299">
            <v>690</v>
          </cell>
        </row>
        <row r="300">
          <cell r="A300" t="str">
            <v>137-0065</v>
          </cell>
          <cell r="B300" t="str">
            <v>F137 25'Cd/230V/3Ph/cCSAus</v>
          </cell>
          <cell r="C300" t="str">
            <v>EA</v>
          </cell>
          <cell r="D300">
            <v>760</v>
          </cell>
        </row>
        <row r="301">
          <cell r="A301" t="str">
            <v>137-0068</v>
          </cell>
          <cell r="B301" t="str">
            <v>BE137 230V/1Ph/15'Pb/cCSAus</v>
          </cell>
          <cell r="C301" t="str">
            <v>EA</v>
          </cell>
          <cell r="D301">
            <v>635</v>
          </cell>
        </row>
        <row r="302">
          <cell r="A302" t="str">
            <v>137-0069</v>
          </cell>
          <cell r="B302" t="str">
            <v>G137 460V/3Ph/Extra Duty</v>
          </cell>
          <cell r="C302" t="str">
            <v>EA</v>
          </cell>
          <cell r="D302">
            <v>750</v>
          </cell>
        </row>
        <row r="303">
          <cell r="A303" t="str">
            <v>137-0070</v>
          </cell>
          <cell r="B303" t="str">
            <v>F137 230V/3Ph/Brass Imp/cCSAus</v>
          </cell>
          <cell r="C303" t="str">
            <v>EA</v>
          </cell>
          <cell r="D303">
            <v>905</v>
          </cell>
        </row>
        <row r="304">
          <cell r="A304" t="str">
            <v>137-0071</v>
          </cell>
          <cell r="B304" t="str">
            <v>D137 35'Cd/230V/1Ph/cCSAus</v>
          </cell>
          <cell r="C304" t="str">
            <v>EA</v>
          </cell>
          <cell r="D304">
            <v>716</v>
          </cell>
        </row>
        <row r="305">
          <cell r="A305" t="str">
            <v>137-0073</v>
          </cell>
          <cell r="B305" t="str">
            <v>N137 35'Cd/115V/1Ph/cCSAus</v>
          </cell>
          <cell r="C305" t="str">
            <v>EA</v>
          </cell>
          <cell r="D305">
            <v>574</v>
          </cell>
        </row>
        <row r="306">
          <cell r="A306" t="str">
            <v>137-0077</v>
          </cell>
          <cell r="B306" t="str">
            <v>H137 200-208V/1Ph/Br Imp/cCSAus</v>
          </cell>
          <cell r="C306" t="str">
            <v>EA</v>
          </cell>
          <cell r="D306">
            <v>881</v>
          </cell>
        </row>
        <row r="307">
          <cell r="A307" t="str">
            <v>137-0078</v>
          </cell>
          <cell r="B307" t="str">
            <v>D137 15'Cd/230V/1Ph/cCSAus</v>
          </cell>
          <cell r="C307" t="str">
            <v>EA</v>
          </cell>
          <cell r="D307">
            <v>666</v>
          </cell>
        </row>
        <row r="308">
          <cell r="A308" t="str">
            <v>137-0079</v>
          </cell>
          <cell r="B308" t="str">
            <v>BN137 115V/1Ph/BI/Pb15'/cCSAus</v>
          </cell>
          <cell r="C308" t="str">
            <v>EA</v>
          </cell>
          <cell r="D308">
            <v>739</v>
          </cell>
        </row>
        <row r="309">
          <cell r="A309" t="str">
            <v>137-0082</v>
          </cell>
          <cell r="B309" t="str">
            <v>J137 200-208V/3Ph/Br Imp/cCSAus</v>
          </cell>
          <cell r="C309" t="str">
            <v>EA</v>
          </cell>
          <cell r="D309">
            <v>905</v>
          </cell>
        </row>
        <row r="310">
          <cell r="A310" t="str">
            <v>137-0083</v>
          </cell>
          <cell r="B310" t="str">
            <v>H137 50'Cd/200-208V/1Ph/cCSAus</v>
          </cell>
          <cell r="C310" t="str">
            <v>EA</v>
          </cell>
          <cell r="D310">
            <v>781</v>
          </cell>
        </row>
        <row r="311">
          <cell r="A311" t="str">
            <v>137-0086</v>
          </cell>
          <cell r="B311" t="str">
            <v>BN137 35'Cd/115V/1Ph/Pb35'/cCSAus</v>
          </cell>
          <cell r="C311" t="str">
            <v>EA</v>
          </cell>
          <cell r="D311">
            <v>614</v>
          </cell>
        </row>
        <row r="312">
          <cell r="A312" t="str">
            <v>137-0088</v>
          </cell>
          <cell r="B312" t="str">
            <v>J137 50'Cd/200-208V/3Ph/cCSAus</v>
          </cell>
          <cell r="C312" t="str">
            <v>EA</v>
          </cell>
          <cell r="D312">
            <v>805</v>
          </cell>
        </row>
        <row r="313">
          <cell r="A313" t="str">
            <v>137-0089</v>
          </cell>
          <cell r="B313" t="str">
            <v>G137 25'Cd/460V/3Ph/cCSAus</v>
          </cell>
          <cell r="C313" t="str">
            <v>EA</v>
          </cell>
          <cell r="D313">
            <v>760</v>
          </cell>
        </row>
        <row r="314">
          <cell r="A314" t="str">
            <v>137-0090</v>
          </cell>
          <cell r="B314" t="str">
            <v>M137 15'Cd'115V/1Ph/BI/Extra Duty</v>
          </cell>
          <cell r="C314" t="str">
            <v>EA</v>
          </cell>
          <cell r="D314">
            <v>812</v>
          </cell>
        </row>
        <row r="315">
          <cell r="A315" t="str">
            <v>137-0091</v>
          </cell>
          <cell r="B315" t="str">
            <v>H137 25'Cd/200-208V/1Ph/ED</v>
          </cell>
          <cell r="C315" t="str">
            <v>EA</v>
          </cell>
          <cell r="D315">
            <v>781</v>
          </cell>
        </row>
        <row r="316">
          <cell r="A316" t="str">
            <v>137-0094</v>
          </cell>
          <cell r="B316" t="str">
            <v>I137 25'Cd/200-208V/1Ph/cCSAus</v>
          </cell>
          <cell r="C316" t="str">
            <v>EA</v>
          </cell>
          <cell r="D316">
            <v>685</v>
          </cell>
        </row>
        <row r="317">
          <cell r="A317" t="str">
            <v>137-0096</v>
          </cell>
          <cell r="B317" t="str">
            <v>G137 35'Cd/460V/3Ph/cCSAus</v>
          </cell>
          <cell r="C317" t="str">
            <v>EA</v>
          </cell>
          <cell r="D317">
            <v>780</v>
          </cell>
        </row>
        <row r="318">
          <cell r="A318" t="str">
            <v>137-0097</v>
          </cell>
          <cell r="B318" t="str">
            <v>G137 50'Cd/460V/3Ph/cCSAus</v>
          </cell>
          <cell r="C318" t="str">
            <v>EA</v>
          </cell>
          <cell r="D318">
            <v>805</v>
          </cell>
        </row>
        <row r="319">
          <cell r="A319" t="str">
            <v>137-0099</v>
          </cell>
          <cell r="B319" t="str">
            <v>E137 25'Cd/230V/1Ph/cCSAus</v>
          </cell>
          <cell r="C319" t="str">
            <v>EA</v>
          </cell>
          <cell r="D319">
            <v>645</v>
          </cell>
        </row>
        <row r="320">
          <cell r="A320" t="str">
            <v>137-0100</v>
          </cell>
          <cell r="B320" t="str">
            <v>M137 15'Cd/115V/1Ph/BI/cCSAus</v>
          </cell>
          <cell r="C320" t="str">
            <v>EA</v>
          </cell>
          <cell r="D320">
            <v>767</v>
          </cell>
        </row>
        <row r="321">
          <cell r="A321" t="str">
            <v>137-0101</v>
          </cell>
          <cell r="B321" t="str">
            <v>N137 50'Cd/115V/1Ph/BI/cCSAus</v>
          </cell>
          <cell r="C321" t="str">
            <v>EA</v>
          </cell>
          <cell r="D321">
            <v>799</v>
          </cell>
        </row>
        <row r="322">
          <cell r="A322" t="str">
            <v>137-0103</v>
          </cell>
          <cell r="B322" t="str">
            <v>BN137 115V/1Ph/Pb15'/ED</v>
          </cell>
          <cell r="C322" t="str">
            <v>EA</v>
          </cell>
          <cell r="D322">
            <v>584</v>
          </cell>
        </row>
        <row r="323">
          <cell r="A323" t="str">
            <v>137-0104</v>
          </cell>
          <cell r="B323" t="str">
            <v>BN137 25'Cd/115V/1Ph/Pb25'/cCSAus</v>
          </cell>
          <cell r="C323" t="str">
            <v>EA</v>
          </cell>
          <cell r="D323">
            <v>594</v>
          </cell>
        </row>
        <row r="324">
          <cell r="A324" t="str">
            <v>137-0106</v>
          </cell>
          <cell r="B324" t="str">
            <v>BN137 25'Cd/115V/1Ph/Pb 25'/BI/cCSAus</v>
          </cell>
          <cell r="C324" t="str">
            <v>EA</v>
          </cell>
          <cell r="D324">
            <v>794</v>
          </cell>
        </row>
        <row r="325">
          <cell r="A325" t="str">
            <v>137-0107</v>
          </cell>
          <cell r="B325" t="str">
            <v>I137 35'Cd/200-208V/1Ph/cCSAus</v>
          </cell>
          <cell r="C325" t="str">
            <v>EA</v>
          </cell>
          <cell r="D325">
            <v>705</v>
          </cell>
        </row>
        <row r="326">
          <cell r="A326" t="str">
            <v>137-0108</v>
          </cell>
          <cell r="B326" t="str">
            <v>BN137 50'Cd/115V/1Ph/Pb 50'/cCSAus</v>
          </cell>
          <cell r="C326" t="str">
            <v>EA</v>
          </cell>
          <cell r="D326">
            <v>639</v>
          </cell>
        </row>
        <row r="327">
          <cell r="A327" t="str">
            <v>137-0109</v>
          </cell>
          <cell r="B327" t="str">
            <v>J137 35'Cd/200-208V/3Ph/cCSAus</v>
          </cell>
          <cell r="C327" t="str">
            <v>EA</v>
          </cell>
          <cell r="D327">
            <v>780</v>
          </cell>
        </row>
        <row r="328">
          <cell r="A328" t="str">
            <v>137-0111</v>
          </cell>
          <cell r="B328" t="str">
            <v>N137 25'Cd/115V/1Ph/Br-Imp/cCSAus</v>
          </cell>
          <cell r="C328" t="str">
            <v>EA</v>
          </cell>
          <cell r="D328">
            <v>754</v>
          </cell>
        </row>
        <row r="329">
          <cell r="A329" t="str">
            <v>137-0117</v>
          </cell>
          <cell r="B329" t="str">
            <v>H137 35'Cd/200-208V/1Ph/cCSAus</v>
          </cell>
          <cell r="C329" t="str">
            <v>EA</v>
          </cell>
          <cell r="D329">
            <v>756</v>
          </cell>
        </row>
        <row r="330">
          <cell r="A330" t="str">
            <v>137-0121</v>
          </cell>
          <cell r="B330" t="str">
            <v>I137 50'Cd/200-208V/1Ph/cCSAus</v>
          </cell>
          <cell r="C330" t="str">
            <v>EA</v>
          </cell>
          <cell r="D330">
            <v>730</v>
          </cell>
        </row>
        <row r="331">
          <cell r="A331" t="str">
            <v>137-0122</v>
          </cell>
          <cell r="B331" t="str">
            <v>H137 15'Cd/200-208V/1Ph/cCSAus</v>
          </cell>
          <cell r="C331" t="str">
            <v>EA</v>
          </cell>
          <cell r="D331">
            <v>706</v>
          </cell>
        </row>
        <row r="332">
          <cell r="A332" t="str">
            <v>137-0123</v>
          </cell>
          <cell r="B332" t="str">
            <v>F137 50'Cd/230V/3Ph/cCSAus</v>
          </cell>
          <cell r="C332" t="str">
            <v>EA</v>
          </cell>
          <cell r="D332">
            <v>805</v>
          </cell>
        </row>
        <row r="333">
          <cell r="A333" t="str">
            <v>137-0124</v>
          </cell>
          <cell r="B333" t="str">
            <v>G137 460V/3Ph/cCSAus/Bronze Impeller</v>
          </cell>
          <cell r="C333" t="str">
            <v>EA</v>
          </cell>
          <cell r="D333">
            <v>905</v>
          </cell>
        </row>
        <row r="334">
          <cell r="A334" t="str">
            <v>138-0001</v>
          </cell>
          <cell r="B334" t="str">
            <v>Crawl Space Sump W/M98 Pump/25'Cd</v>
          </cell>
          <cell r="C334" t="str">
            <v>EA</v>
          </cell>
          <cell r="D334">
            <v>577</v>
          </cell>
        </row>
        <row r="335">
          <cell r="A335" t="str">
            <v>139-0001</v>
          </cell>
          <cell r="B335" t="str">
            <v>M139 115V/1Ph/cCSAus</v>
          </cell>
          <cell r="C335" t="str">
            <v>EA</v>
          </cell>
          <cell r="D335">
            <v>3179</v>
          </cell>
        </row>
        <row r="336">
          <cell r="A336" t="str">
            <v>139-0002</v>
          </cell>
          <cell r="B336" t="str">
            <v>N139 115V/1Ph/cCSAus</v>
          </cell>
          <cell r="C336" t="str">
            <v>EA</v>
          </cell>
          <cell r="D336">
            <v>3140</v>
          </cell>
        </row>
        <row r="337">
          <cell r="A337" t="str">
            <v>139-0003</v>
          </cell>
          <cell r="B337" t="str">
            <v>D139 230V/1Ph/cCSAus</v>
          </cell>
          <cell r="C337" t="str">
            <v>EA</v>
          </cell>
          <cell r="D337">
            <v>3278</v>
          </cell>
        </row>
        <row r="338">
          <cell r="A338" t="str">
            <v>139-0004</v>
          </cell>
          <cell r="B338" t="str">
            <v>E139 230V/1Ph/cCSAus</v>
          </cell>
          <cell r="C338" t="str">
            <v>EA</v>
          </cell>
          <cell r="D338">
            <v>3245</v>
          </cell>
        </row>
        <row r="339">
          <cell r="A339" t="str">
            <v>139-0005</v>
          </cell>
          <cell r="B339" t="str">
            <v>M139 25'Cd/115V/1Ph/cCSAus</v>
          </cell>
          <cell r="C339" t="str">
            <v>EA</v>
          </cell>
          <cell r="D339">
            <v>3234</v>
          </cell>
        </row>
        <row r="340">
          <cell r="A340" t="str">
            <v>139-0010</v>
          </cell>
          <cell r="B340" t="str">
            <v>F139 230V/3Ph/cCSAus</v>
          </cell>
          <cell r="C340" t="str">
            <v>EA</v>
          </cell>
          <cell r="D340">
            <v>3360</v>
          </cell>
        </row>
        <row r="341">
          <cell r="A341" t="str">
            <v>139-0011</v>
          </cell>
          <cell r="B341" t="str">
            <v>H139 200-208V/1Ph/cCSAus</v>
          </cell>
          <cell r="C341" t="str">
            <v>EA</v>
          </cell>
          <cell r="D341">
            <v>3318</v>
          </cell>
        </row>
        <row r="342">
          <cell r="A342" t="str">
            <v>139-0012</v>
          </cell>
          <cell r="B342" t="str">
            <v>M139 115V/1Ph/Extra Duty</v>
          </cell>
          <cell r="C342" t="str">
            <v>EA</v>
          </cell>
          <cell r="D342">
            <v>3224</v>
          </cell>
        </row>
        <row r="343">
          <cell r="A343" t="str">
            <v>139-0013</v>
          </cell>
          <cell r="B343" t="str">
            <v>M139 15'Cd/115V/1Ph/cCSAus</v>
          </cell>
          <cell r="C343" t="str">
            <v>EA</v>
          </cell>
          <cell r="D343">
            <v>3204</v>
          </cell>
        </row>
        <row r="344">
          <cell r="A344" t="str">
            <v>139-0016</v>
          </cell>
          <cell r="B344" t="str">
            <v>N139 35'Cd/115V/1Ph/cCSAus</v>
          </cell>
          <cell r="C344" t="str">
            <v>EA</v>
          </cell>
          <cell r="D344">
            <v>3215</v>
          </cell>
        </row>
        <row r="345">
          <cell r="A345" t="str">
            <v>139-0017</v>
          </cell>
          <cell r="B345" t="str">
            <v>M139 35'Cd/115V/1Ph/cCSAus</v>
          </cell>
          <cell r="C345" t="str">
            <v>EA</v>
          </cell>
          <cell r="D345">
            <v>3254</v>
          </cell>
        </row>
        <row r="346">
          <cell r="A346" t="str">
            <v>139-0018</v>
          </cell>
          <cell r="B346" t="str">
            <v>I139 200-208V/1Ph/cCSAus</v>
          </cell>
          <cell r="C346" t="str">
            <v>EA</v>
          </cell>
          <cell r="D346">
            <v>3285</v>
          </cell>
        </row>
        <row r="347">
          <cell r="A347" t="str">
            <v>139-0019</v>
          </cell>
          <cell r="B347" t="str">
            <v>J139 200-208V/3Ph/cCSAus</v>
          </cell>
          <cell r="C347" t="str">
            <v>EA</v>
          </cell>
          <cell r="D347">
            <v>3360</v>
          </cell>
        </row>
        <row r="348">
          <cell r="A348" t="str">
            <v>139-0020</v>
          </cell>
          <cell r="B348" t="str">
            <v>G139 460V/3Ph/cCSAus</v>
          </cell>
          <cell r="C348" t="str">
            <v>EA</v>
          </cell>
          <cell r="D348">
            <v>3360</v>
          </cell>
        </row>
        <row r="349">
          <cell r="A349" t="str">
            <v>139-0021</v>
          </cell>
          <cell r="B349" t="str">
            <v>N139 50'Cd/115V/1Ph/cCSAus</v>
          </cell>
          <cell r="C349" t="str">
            <v>EA</v>
          </cell>
          <cell r="D349">
            <v>3240</v>
          </cell>
        </row>
        <row r="350">
          <cell r="A350" t="str">
            <v>139-0022</v>
          </cell>
          <cell r="B350" t="str">
            <v>M139 15'Cd/115V/1Ph/ED</v>
          </cell>
          <cell r="C350" t="str">
            <v>EA</v>
          </cell>
          <cell r="D350">
            <v>3249</v>
          </cell>
        </row>
        <row r="351">
          <cell r="A351" t="str">
            <v>139-0023</v>
          </cell>
          <cell r="B351" t="str">
            <v>N139 25'Cd/115V/1Ph/ED</v>
          </cell>
          <cell r="C351" t="str">
            <v>EA</v>
          </cell>
          <cell r="D351">
            <v>3240</v>
          </cell>
        </row>
        <row r="352">
          <cell r="A352" t="str">
            <v>139-0025</v>
          </cell>
          <cell r="B352" t="str">
            <v>N139 25'Cd/115V/1Ph/cCSAus</v>
          </cell>
          <cell r="C352" t="str">
            <v>EA</v>
          </cell>
          <cell r="D352">
            <v>3195</v>
          </cell>
        </row>
        <row r="353">
          <cell r="A353" t="str">
            <v>139-0026</v>
          </cell>
          <cell r="B353" t="str">
            <v>G139 25'Cd/460V/3Ph/cCSAus</v>
          </cell>
          <cell r="C353" t="str">
            <v>EA</v>
          </cell>
          <cell r="D353">
            <v>3415</v>
          </cell>
        </row>
        <row r="354">
          <cell r="A354" t="str">
            <v>139-0027</v>
          </cell>
          <cell r="B354" t="str">
            <v>J139 25'Cd 200-208V/3Ph/cCSAus</v>
          </cell>
          <cell r="C354" t="str">
            <v>EA</v>
          </cell>
          <cell r="D354">
            <v>3415</v>
          </cell>
        </row>
        <row r="355">
          <cell r="A355" t="str">
            <v>139-0029</v>
          </cell>
          <cell r="B355" t="str">
            <v>D139 25'Cd/230V/1Ph/cCSAus</v>
          </cell>
          <cell r="C355" t="str">
            <v>EA</v>
          </cell>
          <cell r="D355">
            <v>3333</v>
          </cell>
        </row>
        <row r="356">
          <cell r="A356" t="str">
            <v>139-0030</v>
          </cell>
          <cell r="B356" t="str">
            <v>D139 50'Cd/230V/1Ph/cCSAus</v>
          </cell>
          <cell r="C356" t="str">
            <v>EA</v>
          </cell>
          <cell r="D356">
            <v>3378</v>
          </cell>
        </row>
        <row r="357">
          <cell r="A357" t="str">
            <v>139-0031</v>
          </cell>
          <cell r="B357" t="str">
            <v>F139 25'Cd/230V/3Ph/cCSAus</v>
          </cell>
          <cell r="C357" t="str">
            <v>EA</v>
          </cell>
          <cell r="D357">
            <v>3415</v>
          </cell>
        </row>
        <row r="358">
          <cell r="A358" t="str">
            <v>139-0034</v>
          </cell>
          <cell r="B358" t="str">
            <v>M139 25'Cd/115V/1Ph/ED</v>
          </cell>
          <cell r="C358" t="str">
            <v>EA</v>
          </cell>
          <cell r="D358">
            <v>3279</v>
          </cell>
        </row>
        <row r="359">
          <cell r="A359" t="str">
            <v>139-0035</v>
          </cell>
          <cell r="B359" t="str">
            <v>J139 35'Cd/200-208V/3Ph/cCSAus</v>
          </cell>
          <cell r="C359" t="str">
            <v>EA</v>
          </cell>
          <cell r="D359">
            <v>3435</v>
          </cell>
        </row>
        <row r="360">
          <cell r="A360" t="str">
            <v>139-0038</v>
          </cell>
          <cell r="B360" t="str">
            <v>F139 35'Cd/230V/3Ph/cCSAus</v>
          </cell>
          <cell r="C360" t="str">
            <v>EA</v>
          </cell>
          <cell r="D360">
            <v>3435</v>
          </cell>
        </row>
        <row r="361">
          <cell r="A361" t="str">
            <v>139-0039</v>
          </cell>
          <cell r="B361" t="str">
            <v>E139 25'Cd/230V/1Ph/cCSAus</v>
          </cell>
          <cell r="C361" t="str">
            <v>EA</v>
          </cell>
          <cell r="D361">
            <v>3300</v>
          </cell>
        </row>
        <row r="362">
          <cell r="A362" t="str">
            <v>139-0040</v>
          </cell>
          <cell r="B362" t="str">
            <v>N139 115V/1Ph/ED</v>
          </cell>
          <cell r="C362" t="str">
            <v>EA</v>
          </cell>
          <cell r="D362">
            <v>3185</v>
          </cell>
        </row>
        <row r="363">
          <cell r="A363" t="str">
            <v>140-0002</v>
          </cell>
          <cell r="B363" t="str">
            <v>N140 115V/1Ph/cCSAus</v>
          </cell>
          <cell r="C363" t="str">
            <v>EA</v>
          </cell>
          <cell r="D363">
            <v>706</v>
          </cell>
        </row>
        <row r="364">
          <cell r="A364" t="str">
            <v>140-0004</v>
          </cell>
          <cell r="B364" t="str">
            <v>E140 230V/1Ph/cCSAus</v>
          </cell>
          <cell r="C364" t="str">
            <v>EA</v>
          </cell>
          <cell r="D364">
            <v>755</v>
          </cell>
        </row>
        <row r="365">
          <cell r="A365" t="str">
            <v>140-0005</v>
          </cell>
          <cell r="B365" t="str">
            <v>BN140 115V/1Ph/Pb20'/cCSAus</v>
          </cell>
          <cell r="C365" t="str">
            <v>EA</v>
          </cell>
          <cell r="D365">
            <v>751</v>
          </cell>
        </row>
        <row r="366">
          <cell r="A366" t="str">
            <v>140-0006</v>
          </cell>
          <cell r="B366" t="str">
            <v>BE140 230V/1Ph/Pb20'/cCSAus</v>
          </cell>
          <cell r="C366" t="str">
            <v>EA</v>
          </cell>
          <cell r="D366">
            <v>798</v>
          </cell>
        </row>
        <row r="367">
          <cell r="A367" t="str">
            <v>140-0007</v>
          </cell>
          <cell r="B367" t="str">
            <v>N140 25'Cd/115V/1Ph/cCSAus</v>
          </cell>
          <cell r="C367" t="str">
            <v>EA</v>
          </cell>
          <cell r="D367">
            <v>761</v>
          </cell>
        </row>
        <row r="368">
          <cell r="A368" t="str">
            <v>140-0009</v>
          </cell>
          <cell r="B368" t="str">
            <v>E140 25'Cd/230V/1Ph/cCSAus</v>
          </cell>
          <cell r="C368" t="str">
            <v>EA</v>
          </cell>
          <cell r="D368">
            <v>810</v>
          </cell>
        </row>
        <row r="369">
          <cell r="A369" t="str">
            <v>140-0016</v>
          </cell>
          <cell r="B369" t="str">
            <v>BN140 25'Cd/115V/1Ph/Pb25'/cCSAus</v>
          </cell>
          <cell r="C369" t="str">
            <v>EA</v>
          </cell>
          <cell r="D369">
            <v>806</v>
          </cell>
        </row>
        <row r="370">
          <cell r="A370" t="str">
            <v>140-0017</v>
          </cell>
          <cell r="B370" t="str">
            <v>E140 50'Cd/230V/1Ph/cCSAus</v>
          </cell>
          <cell r="C370" t="str">
            <v>EA</v>
          </cell>
          <cell r="D370">
            <v>855</v>
          </cell>
        </row>
        <row r="371">
          <cell r="A371" t="str">
            <v>140-0019</v>
          </cell>
          <cell r="B371" t="str">
            <v>BE140 25'Cd/230V/1Ph/Pb25/cCSAus</v>
          </cell>
          <cell r="C371" t="str">
            <v>EA</v>
          </cell>
          <cell r="D371">
            <v>853</v>
          </cell>
        </row>
        <row r="372">
          <cell r="A372" t="str">
            <v>140-0021</v>
          </cell>
          <cell r="B372" t="str">
            <v>N140 35'Cd/115V/1Ph/cCSAus</v>
          </cell>
          <cell r="C372" t="str">
            <v>EA</v>
          </cell>
          <cell r="D372">
            <v>781</v>
          </cell>
        </row>
        <row r="373">
          <cell r="A373" t="str">
            <v>140-0023</v>
          </cell>
          <cell r="B373" t="str">
            <v>E140 35'Cd/230V/1Ph/cCSAus</v>
          </cell>
          <cell r="C373" t="str">
            <v>EA</v>
          </cell>
          <cell r="D373">
            <v>830</v>
          </cell>
        </row>
        <row r="374">
          <cell r="A374" t="str">
            <v>140-0024</v>
          </cell>
          <cell r="B374" t="str">
            <v>BE140 35'Cd/230V/1Ph/Pb35'/cCSAus</v>
          </cell>
          <cell r="C374" t="str">
            <v>EA</v>
          </cell>
          <cell r="D374">
            <v>873</v>
          </cell>
        </row>
        <row r="375">
          <cell r="A375" t="str">
            <v>140-0028</v>
          </cell>
          <cell r="B375" t="str">
            <v>BN140 35'Cd/115V/1Ph/Pb35'/cCSAus</v>
          </cell>
          <cell r="C375" t="str">
            <v>EA</v>
          </cell>
          <cell r="D375">
            <v>826</v>
          </cell>
        </row>
        <row r="376">
          <cell r="A376" t="str">
            <v>145-0002</v>
          </cell>
          <cell r="B376" t="str">
            <v>N145 115V/1Ph/60Hz/HH/Centrifugal/cCSAus</v>
          </cell>
          <cell r="C376" t="str">
            <v>EA</v>
          </cell>
          <cell r="D376">
            <v>706</v>
          </cell>
        </row>
        <row r="377">
          <cell r="A377" t="str">
            <v>145-0004</v>
          </cell>
          <cell r="B377" t="str">
            <v>E145 230V/1Ph/cCSAus</v>
          </cell>
          <cell r="C377" t="str">
            <v>EA</v>
          </cell>
          <cell r="D377">
            <v>706</v>
          </cell>
        </row>
        <row r="378">
          <cell r="A378" t="str">
            <v>145-0005</v>
          </cell>
          <cell r="B378" t="str">
            <v>BN145 115V/1Ph/PB20'/60Hz/HH/Centrifugal/cCSAus</v>
          </cell>
          <cell r="C378" t="str">
            <v>EA</v>
          </cell>
          <cell r="D378">
            <v>754</v>
          </cell>
        </row>
        <row r="379">
          <cell r="A379" t="str">
            <v>145-0011</v>
          </cell>
          <cell r="B379" t="str">
            <v>BE145 230V/1Ph/Pb20'/cCSAus</v>
          </cell>
          <cell r="C379" t="str">
            <v>EA</v>
          </cell>
          <cell r="D379">
            <v>768</v>
          </cell>
        </row>
        <row r="380">
          <cell r="A380" t="str">
            <v>145-0012</v>
          </cell>
          <cell r="B380" t="str">
            <v>N145 35'Cd/115V/1Ph/60Hz/HH/Centrifugal/cCSAus</v>
          </cell>
          <cell r="C380" t="str">
            <v>EA</v>
          </cell>
          <cell r="D380">
            <v>781</v>
          </cell>
        </row>
        <row r="381">
          <cell r="A381" t="str">
            <v>145-0014</v>
          </cell>
          <cell r="B381" t="str">
            <v>N145 25'Cd/115V/1Ph/60Hz/HH/Centrifugal/cCSAus</v>
          </cell>
          <cell r="C381" t="str">
            <v>EA</v>
          </cell>
          <cell r="D381">
            <v>746</v>
          </cell>
        </row>
        <row r="382">
          <cell r="A382" t="str">
            <v>145-0015</v>
          </cell>
          <cell r="B382" t="str">
            <v>E145 35'Cd/230V/1Ph/cCSAus</v>
          </cell>
          <cell r="C382" t="str">
            <v>EA</v>
          </cell>
          <cell r="D382">
            <v>781</v>
          </cell>
        </row>
        <row r="383">
          <cell r="A383" t="str">
            <v>145-0017</v>
          </cell>
          <cell r="B383" t="str">
            <v>BN145 115V/1Ph/PB35'/60Hz/HH/Centrifugal/cCSAus</v>
          </cell>
          <cell r="C383" t="str">
            <v>EA</v>
          </cell>
          <cell r="D383">
            <v>829</v>
          </cell>
        </row>
        <row r="384">
          <cell r="A384" t="str">
            <v>151-0002</v>
          </cell>
          <cell r="B384" t="str">
            <v>N151 115V/1Ph/ 1/3 Hp cCSAus</v>
          </cell>
          <cell r="C384" t="str">
            <v>EA</v>
          </cell>
          <cell r="D384">
            <v>352</v>
          </cell>
        </row>
        <row r="385">
          <cell r="A385" t="str">
            <v>151-0004</v>
          </cell>
          <cell r="B385" t="str">
            <v>E151 230V/1Ph/ 1/3Hp cCSAus</v>
          </cell>
          <cell r="C385" t="str">
            <v>EA</v>
          </cell>
          <cell r="D385">
            <v>379</v>
          </cell>
        </row>
        <row r="386">
          <cell r="A386" t="str">
            <v>151-0005</v>
          </cell>
          <cell r="B386" t="str">
            <v>BN151 115V/1Ph/ 1/3Hp/Pb20'/cCSAus</v>
          </cell>
          <cell r="C386" t="str">
            <v>EA</v>
          </cell>
          <cell r="D386">
            <v>403</v>
          </cell>
        </row>
        <row r="387">
          <cell r="A387" t="str">
            <v>151-0006</v>
          </cell>
          <cell r="B387" t="str">
            <v>BE151 230V/1Ph/ 1/3Hp/Pb20'/cCSAus</v>
          </cell>
          <cell r="C387" t="str">
            <v>EA</v>
          </cell>
          <cell r="D387">
            <v>436</v>
          </cell>
        </row>
        <row r="388">
          <cell r="A388" t="str">
            <v>151-0010</v>
          </cell>
          <cell r="B388" t="str">
            <v>N151 50'Cd/115V/1Ph/ 1/3Hp/cCSAus</v>
          </cell>
          <cell r="C388" t="str">
            <v>EA</v>
          </cell>
          <cell r="D388">
            <v>492</v>
          </cell>
        </row>
        <row r="389">
          <cell r="A389" t="str">
            <v>151-0011</v>
          </cell>
          <cell r="B389" t="str">
            <v>N151 35'Cd/115V/1Ph/ 1/3Hp/cCSAus</v>
          </cell>
          <cell r="C389" t="str">
            <v>EA</v>
          </cell>
          <cell r="D389">
            <v>462</v>
          </cell>
        </row>
        <row r="390">
          <cell r="A390" t="str">
            <v>151-0012</v>
          </cell>
          <cell r="B390" t="str">
            <v>E151 25'Cd/230V/1Ph/1/3Hp/cCSAus</v>
          </cell>
          <cell r="C390" t="str">
            <v>EA</v>
          </cell>
          <cell r="D390">
            <v>479</v>
          </cell>
        </row>
        <row r="391">
          <cell r="A391" t="str">
            <v>151-0013</v>
          </cell>
          <cell r="B391" t="str">
            <v>N151 25'Cd/115V/1Ph/ 1/3 Hp cCSAus</v>
          </cell>
          <cell r="C391" t="str">
            <v>EA</v>
          </cell>
          <cell r="D391">
            <v>452</v>
          </cell>
        </row>
        <row r="392">
          <cell r="A392" t="str">
            <v>151-0015</v>
          </cell>
          <cell r="B392" t="str">
            <v>E151 35'Cd/230V/1Ph/1/3Hp/cCSAus</v>
          </cell>
          <cell r="C392" t="str">
            <v>EA</v>
          </cell>
          <cell r="D392">
            <v>489</v>
          </cell>
        </row>
        <row r="393">
          <cell r="A393" t="str">
            <v>151-0016</v>
          </cell>
          <cell r="B393" t="str">
            <v>BN151 25'Cd/115V/1Ph/ 1/3Hp/Pb25'/cCSAus</v>
          </cell>
          <cell r="C393" t="str">
            <v>EA</v>
          </cell>
          <cell r="D393">
            <v>503</v>
          </cell>
        </row>
        <row r="394">
          <cell r="A394" t="str">
            <v>152-0002</v>
          </cell>
          <cell r="B394" t="str">
            <v>N152 115V/1Ph/.4Hp/cCSAus</v>
          </cell>
          <cell r="C394" t="str">
            <v>EA</v>
          </cell>
          <cell r="D394">
            <v>383</v>
          </cell>
        </row>
        <row r="395">
          <cell r="A395" t="str">
            <v>152-0004</v>
          </cell>
          <cell r="B395" t="str">
            <v>E152 230V/1Ph/.4Hp/cCSAus</v>
          </cell>
          <cell r="C395" t="str">
            <v>EA</v>
          </cell>
          <cell r="D395">
            <v>430</v>
          </cell>
        </row>
        <row r="396">
          <cell r="A396" t="str">
            <v>152-0005</v>
          </cell>
          <cell r="B396" t="str">
            <v>BN152 115V/1Ph/.4Hp/Pb20'/cCSAus</v>
          </cell>
          <cell r="C396" t="str">
            <v>EA</v>
          </cell>
          <cell r="D396">
            <v>433</v>
          </cell>
        </row>
        <row r="397">
          <cell r="A397" t="str">
            <v>152-0006</v>
          </cell>
          <cell r="B397" t="str">
            <v>BE152 230V/1Ph/.4Hp/Pb20'/cCSAus</v>
          </cell>
          <cell r="C397" t="str">
            <v>EA</v>
          </cell>
          <cell r="D397">
            <v>479</v>
          </cell>
        </row>
        <row r="398">
          <cell r="A398" t="str">
            <v>152-0007</v>
          </cell>
          <cell r="B398" t="str">
            <v>N152 35'Cd/115V/1Ph/.4Hp/cCSAus</v>
          </cell>
          <cell r="C398" t="str">
            <v>EA</v>
          </cell>
          <cell r="D398">
            <v>493</v>
          </cell>
        </row>
        <row r="399">
          <cell r="A399" t="str">
            <v>152-0008</v>
          </cell>
          <cell r="B399" t="str">
            <v>N152 25'Cd/115V/1Ph/.4Hp/cCSAus</v>
          </cell>
          <cell r="C399" t="str">
            <v>EA</v>
          </cell>
          <cell r="D399">
            <v>483</v>
          </cell>
        </row>
        <row r="400">
          <cell r="A400" t="str">
            <v>152-0009</v>
          </cell>
          <cell r="B400" t="str">
            <v>E152 50'Cd/230V/1Ph/.4Hp/cCSAus/(3Yr Warranty)</v>
          </cell>
          <cell r="C400" t="str">
            <v>EA</v>
          </cell>
          <cell r="D400">
            <v>570</v>
          </cell>
        </row>
        <row r="401">
          <cell r="A401" t="str">
            <v>152-0010</v>
          </cell>
          <cell r="B401" t="str">
            <v>N152 50'Cd/115V/1Ph/.4Hp/cCSAus</v>
          </cell>
          <cell r="C401" t="str">
            <v>EA</v>
          </cell>
          <cell r="D401">
            <v>523</v>
          </cell>
        </row>
        <row r="402">
          <cell r="A402" t="str">
            <v>152-0011</v>
          </cell>
          <cell r="B402" t="str">
            <v>E152 25'Cd/230V/1Ph/.4Hp/cCSAus</v>
          </cell>
          <cell r="C402" t="str">
            <v>EA</v>
          </cell>
          <cell r="D402">
            <v>530</v>
          </cell>
        </row>
        <row r="403">
          <cell r="A403" t="str">
            <v>152-0013</v>
          </cell>
          <cell r="B403" t="str">
            <v>BN152 35'Cd/115V/1P/.4Hp/Pb35'/cCSAus</v>
          </cell>
          <cell r="C403" t="str">
            <v>EA</v>
          </cell>
          <cell r="D403">
            <v>543</v>
          </cell>
        </row>
        <row r="404">
          <cell r="A404" t="str">
            <v>152-0017</v>
          </cell>
          <cell r="B404" t="str">
            <v>BN152 25'Cd/115V/1P/.4Hp/Pb25'/cCSAus</v>
          </cell>
          <cell r="C404" t="str">
            <v>EA</v>
          </cell>
          <cell r="D404">
            <v>533</v>
          </cell>
        </row>
        <row r="405">
          <cell r="A405" t="str">
            <v>152-0023</v>
          </cell>
          <cell r="B405" t="str">
            <v>E152 50'Cd/230V/1Ph/.4Hp/cCSAus</v>
          </cell>
          <cell r="C405" t="str">
            <v>EA</v>
          </cell>
          <cell r="D405">
            <v>570</v>
          </cell>
        </row>
        <row r="406">
          <cell r="A406" t="str">
            <v>152-0030</v>
          </cell>
          <cell r="B406" t="str">
            <v>E152 35'Cd/230V/1Ph/.4Hp/cCSAus</v>
          </cell>
          <cell r="C406" t="str">
            <v>EA</v>
          </cell>
          <cell r="D406">
            <v>540</v>
          </cell>
        </row>
        <row r="407">
          <cell r="A407" t="str">
            <v>153-0002</v>
          </cell>
          <cell r="B407" t="str">
            <v>N153 115V/1Ph/.5Hp/cCSAus</v>
          </cell>
          <cell r="C407" t="str">
            <v>EA</v>
          </cell>
          <cell r="D407">
            <v>523</v>
          </cell>
        </row>
        <row r="408">
          <cell r="A408" t="str">
            <v>153-0004</v>
          </cell>
          <cell r="B408" t="str">
            <v>E153 230V/1Ph/.5Hp/cCSAus</v>
          </cell>
          <cell r="C408" t="str">
            <v>EA</v>
          </cell>
          <cell r="D408">
            <v>575</v>
          </cell>
        </row>
        <row r="409">
          <cell r="A409" t="str">
            <v>153-0005</v>
          </cell>
          <cell r="B409" t="str">
            <v>BN153 115V/1Ph/.5Hp Pb20'/cCSAus</v>
          </cell>
          <cell r="C409" t="str">
            <v>EA</v>
          </cell>
          <cell r="D409">
            <v>564</v>
          </cell>
        </row>
        <row r="410">
          <cell r="A410" t="str">
            <v>153-0006</v>
          </cell>
          <cell r="B410" t="str">
            <v>BE153 230V/1Ph/.5Hp/cCSAus</v>
          </cell>
          <cell r="C410" t="str">
            <v>EA</v>
          </cell>
          <cell r="D410">
            <v>629</v>
          </cell>
        </row>
        <row r="411">
          <cell r="A411" t="str">
            <v>153-0008</v>
          </cell>
          <cell r="B411" t="str">
            <v>N153 35'Cd/115V/1Ph/.5Hp/cCSAus</v>
          </cell>
          <cell r="C411" t="str">
            <v>EA</v>
          </cell>
          <cell r="D411">
            <v>633</v>
          </cell>
        </row>
        <row r="412">
          <cell r="A412" t="str">
            <v>153-0011</v>
          </cell>
          <cell r="B412" t="str">
            <v>BN153 35'Cd/115V/1Ph/.5Hp/Pb35'/cCSAus</v>
          </cell>
          <cell r="C412" t="str">
            <v>EA</v>
          </cell>
          <cell r="D412">
            <v>674</v>
          </cell>
        </row>
        <row r="413">
          <cell r="A413" t="str">
            <v>153-0017</v>
          </cell>
          <cell r="B413" t="str">
            <v>N153 25'Cd/115V/1Ph/.5Hp/cCSAus</v>
          </cell>
          <cell r="C413" t="str">
            <v>EA</v>
          </cell>
          <cell r="D413">
            <v>623</v>
          </cell>
        </row>
        <row r="414">
          <cell r="A414" t="str">
            <v>153-0020</v>
          </cell>
          <cell r="B414" t="str">
            <v>BN153 25'Cd/115V/1Ph/.5Hp/Pb25'/cCSAus</v>
          </cell>
          <cell r="C414" t="str">
            <v>EA</v>
          </cell>
          <cell r="D414">
            <v>664</v>
          </cell>
        </row>
        <row r="415">
          <cell r="A415" t="str">
            <v>153-0021</v>
          </cell>
          <cell r="B415" t="str">
            <v>E153 50'Cd/230V/1Ph/.5Hp/cCSAus</v>
          </cell>
          <cell r="C415" t="str">
            <v>EA</v>
          </cell>
          <cell r="D415">
            <v>715</v>
          </cell>
        </row>
        <row r="416">
          <cell r="A416" t="str">
            <v>153-0032</v>
          </cell>
          <cell r="B416" t="str">
            <v>E153 25'Cd/230V/1Ph/.5Hp/cCSAus</v>
          </cell>
          <cell r="C416" t="str">
            <v>EA</v>
          </cell>
          <cell r="D416">
            <v>675</v>
          </cell>
        </row>
        <row r="417">
          <cell r="A417" t="str">
            <v>153-0033</v>
          </cell>
          <cell r="B417" t="str">
            <v>E153 35'Cd/230V/1Ph/.5Hp/cCSAus</v>
          </cell>
          <cell r="C417" t="str">
            <v>EA</v>
          </cell>
          <cell r="D417">
            <v>685</v>
          </cell>
        </row>
        <row r="418">
          <cell r="A418" t="str">
            <v>161-0001</v>
          </cell>
          <cell r="B418" t="str">
            <v>M161 115V/1Ph/cCSAus</v>
          </cell>
          <cell r="C418" t="str">
            <v>EA</v>
          </cell>
          <cell r="D418">
            <v>1161</v>
          </cell>
        </row>
        <row r="419">
          <cell r="A419" t="str">
            <v>161-0002</v>
          </cell>
          <cell r="B419" t="str">
            <v>N161 115V/1Ph/CSA</v>
          </cell>
          <cell r="C419" t="str">
            <v>EA</v>
          </cell>
          <cell r="D419">
            <v>1048</v>
          </cell>
        </row>
        <row r="420">
          <cell r="A420" t="str">
            <v>161-0003</v>
          </cell>
          <cell r="B420" t="str">
            <v>D161 230V/1Ph/cCSAus</v>
          </cell>
          <cell r="C420" t="str">
            <v>EA</v>
          </cell>
          <cell r="D420">
            <v>1219</v>
          </cell>
        </row>
        <row r="421">
          <cell r="A421" t="str">
            <v>161-0004</v>
          </cell>
          <cell r="B421" t="str">
            <v>E161 230V/1Ph/cCSAus</v>
          </cell>
          <cell r="C421" t="str">
            <v>EA</v>
          </cell>
          <cell r="D421">
            <v>1108</v>
          </cell>
        </row>
        <row r="422">
          <cell r="A422" t="str">
            <v>161-0005</v>
          </cell>
          <cell r="B422" t="str">
            <v>I161 200-208V/1Ph/cCSAus</v>
          </cell>
          <cell r="C422" t="str">
            <v>EA</v>
          </cell>
          <cell r="D422">
            <v>1148</v>
          </cell>
        </row>
        <row r="423">
          <cell r="A423" t="str">
            <v>161-0006</v>
          </cell>
          <cell r="B423" t="str">
            <v>M161 25'Cd/115V/1Ph/cCSAus</v>
          </cell>
          <cell r="C423" t="str">
            <v>EA</v>
          </cell>
          <cell r="D423">
            <v>1261</v>
          </cell>
        </row>
        <row r="424">
          <cell r="A424" t="str">
            <v>161-0007</v>
          </cell>
          <cell r="B424" t="str">
            <v>G161 460V/3Ph/cCSAus</v>
          </cell>
          <cell r="C424" t="str">
            <v>EA</v>
          </cell>
          <cell r="D424">
            <v>1223</v>
          </cell>
        </row>
        <row r="425">
          <cell r="A425" t="str">
            <v>161-0008</v>
          </cell>
          <cell r="B425" t="str">
            <v>D161 35'Cd/230V/1Ph/cCSAus</v>
          </cell>
          <cell r="C425" t="str">
            <v>EA</v>
          </cell>
          <cell r="D425">
            <v>1329</v>
          </cell>
        </row>
        <row r="426">
          <cell r="A426" t="str">
            <v>161-0009</v>
          </cell>
          <cell r="B426" t="str">
            <v>M161 50'Cd/115V/1Ph/cCSAus</v>
          </cell>
          <cell r="C426" t="str">
            <v>EA</v>
          </cell>
          <cell r="D426">
            <v>1301</v>
          </cell>
        </row>
        <row r="427">
          <cell r="A427" t="str">
            <v>161-0010</v>
          </cell>
          <cell r="B427" t="str">
            <v>H161 200-208V/1Ph/cCSAus</v>
          </cell>
          <cell r="C427" t="str">
            <v>EA</v>
          </cell>
          <cell r="D427">
            <v>1259</v>
          </cell>
        </row>
        <row r="428">
          <cell r="A428" t="str">
            <v>161-0011</v>
          </cell>
          <cell r="B428" t="str">
            <v>F161 230V/3Ph/cCSAus</v>
          </cell>
          <cell r="C428" t="str">
            <v>EA</v>
          </cell>
          <cell r="D428">
            <v>1223</v>
          </cell>
        </row>
        <row r="429">
          <cell r="A429" t="str">
            <v>161-0012</v>
          </cell>
          <cell r="B429" t="str">
            <v>J161 200-208V/3Ph/cCSAus</v>
          </cell>
          <cell r="C429" t="str">
            <v>EA</v>
          </cell>
          <cell r="D429">
            <v>1223</v>
          </cell>
        </row>
        <row r="430">
          <cell r="A430" t="str">
            <v>161-0016</v>
          </cell>
          <cell r="B430" t="str">
            <v>N161 35'Cd/115V/1Ph/CSA</v>
          </cell>
          <cell r="C430" t="str">
            <v>EA</v>
          </cell>
          <cell r="D430">
            <v>1158</v>
          </cell>
        </row>
        <row r="431">
          <cell r="A431" t="str">
            <v>161-0017</v>
          </cell>
          <cell r="B431" t="str">
            <v>M161 35'Cd/115V/1Ph/cCSAus</v>
          </cell>
          <cell r="C431" t="str">
            <v>EA</v>
          </cell>
          <cell r="D431">
            <v>1271</v>
          </cell>
        </row>
        <row r="432">
          <cell r="A432" t="str">
            <v>161-0020</v>
          </cell>
          <cell r="B432" t="str">
            <v>G161 35'Cd/460V/3Ph/cCSAus</v>
          </cell>
          <cell r="C432" t="str">
            <v>EA</v>
          </cell>
          <cell r="D432">
            <v>1333</v>
          </cell>
        </row>
        <row r="433">
          <cell r="A433" t="str">
            <v>161-0021</v>
          </cell>
          <cell r="B433" t="str">
            <v>E161 230V/1Ph/Wo Plug/cCSAus</v>
          </cell>
          <cell r="C433" t="str">
            <v>EA</v>
          </cell>
          <cell r="D433">
            <v>1108</v>
          </cell>
        </row>
        <row r="434">
          <cell r="A434" t="str">
            <v>161-0022</v>
          </cell>
          <cell r="B434" t="str">
            <v>I161 50'Cd/200-208V/1Ph/cCSAus</v>
          </cell>
          <cell r="C434" t="str">
            <v>EA</v>
          </cell>
          <cell r="D434">
            <v>1288</v>
          </cell>
        </row>
        <row r="435">
          <cell r="A435" t="str">
            <v>161-0023</v>
          </cell>
          <cell r="B435" t="str">
            <v>J161 25'Cd/200-208V/3Ph/cCSAus</v>
          </cell>
          <cell r="C435" t="str">
            <v>EA</v>
          </cell>
          <cell r="D435">
            <v>1323</v>
          </cell>
        </row>
        <row r="436">
          <cell r="A436" t="str">
            <v>161-0024</v>
          </cell>
          <cell r="B436" t="str">
            <v>N161 50'Cd/115V/1Ph/CSA</v>
          </cell>
          <cell r="C436" t="str">
            <v>EA</v>
          </cell>
          <cell r="D436">
            <v>1188</v>
          </cell>
        </row>
        <row r="437">
          <cell r="A437" t="str">
            <v>161-0025</v>
          </cell>
          <cell r="B437" t="str">
            <v>E161 230V/1Ph/Extra Duty</v>
          </cell>
          <cell r="C437" t="str">
            <v>EA</v>
          </cell>
          <cell r="D437">
            <v>1149</v>
          </cell>
        </row>
        <row r="438">
          <cell r="A438" t="str">
            <v>161-0026</v>
          </cell>
          <cell r="B438" t="str">
            <v>BN161 115V/1Ph/Pb20'/List,CSA/(161-0002)</v>
          </cell>
          <cell r="C438" t="str">
            <v>EA</v>
          </cell>
          <cell r="D438">
            <v>1188</v>
          </cell>
        </row>
        <row r="439">
          <cell r="A439" t="str">
            <v>161-0027</v>
          </cell>
          <cell r="B439" t="str">
            <v>BE161 230V/1Ph/Pb20'/cCSAus/(161-0004)</v>
          </cell>
          <cell r="C439" t="str">
            <v>EA</v>
          </cell>
          <cell r="D439">
            <v>1138</v>
          </cell>
        </row>
        <row r="440">
          <cell r="A440" t="str">
            <v>161-0028</v>
          </cell>
          <cell r="B440" t="str">
            <v>N161 25'Cd/115V/1Ph/CSA</v>
          </cell>
          <cell r="C440" t="str">
            <v>EA</v>
          </cell>
          <cell r="D440">
            <v>1148</v>
          </cell>
        </row>
        <row r="441">
          <cell r="A441" t="str">
            <v>161-0030</v>
          </cell>
          <cell r="B441" t="str">
            <v>D161 25'Cd/230V/1Ph/cCSAus</v>
          </cell>
          <cell r="C441" t="str">
            <v>EA</v>
          </cell>
          <cell r="D441">
            <v>1319</v>
          </cell>
        </row>
        <row r="442">
          <cell r="A442" t="str">
            <v>161-0031</v>
          </cell>
          <cell r="B442" t="str">
            <v>E161 35'Cd/230V/1Ph/cCSAus</v>
          </cell>
          <cell r="C442" t="str">
            <v>EA</v>
          </cell>
          <cell r="D442">
            <v>1218</v>
          </cell>
        </row>
        <row r="443">
          <cell r="A443" t="str">
            <v>161-0032</v>
          </cell>
          <cell r="B443" t="str">
            <v>G161 460V/3Ph/Extra Duty</v>
          </cell>
          <cell r="C443" t="str">
            <v>EA</v>
          </cell>
          <cell r="D443">
            <v>1264</v>
          </cell>
        </row>
        <row r="444">
          <cell r="A444" t="str">
            <v>161-0035</v>
          </cell>
          <cell r="B444" t="str">
            <v>I161 25'Cd/200-208V/1Ph/cCSAus</v>
          </cell>
          <cell r="C444" t="str">
            <v>EA</v>
          </cell>
          <cell r="D444">
            <v>1248</v>
          </cell>
        </row>
        <row r="445">
          <cell r="A445" t="str">
            <v>161-0036</v>
          </cell>
          <cell r="B445" t="str">
            <v>I161 35'Cd/200-208V/1Ph/cCSAus</v>
          </cell>
          <cell r="C445" t="str">
            <v>EA</v>
          </cell>
          <cell r="D445">
            <v>1258</v>
          </cell>
        </row>
        <row r="446">
          <cell r="A446" t="str">
            <v>161-0038</v>
          </cell>
          <cell r="B446" t="str">
            <v>E161 50'Cd/230V/1Ph/cCSAus</v>
          </cell>
          <cell r="C446" t="str">
            <v>EA</v>
          </cell>
          <cell r="D446">
            <v>1248</v>
          </cell>
        </row>
        <row r="447">
          <cell r="A447" t="str">
            <v>161-0042</v>
          </cell>
          <cell r="B447" t="str">
            <v>NX161 115V/1Ph/Ex Pr</v>
          </cell>
          <cell r="C447" t="str">
            <v>EA</v>
          </cell>
          <cell r="D447">
            <v>2275</v>
          </cell>
        </row>
        <row r="448">
          <cell r="A448" t="str">
            <v>161-0043</v>
          </cell>
          <cell r="B448" t="str">
            <v>IX161 200-208V/1Ph/Ex Pr</v>
          </cell>
          <cell r="C448" t="str">
            <v>EA</v>
          </cell>
          <cell r="D448">
            <v>2294</v>
          </cell>
        </row>
        <row r="449">
          <cell r="A449" t="str">
            <v>161-0044</v>
          </cell>
          <cell r="B449" t="str">
            <v>EX161 230V/1Ph/Ex Pr</v>
          </cell>
          <cell r="C449" t="str">
            <v>EA</v>
          </cell>
          <cell r="D449">
            <v>2254</v>
          </cell>
        </row>
        <row r="450">
          <cell r="A450" t="str">
            <v>161-0045</v>
          </cell>
          <cell r="B450" t="str">
            <v>JX161 200-208V/3Ph/Ex Pr</v>
          </cell>
          <cell r="C450" t="str">
            <v>EA</v>
          </cell>
          <cell r="D450">
            <v>2369</v>
          </cell>
        </row>
        <row r="451">
          <cell r="A451" t="str">
            <v>161-0046</v>
          </cell>
          <cell r="B451" t="str">
            <v>FX161 230V/3Ph/Ex Pr</v>
          </cell>
          <cell r="C451" t="str">
            <v>EA</v>
          </cell>
          <cell r="D451">
            <v>2405</v>
          </cell>
        </row>
        <row r="452">
          <cell r="A452" t="str">
            <v>161-0047</v>
          </cell>
          <cell r="B452" t="str">
            <v>GX161 460V/3Ph/Ex Pr</v>
          </cell>
          <cell r="C452" t="str">
            <v>EA</v>
          </cell>
          <cell r="D452">
            <v>2369</v>
          </cell>
        </row>
        <row r="453">
          <cell r="A453" t="str">
            <v>161-0048</v>
          </cell>
          <cell r="B453" t="str">
            <v>IX161 35'Cd/200-208V/1Ph/Ex Pr</v>
          </cell>
          <cell r="C453" t="str">
            <v>EA</v>
          </cell>
          <cell r="D453">
            <v>2404</v>
          </cell>
        </row>
        <row r="454">
          <cell r="A454" t="str">
            <v>161-0051</v>
          </cell>
          <cell r="B454" t="str">
            <v>NX161 50'Cd/115V/1Ph/XP</v>
          </cell>
          <cell r="C454" t="str">
            <v>EA</v>
          </cell>
          <cell r="D454">
            <v>2415</v>
          </cell>
        </row>
        <row r="455">
          <cell r="A455" t="str">
            <v>161-0052</v>
          </cell>
          <cell r="B455" t="str">
            <v>D161 50'Cd/230V/1Ph/cCSAus</v>
          </cell>
          <cell r="C455" t="str">
            <v>EA</v>
          </cell>
          <cell r="D455">
            <v>1359</v>
          </cell>
        </row>
        <row r="456">
          <cell r="A456" t="str">
            <v>161-0053</v>
          </cell>
          <cell r="B456" t="str">
            <v>NX161 35'Cd/115V/1Ph/XP</v>
          </cell>
          <cell r="C456" t="str">
            <v>EA</v>
          </cell>
          <cell r="D456">
            <v>2385</v>
          </cell>
        </row>
        <row r="457">
          <cell r="A457" t="str">
            <v>161-0054</v>
          </cell>
          <cell r="B457" t="str">
            <v>G161 50'Cd/460V/3Ph/cCSAus</v>
          </cell>
          <cell r="C457" t="str">
            <v>EA</v>
          </cell>
          <cell r="D457">
            <v>1363</v>
          </cell>
        </row>
        <row r="458">
          <cell r="A458" t="str">
            <v>161-0057</v>
          </cell>
          <cell r="B458" t="str">
            <v>J161 50'Cd/200-208V/3Ph/cCSAus</v>
          </cell>
          <cell r="C458" t="str">
            <v>EA</v>
          </cell>
          <cell r="D458">
            <v>1363</v>
          </cell>
        </row>
        <row r="459">
          <cell r="A459" t="str">
            <v>161-0059</v>
          </cell>
          <cell r="B459" t="str">
            <v>EX161 35'Cd/230V/1Ph/Ex Pr</v>
          </cell>
          <cell r="C459" t="str">
            <v>EA</v>
          </cell>
          <cell r="D459">
            <v>2364</v>
          </cell>
        </row>
        <row r="460">
          <cell r="A460" t="str">
            <v>161-0061</v>
          </cell>
          <cell r="B460" t="str">
            <v>EX161 25'Cd/230V/1Ph/Ex Pr</v>
          </cell>
          <cell r="C460" t="str">
            <v>EA</v>
          </cell>
          <cell r="D460">
            <v>2354</v>
          </cell>
        </row>
        <row r="461">
          <cell r="A461" t="str">
            <v>161-0062</v>
          </cell>
          <cell r="B461" t="str">
            <v>BN161 25'Cd/115V/1Ph/Pb25'/CSA</v>
          </cell>
          <cell r="C461" t="str">
            <v>EA</v>
          </cell>
          <cell r="D461">
            <v>1288</v>
          </cell>
        </row>
        <row r="462">
          <cell r="A462" t="str">
            <v>161-0063</v>
          </cell>
          <cell r="B462" t="str">
            <v>GX161 35'Cd/460V/3Ph/Ex Pr</v>
          </cell>
          <cell r="C462" t="str">
            <v>EA</v>
          </cell>
          <cell r="D462">
            <v>2479</v>
          </cell>
        </row>
        <row r="463">
          <cell r="A463" t="str">
            <v>161-0064</v>
          </cell>
          <cell r="B463" t="str">
            <v>NX161 25'Cd/115V/1Ph/Ex Pr</v>
          </cell>
          <cell r="C463" t="str">
            <v>EA</v>
          </cell>
          <cell r="D463">
            <v>2375</v>
          </cell>
        </row>
        <row r="464">
          <cell r="A464" t="str">
            <v>161-0065</v>
          </cell>
          <cell r="B464" t="str">
            <v>BN161 35'Cd/115V/1Ph/Pb35'/CSA</v>
          </cell>
          <cell r="C464" t="str">
            <v>EA</v>
          </cell>
          <cell r="D464">
            <v>1298</v>
          </cell>
        </row>
        <row r="465">
          <cell r="A465" t="str">
            <v>161-0071</v>
          </cell>
          <cell r="B465" t="str">
            <v>MX161 115V/1Ph/Ex Pr</v>
          </cell>
          <cell r="C465" t="str">
            <v>EA</v>
          </cell>
          <cell r="D465">
            <v>3265</v>
          </cell>
        </row>
        <row r="466">
          <cell r="A466" t="str">
            <v>161-0072</v>
          </cell>
          <cell r="B466" t="str">
            <v>DX161 230V/1Ph/EX Pr</v>
          </cell>
          <cell r="C466" t="str">
            <v>EA</v>
          </cell>
          <cell r="D466">
            <v>3258</v>
          </cell>
        </row>
        <row r="467">
          <cell r="A467" t="str">
            <v>161-0073</v>
          </cell>
          <cell r="B467" t="str">
            <v>HX161 200-208V/1Ph/Ex Pr</v>
          </cell>
          <cell r="C467" t="str">
            <v>EA</v>
          </cell>
          <cell r="D467">
            <v>3298</v>
          </cell>
        </row>
        <row r="468">
          <cell r="A468" t="str">
            <v>161-0074</v>
          </cell>
          <cell r="B468" t="str">
            <v>JX161 50'Cd/200-208V/3Ph/Ex Pr</v>
          </cell>
          <cell r="C468" t="str">
            <v>EA</v>
          </cell>
          <cell r="D468">
            <v>2509</v>
          </cell>
        </row>
        <row r="469">
          <cell r="A469" t="str">
            <v>161-0075</v>
          </cell>
          <cell r="B469" t="str">
            <v>BN161 50'Cd/115V/1Ph/Pb50'/CSA/(161-0024)</v>
          </cell>
          <cell r="C469" t="str">
            <v>EA</v>
          </cell>
          <cell r="D469">
            <v>1468</v>
          </cell>
        </row>
        <row r="470">
          <cell r="A470" t="str">
            <v>161-0076</v>
          </cell>
          <cell r="B470" t="str">
            <v>J161 35'Cd/200-208V/3Ph/cCSAus</v>
          </cell>
          <cell r="C470" t="str">
            <v>EA</v>
          </cell>
          <cell r="D470">
            <v>1333</v>
          </cell>
        </row>
        <row r="471">
          <cell r="A471" t="str">
            <v>161-0077</v>
          </cell>
          <cell r="B471" t="str">
            <v>IX161 50'Cd/200-208V/1Ph/Ex Pr</v>
          </cell>
          <cell r="C471" t="str">
            <v>EA</v>
          </cell>
          <cell r="D471">
            <v>2434</v>
          </cell>
        </row>
        <row r="472">
          <cell r="A472" t="str">
            <v>161-0078</v>
          </cell>
          <cell r="B472" t="str">
            <v>H161 25'Cd/ 200-208V/1Ph/cCSAus</v>
          </cell>
          <cell r="C472" t="str">
            <v>EA</v>
          </cell>
          <cell r="D472">
            <v>1359</v>
          </cell>
        </row>
        <row r="473">
          <cell r="A473" t="str">
            <v>161-0083</v>
          </cell>
          <cell r="B473" t="str">
            <v>MX161 50'Cd/115V/1Ph/Ex Pr</v>
          </cell>
          <cell r="C473" t="str">
            <v>EA</v>
          </cell>
          <cell r="D473">
            <v>3405</v>
          </cell>
        </row>
        <row r="474">
          <cell r="A474" t="str">
            <v>161-0085</v>
          </cell>
          <cell r="B474" t="str">
            <v>N161 115V/1Ph/ED</v>
          </cell>
          <cell r="C474" t="str">
            <v>EA</v>
          </cell>
          <cell r="D474">
            <v>1089</v>
          </cell>
        </row>
        <row r="475">
          <cell r="A475" t="str">
            <v>161-0086</v>
          </cell>
          <cell r="B475" t="str">
            <v>BA161 575V/3Ph/cCSAus</v>
          </cell>
          <cell r="C475" t="str">
            <v>EA</v>
          </cell>
          <cell r="D475">
            <v>1238</v>
          </cell>
        </row>
        <row r="476">
          <cell r="A476" t="str">
            <v>161-0087</v>
          </cell>
          <cell r="B476" t="str">
            <v>BAX161 575V/3Ph/Ex Pr</v>
          </cell>
          <cell r="C476" t="str">
            <v>EA</v>
          </cell>
          <cell r="D476">
            <v>2384</v>
          </cell>
        </row>
        <row r="477">
          <cell r="A477" t="str">
            <v>161-0088</v>
          </cell>
          <cell r="B477" t="str">
            <v>IX161 25'Cd/200-208V/1Ph/Ex Pr</v>
          </cell>
          <cell r="C477" t="str">
            <v>EA</v>
          </cell>
          <cell r="D477">
            <v>2394</v>
          </cell>
        </row>
        <row r="478">
          <cell r="A478" t="str">
            <v>161-0092</v>
          </cell>
          <cell r="B478" t="str">
            <v>G161 25'Cd/460V/3Ph/cCSAus</v>
          </cell>
          <cell r="C478" t="str">
            <v>EA</v>
          </cell>
          <cell r="D478">
            <v>1323</v>
          </cell>
        </row>
        <row r="479">
          <cell r="A479" t="str">
            <v>161-0098</v>
          </cell>
          <cell r="B479" t="str">
            <v>MX161 35'Cd/115V/1Ph/Ex Pr</v>
          </cell>
          <cell r="C479" t="str">
            <v>EA</v>
          </cell>
          <cell r="D479">
            <v>3375</v>
          </cell>
        </row>
        <row r="480">
          <cell r="A480" t="str">
            <v>161-0099</v>
          </cell>
          <cell r="B480" t="str">
            <v>JX161 35'Cds/200-208V/3Ph/Ex Pr</v>
          </cell>
          <cell r="C480" t="str">
            <v>EA</v>
          </cell>
          <cell r="D480">
            <v>2500</v>
          </cell>
        </row>
        <row r="481">
          <cell r="A481" t="str">
            <v>161-0100</v>
          </cell>
          <cell r="B481" t="str">
            <v>DX161 50'Cd/230V/1Ph/EX Pr</v>
          </cell>
          <cell r="C481" t="str">
            <v>EA</v>
          </cell>
          <cell r="D481">
            <v>3398</v>
          </cell>
        </row>
        <row r="482">
          <cell r="A482" t="str">
            <v>161-0101</v>
          </cell>
          <cell r="B482" t="str">
            <v>F161 50'Cd/230V/3Ph/cCSAus</v>
          </cell>
          <cell r="C482" t="str">
            <v>EA</v>
          </cell>
          <cell r="D482">
            <v>1331</v>
          </cell>
        </row>
        <row r="483">
          <cell r="A483" t="str">
            <v>161-0103</v>
          </cell>
          <cell r="B483" t="str">
            <v>HX161 50'Cd/200-208V/1Ph/Ex Pr</v>
          </cell>
          <cell r="C483" t="str">
            <v>EA</v>
          </cell>
          <cell r="D483">
            <v>3438</v>
          </cell>
        </row>
        <row r="484">
          <cell r="A484" t="str">
            <v>161-0105</v>
          </cell>
          <cell r="B484" t="str">
            <v>GX161 25'Cd/460V/3Ph/Ex Pr</v>
          </cell>
          <cell r="C484" t="str">
            <v>EA</v>
          </cell>
          <cell r="D484">
            <v>2469</v>
          </cell>
        </row>
        <row r="485">
          <cell r="A485" t="str">
            <v>161-0106</v>
          </cell>
          <cell r="B485" t="str">
            <v>MX161 25'Cd/115V/1Ph/Ex Pr</v>
          </cell>
          <cell r="C485" t="str">
            <v>EA</v>
          </cell>
          <cell r="D485">
            <v>3365</v>
          </cell>
        </row>
        <row r="486">
          <cell r="A486" t="str">
            <v>161-0107</v>
          </cell>
          <cell r="B486" t="str">
            <v>DX161 35'Cd/230V/1Ph/EX Pr</v>
          </cell>
          <cell r="C486" t="str">
            <v>EA</v>
          </cell>
          <cell r="D486">
            <v>3368</v>
          </cell>
        </row>
        <row r="487">
          <cell r="A487" t="str">
            <v>161-0108</v>
          </cell>
          <cell r="B487" t="str">
            <v>HX161 35'Cd/200-208V/1Ph/Ex Pr</v>
          </cell>
          <cell r="C487" t="str">
            <v>EA</v>
          </cell>
          <cell r="D487">
            <v>3408</v>
          </cell>
        </row>
        <row r="488">
          <cell r="A488" t="str">
            <v>161-0110</v>
          </cell>
          <cell r="B488" t="str">
            <v>FX161 50'CD/230V/3Ph/Ex Pr</v>
          </cell>
          <cell r="C488" t="str">
            <v>EA</v>
          </cell>
          <cell r="D488">
            <v>2509</v>
          </cell>
        </row>
        <row r="489">
          <cell r="A489" t="str">
            <v>163-0001</v>
          </cell>
          <cell r="B489" t="str">
            <v>M163 115V/1Ph/cCSAus</v>
          </cell>
          <cell r="C489" t="str">
            <v>EA</v>
          </cell>
          <cell r="D489">
            <v>1161</v>
          </cell>
        </row>
        <row r="490">
          <cell r="A490" t="str">
            <v>163-0002</v>
          </cell>
          <cell r="B490" t="str">
            <v>N163 115V/1Ph/CSA</v>
          </cell>
          <cell r="C490" t="str">
            <v>EA</v>
          </cell>
          <cell r="D490">
            <v>1048</v>
          </cell>
        </row>
        <row r="491">
          <cell r="A491" t="str">
            <v>163-0003</v>
          </cell>
          <cell r="B491" t="str">
            <v>D163 230V/1Ph/cCSAus</v>
          </cell>
          <cell r="C491" t="str">
            <v>EA</v>
          </cell>
          <cell r="D491">
            <v>1221</v>
          </cell>
        </row>
        <row r="492">
          <cell r="A492" t="str">
            <v>163-0004</v>
          </cell>
          <cell r="B492" t="str">
            <v>E163 230V/1Ph/cCSAus</v>
          </cell>
          <cell r="C492" t="str">
            <v>EA</v>
          </cell>
          <cell r="D492">
            <v>1108</v>
          </cell>
        </row>
        <row r="493">
          <cell r="A493" t="str">
            <v>163-0007</v>
          </cell>
          <cell r="B493" t="str">
            <v>H163 200-208V/1Ph/cCSAus</v>
          </cell>
          <cell r="C493" t="str">
            <v>EA</v>
          </cell>
          <cell r="D493">
            <v>1261</v>
          </cell>
        </row>
        <row r="494">
          <cell r="A494" t="str">
            <v>163-0008</v>
          </cell>
          <cell r="B494" t="str">
            <v>J163 200-208V/3Ph/cCSAus</v>
          </cell>
          <cell r="C494" t="str">
            <v>EA</v>
          </cell>
          <cell r="D494">
            <v>1223</v>
          </cell>
        </row>
        <row r="495">
          <cell r="A495" t="str">
            <v>163-0009</v>
          </cell>
          <cell r="B495" t="str">
            <v>F163 230V/3Ph/cCSAus</v>
          </cell>
          <cell r="C495" t="str">
            <v>EA</v>
          </cell>
          <cell r="D495">
            <v>1223</v>
          </cell>
        </row>
        <row r="496">
          <cell r="A496" t="str">
            <v>163-0010</v>
          </cell>
          <cell r="B496" t="str">
            <v>I163 200-208V/1Ph/cCSAus</v>
          </cell>
          <cell r="C496" t="str">
            <v>EA</v>
          </cell>
          <cell r="D496">
            <v>1148</v>
          </cell>
        </row>
        <row r="497">
          <cell r="A497" t="str">
            <v>163-0015</v>
          </cell>
          <cell r="B497" t="str">
            <v>N163 50'Cd/115V/1Ph/CSA</v>
          </cell>
          <cell r="C497" t="str">
            <v>EA</v>
          </cell>
          <cell r="D497">
            <v>1188</v>
          </cell>
        </row>
        <row r="498">
          <cell r="A498" t="str">
            <v>163-0016</v>
          </cell>
          <cell r="B498" t="str">
            <v>M163 35'Cd/115V/1Ph/cCSAus</v>
          </cell>
          <cell r="C498" t="str">
            <v>EA</v>
          </cell>
          <cell r="D498">
            <v>1271</v>
          </cell>
        </row>
        <row r="499">
          <cell r="A499" t="str">
            <v>163-0017</v>
          </cell>
          <cell r="B499" t="str">
            <v>N163 35'Cd/115V/1Ph/CSA</v>
          </cell>
          <cell r="C499" t="str">
            <v>EA</v>
          </cell>
          <cell r="D499">
            <v>1158</v>
          </cell>
        </row>
        <row r="500">
          <cell r="A500" t="str">
            <v>163-0018</v>
          </cell>
          <cell r="B500" t="str">
            <v>G163 25'Cd/460V/3Ph/cCSAus</v>
          </cell>
          <cell r="C500" t="str">
            <v>EA</v>
          </cell>
          <cell r="D500">
            <v>1323</v>
          </cell>
        </row>
        <row r="501">
          <cell r="A501" t="str">
            <v>163-0021</v>
          </cell>
          <cell r="B501" t="str">
            <v>N163 25'Cd/115V/1Ph/CSA</v>
          </cell>
          <cell r="C501" t="str">
            <v>EA</v>
          </cell>
          <cell r="D501">
            <v>1148</v>
          </cell>
        </row>
        <row r="502">
          <cell r="A502" t="str">
            <v>163-0025</v>
          </cell>
          <cell r="B502" t="str">
            <v>D163 25'Cd/230V/1Ph/cCSAus</v>
          </cell>
          <cell r="C502" t="str">
            <v>EA</v>
          </cell>
          <cell r="D502">
            <v>1321</v>
          </cell>
        </row>
        <row r="503">
          <cell r="A503" t="str">
            <v>163-0028</v>
          </cell>
          <cell r="B503" t="str">
            <v>D163 230V/1Ph/Extra Duty</v>
          </cell>
          <cell r="C503" t="str">
            <v>EA</v>
          </cell>
          <cell r="D503">
            <v>1262</v>
          </cell>
        </row>
        <row r="504">
          <cell r="A504" t="str">
            <v>163-0029</v>
          </cell>
          <cell r="B504" t="str">
            <v>M163 50'Cd/115V/1Ph/cCSAus</v>
          </cell>
          <cell r="C504" t="str">
            <v>EA</v>
          </cell>
          <cell r="D504">
            <v>1301</v>
          </cell>
        </row>
        <row r="505">
          <cell r="A505" t="str">
            <v>163-0030</v>
          </cell>
          <cell r="B505" t="str">
            <v>M163 25'Cd/115V/1Ph/cCSAus</v>
          </cell>
          <cell r="C505" t="str">
            <v>EA</v>
          </cell>
          <cell r="D505">
            <v>1261</v>
          </cell>
        </row>
        <row r="506">
          <cell r="A506" t="str">
            <v>163-0031</v>
          </cell>
          <cell r="B506" t="str">
            <v>G163 460V/3Ph/cCSAus</v>
          </cell>
          <cell r="C506" t="str">
            <v>EA</v>
          </cell>
          <cell r="D506">
            <v>1223</v>
          </cell>
        </row>
        <row r="507">
          <cell r="A507" t="str">
            <v>163-0032</v>
          </cell>
          <cell r="B507" t="str">
            <v>G163 50'Cd/460V/3Ph/cCSAus</v>
          </cell>
          <cell r="C507" t="str">
            <v>EA</v>
          </cell>
          <cell r="D507">
            <v>1363</v>
          </cell>
        </row>
        <row r="508">
          <cell r="A508" t="str">
            <v>163-0033</v>
          </cell>
          <cell r="B508" t="str">
            <v>BE163 230V/1Ph/Pb20'/cCSAus/(163-0004)</v>
          </cell>
          <cell r="C508" t="str">
            <v>EA</v>
          </cell>
          <cell r="D508">
            <v>1139</v>
          </cell>
        </row>
        <row r="509">
          <cell r="A509" t="str">
            <v>163-0034</v>
          </cell>
          <cell r="B509" t="str">
            <v>BN163 115V/1Ph/Pb20'/CSA/(163-0002)</v>
          </cell>
          <cell r="C509" t="str">
            <v>EA</v>
          </cell>
          <cell r="D509">
            <v>1188</v>
          </cell>
        </row>
        <row r="510">
          <cell r="A510" t="str">
            <v>163-0035</v>
          </cell>
          <cell r="B510" t="str">
            <v>E163 50'Cd/230V/1Ph/cCSAus</v>
          </cell>
          <cell r="C510" t="str">
            <v>EA</v>
          </cell>
          <cell r="D510">
            <v>1248</v>
          </cell>
        </row>
        <row r="511">
          <cell r="A511" t="str">
            <v>163-0037</v>
          </cell>
          <cell r="B511" t="str">
            <v>D163 35'Cd/230V/1Ph/cCSAus</v>
          </cell>
          <cell r="C511" t="str">
            <v>EA</v>
          </cell>
          <cell r="D511">
            <v>1331</v>
          </cell>
        </row>
        <row r="512">
          <cell r="A512" t="str">
            <v>163-0038</v>
          </cell>
          <cell r="B512" t="str">
            <v>H163 35'Cd/200-208V/1Ph/cCSAus</v>
          </cell>
          <cell r="C512" t="str">
            <v>EA</v>
          </cell>
          <cell r="D512">
            <v>1371</v>
          </cell>
        </row>
        <row r="513">
          <cell r="A513" t="str">
            <v>163-0039</v>
          </cell>
          <cell r="B513" t="str">
            <v>I163 35'Cd/200-208V/1Ph/cCSAus</v>
          </cell>
          <cell r="C513" t="str">
            <v>EA</v>
          </cell>
          <cell r="D513">
            <v>1258</v>
          </cell>
        </row>
        <row r="514">
          <cell r="A514" t="str">
            <v>163-0040</v>
          </cell>
          <cell r="B514" t="str">
            <v>N163 115V/1Ph/Extra Duty</v>
          </cell>
          <cell r="C514" t="str">
            <v>EA</v>
          </cell>
          <cell r="D514">
            <v>1089</v>
          </cell>
        </row>
        <row r="515">
          <cell r="A515" t="str">
            <v>163-0043</v>
          </cell>
          <cell r="B515" t="str">
            <v>E163 35'Cd/230V/1Ph/cCSAus</v>
          </cell>
          <cell r="C515" t="str">
            <v>EA</v>
          </cell>
          <cell r="D515">
            <v>1218</v>
          </cell>
        </row>
        <row r="516">
          <cell r="A516" t="str">
            <v>163-0044</v>
          </cell>
          <cell r="B516" t="str">
            <v>H163 200-208V/1Ph/ED</v>
          </cell>
          <cell r="C516" t="str">
            <v>EA</v>
          </cell>
          <cell r="D516">
            <v>1149</v>
          </cell>
        </row>
        <row r="517">
          <cell r="A517" t="str">
            <v>163-0048</v>
          </cell>
          <cell r="B517" t="str">
            <v>I163 50'Cd/200-208V/1Ph/cCSAus</v>
          </cell>
          <cell r="C517" t="str">
            <v>EA</v>
          </cell>
          <cell r="D517">
            <v>1288</v>
          </cell>
        </row>
        <row r="518">
          <cell r="A518" t="str">
            <v>163-0049</v>
          </cell>
          <cell r="B518" t="str">
            <v>NX163 115V/1Ph/Ex Pr</v>
          </cell>
          <cell r="C518" t="str">
            <v>EA</v>
          </cell>
          <cell r="D518">
            <v>2208</v>
          </cell>
        </row>
        <row r="519">
          <cell r="A519" t="str">
            <v>163-0050</v>
          </cell>
          <cell r="B519" t="str">
            <v>EX163 230V/1Ph/Ex Pr</v>
          </cell>
          <cell r="C519" t="str">
            <v>EA</v>
          </cell>
          <cell r="D519">
            <v>2254</v>
          </cell>
        </row>
        <row r="520">
          <cell r="A520" t="str">
            <v>163-0051</v>
          </cell>
          <cell r="B520" t="str">
            <v>JX163 200-208V/3Ph/Ex Pr</v>
          </cell>
          <cell r="C520" t="str">
            <v>EA</v>
          </cell>
          <cell r="D520">
            <v>2369</v>
          </cell>
        </row>
        <row r="521">
          <cell r="A521" t="str">
            <v>163-0052</v>
          </cell>
          <cell r="B521" t="str">
            <v>FX163 230V/3Ph/Ex Pr</v>
          </cell>
          <cell r="C521" t="str">
            <v>EA</v>
          </cell>
          <cell r="D521">
            <v>2369</v>
          </cell>
        </row>
        <row r="522">
          <cell r="A522" t="str">
            <v>163-0053</v>
          </cell>
          <cell r="B522" t="str">
            <v>GX163 460V/3Ph/Ex Pr</v>
          </cell>
          <cell r="C522" t="str">
            <v>EA</v>
          </cell>
          <cell r="D522">
            <v>2369</v>
          </cell>
        </row>
        <row r="523">
          <cell r="A523" t="str">
            <v>163-0054</v>
          </cell>
          <cell r="B523" t="str">
            <v>IX163 200-208V/1Ph/Ex Pr</v>
          </cell>
          <cell r="C523" t="str">
            <v>EA</v>
          </cell>
          <cell r="D523">
            <v>2294</v>
          </cell>
        </row>
        <row r="524">
          <cell r="A524" t="str">
            <v>163-0055</v>
          </cell>
          <cell r="B524" t="str">
            <v>M163 115V/1Ph/ED</v>
          </cell>
          <cell r="C524" t="str">
            <v>EA</v>
          </cell>
          <cell r="D524">
            <v>1202</v>
          </cell>
        </row>
        <row r="525">
          <cell r="A525" t="str">
            <v>163-0056</v>
          </cell>
          <cell r="B525" t="str">
            <v>NX163 35'Cd/115V/1Ph/Ex Pr</v>
          </cell>
          <cell r="C525" t="str">
            <v>EA</v>
          </cell>
          <cell r="D525">
            <v>2318</v>
          </cell>
        </row>
        <row r="526">
          <cell r="A526" t="str">
            <v>163-0058</v>
          </cell>
          <cell r="B526" t="str">
            <v>D163 50'Cd/230V/1Ph/cCSAus</v>
          </cell>
          <cell r="C526" t="str">
            <v>EA</v>
          </cell>
          <cell r="D526">
            <v>1361</v>
          </cell>
        </row>
        <row r="527">
          <cell r="A527" t="str">
            <v>163-0059</v>
          </cell>
          <cell r="B527" t="str">
            <v>E163 230V/1Ph/Extra Duty</v>
          </cell>
          <cell r="C527" t="str">
            <v>EA</v>
          </cell>
          <cell r="D527">
            <v>1149</v>
          </cell>
        </row>
        <row r="528">
          <cell r="A528" t="str">
            <v>163-0061</v>
          </cell>
          <cell r="B528" t="str">
            <v>EX163 50'Cd/230V/1Ph/Ex Pr</v>
          </cell>
          <cell r="C528" t="str">
            <v>EA</v>
          </cell>
          <cell r="D528">
            <v>2394</v>
          </cell>
        </row>
        <row r="529">
          <cell r="A529" t="str">
            <v>163-0062</v>
          </cell>
          <cell r="B529" t="str">
            <v>NX163 50'Cd/115V/1Ph/Ex Pr</v>
          </cell>
          <cell r="C529" t="str">
            <v>EA</v>
          </cell>
          <cell r="D529">
            <v>2348</v>
          </cell>
        </row>
        <row r="530">
          <cell r="A530" t="str">
            <v>163-0066</v>
          </cell>
          <cell r="B530" t="str">
            <v>JX163 50'Cd/200-208V/3Ph/Ex Pr</v>
          </cell>
          <cell r="C530" t="str">
            <v>EA</v>
          </cell>
          <cell r="D530">
            <v>2509</v>
          </cell>
        </row>
        <row r="531">
          <cell r="A531" t="str">
            <v>163-0069</v>
          </cell>
          <cell r="B531" t="str">
            <v>J163 50'Cd/200-208V/3Ph/cCSAus</v>
          </cell>
          <cell r="C531" t="str">
            <v>EA</v>
          </cell>
          <cell r="D531">
            <v>1363</v>
          </cell>
        </row>
        <row r="532">
          <cell r="A532" t="str">
            <v>163-0072</v>
          </cell>
          <cell r="B532" t="str">
            <v>I163 25'Cd/200-208V/1Ph/cCSAus</v>
          </cell>
          <cell r="C532" t="str">
            <v>EA</v>
          </cell>
          <cell r="D532">
            <v>1361</v>
          </cell>
        </row>
        <row r="533">
          <cell r="A533" t="str">
            <v>163-0073</v>
          </cell>
          <cell r="B533" t="str">
            <v>IX163 50'Cd/200-208V/1Ph/Ex Pr</v>
          </cell>
          <cell r="C533" t="str">
            <v>EA</v>
          </cell>
          <cell r="D533">
            <v>2434</v>
          </cell>
        </row>
        <row r="534">
          <cell r="A534" t="str">
            <v>163-0075</v>
          </cell>
          <cell r="B534" t="str">
            <v>MX163 115V/1Ph/Ex Pr</v>
          </cell>
          <cell r="C534" t="str">
            <v>EA</v>
          </cell>
          <cell r="D534">
            <v>3265</v>
          </cell>
        </row>
        <row r="535">
          <cell r="A535" t="str">
            <v>163-0076</v>
          </cell>
          <cell r="B535" t="str">
            <v>DX163 230V/1Ph/Ex Pr</v>
          </cell>
          <cell r="C535" t="str">
            <v>EA</v>
          </cell>
          <cell r="D535">
            <v>3258</v>
          </cell>
        </row>
        <row r="536">
          <cell r="A536" t="str">
            <v>163-0077</v>
          </cell>
          <cell r="B536" t="str">
            <v>HX163 200-208V/1Ph/Ex Pr</v>
          </cell>
          <cell r="C536" t="str">
            <v>EA</v>
          </cell>
          <cell r="D536">
            <v>3298</v>
          </cell>
        </row>
        <row r="537">
          <cell r="A537" t="str">
            <v>163-0078</v>
          </cell>
          <cell r="B537" t="str">
            <v>J163 35'Cd/200-208V/3Ph/cCSAus</v>
          </cell>
          <cell r="C537" t="str">
            <v>EA</v>
          </cell>
          <cell r="D537">
            <v>1333</v>
          </cell>
        </row>
        <row r="538">
          <cell r="A538" t="str">
            <v>163-0080</v>
          </cell>
          <cell r="B538" t="str">
            <v>JX163 35'Cd/200-208V/3Ph/Ex Pr</v>
          </cell>
          <cell r="C538" t="str">
            <v>EA</v>
          </cell>
          <cell r="D538">
            <v>2479</v>
          </cell>
        </row>
        <row r="539">
          <cell r="A539" t="str">
            <v>163-0084</v>
          </cell>
          <cell r="B539" t="str">
            <v>BA163 575V/3Ph/cCSAus</v>
          </cell>
          <cell r="C539" t="str">
            <v>EA</v>
          </cell>
          <cell r="D539">
            <v>1238</v>
          </cell>
        </row>
        <row r="540">
          <cell r="A540" t="str">
            <v>163-0085</v>
          </cell>
          <cell r="B540" t="str">
            <v>MX163 50'Cd/115V/1Ph/Ex Pr</v>
          </cell>
          <cell r="C540" t="str">
            <v>EA</v>
          </cell>
          <cell r="D540">
            <v>3405</v>
          </cell>
        </row>
        <row r="541">
          <cell r="A541" t="str">
            <v>163-0086</v>
          </cell>
          <cell r="B541" t="str">
            <v>BAX163 575V/3Ph/Ex Pr</v>
          </cell>
          <cell r="C541" t="str">
            <v>EA</v>
          </cell>
          <cell r="D541">
            <v>2384</v>
          </cell>
        </row>
        <row r="542">
          <cell r="A542" t="str">
            <v>163-0087</v>
          </cell>
          <cell r="B542" t="str">
            <v>BN163 115V/1Ph/Pb20'/Extra Duty</v>
          </cell>
          <cell r="C542" t="str">
            <v>EA</v>
          </cell>
          <cell r="D542">
            <v>1229</v>
          </cell>
        </row>
        <row r="543">
          <cell r="A543" t="str">
            <v>163-0088</v>
          </cell>
          <cell r="B543" t="str">
            <v>MX163 25'Cd/115V/1Ph/Ex Pr</v>
          </cell>
          <cell r="C543" t="str">
            <v>EA</v>
          </cell>
          <cell r="D543">
            <v>3365</v>
          </cell>
        </row>
        <row r="544">
          <cell r="A544" t="str">
            <v>163-0089</v>
          </cell>
          <cell r="B544" t="str">
            <v>E163 25'Cd/230V/1Ph/cCSAus</v>
          </cell>
          <cell r="C544" t="str">
            <v>EA</v>
          </cell>
          <cell r="D544">
            <v>1208</v>
          </cell>
        </row>
        <row r="545">
          <cell r="A545" t="str">
            <v>163-0096</v>
          </cell>
          <cell r="B545" t="str">
            <v>GX163 50'Cd/460V/3Ph/Ex Pr</v>
          </cell>
          <cell r="C545" t="str">
            <v>EA</v>
          </cell>
          <cell r="D545">
            <v>2509</v>
          </cell>
        </row>
        <row r="546">
          <cell r="A546" t="str">
            <v>163-0097</v>
          </cell>
          <cell r="B546" t="str">
            <v>MX163 35'Cd/115V/1Ph/Ex Pr</v>
          </cell>
          <cell r="C546" t="str">
            <v>EA</v>
          </cell>
          <cell r="D546">
            <v>3375</v>
          </cell>
        </row>
        <row r="547">
          <cell r="A547" t="str">
            <v>163-0098</v>
          </cell>
          <cell r="B547" t="str">
            <v>IX163 35'Cd/200-208V/1Ph/Ex Pr</v>
          </cell>
          <cell r="C547" t="str">
            <v>EA</v>
          </cell>
          <cell r="D547">
            <v>2404</v>
          </cell>
        </row>
        <row r="548">
          <cell r="A548" t="str">
            <v>163-0099</v>
          </cell>
          <cell r="B548" t="str">
            <v>BN163 50'Cd/115V/1Ph/Pb50'/CSA/(163-0015)</v>
          </cell>
          <cell r="C548" t="str">
            <v>EA</v>
          </cell>
          <cell r="D548">
            <v>1328</v>
          </cell>
        </row>
        <row r="549">
          <cell r="A549" t="str">
            <v>163-0102</v>
          </cell>
          <cell r="B549" t="str">
            <v>BN163 35'Cd/115V/1Ph/Pb35'/CSA/(163-0017)</v>
          </cell>
          <cell r="C549" t="str">
            <v>EA</v>
          </cell>
          <cell r="D549">
            <v>1298</v>
          </cell>
        </row>
        <row r="550">
          <cell r="A550" t="str">
            <v>163-0103</v>
          </cell>
          <cell r="B550" t="str">
            <v>F163 50'Cd/230V/3Ph/cCSAus</v>
          </cell>
          <cell r="C550" t="str">
            <v>EA</v>
          </cell>
          <cell r="D550">
            <v>1363</v>
          </cell>
        </row>
        <row r="551">
          <cell r="A551" t="str">
            <v>163-0104</v>
          </cell>
          <cell r="B551" t="str">
            <v>J163 200-208V/3Ph/Extra Duty</v>
          </cell>
          <cell r="C551" t="str">
            <v>EA</v>
          </cell>
          <cell r="D551">
            <v>1264</v>
          </cell>
        </row>
        <row r="552">
          <cell r="A552" t="str">
            <v>163-0105</v>
          </cell>
          <cell r="B552" t="str">
            <v>FX163 50'Cd/230V/3Ph/Ex Pr</v>
          </cell>
          <cell r="C552" t="str">
            <v>EA</v>
          </cell>
          <cell r="D552">
            <v>2509</v>
          </cell>
        </row>
        <row r="553">
          <cell r="A553" t="str">
            <v>163-0106</v>
          </cell>
          <cell r="B553" t="str">
            <v>HX163 50'Cd/200-208V/1Ph/Ex Pr</v>
          </cell>
          <cell r="C553" t="str">
            <v>EA</v>
          </cell>
          <cell r="D553">
            <v>3438</v>
          </cell>
        </row>
        <row r="554">
          <cell r="A554" t="str">
            <v>165-0003</v>
          </cell>
          <cell r="B554" t="str">
            <v>D165 230V/1Ph/cCSAus</v>
          </cell>
          <cell r="C554" t="str">
            <v>EA</v>
          </cell>
          <cell r="D554">
            <v>1359</v>
          </cell>
        </row>
        <row r="555">
          <cell r="A555" t="str">
            <v>165-0004</v>
          </cell>
          <cell r="B555" t="str">
            <v>E165 230V/1Ph/cCSAus</v>
          </cell>
          <cell r="C555" t="str">
            <v>EA</v>
          </cell>
          <cell r="D555">
            <v>1240</v>
          </cell>
        </row>
        <row r="556">
          <cell r="A556" t="str">
            <v>165-0008</v>
          </cell>
          <cell r="B556" t="str">
            <v>G165 460V/3Ph/cCSAus</v>
          </cell>
          <cell r="C556" t="str">
            <v>EA</v>
          </cell>
          <cell r="D556">
            <v>1355</v>
          </cell>
        </row>
        <row r="557">
          <cell r="A557" t="str">
            <v>165-0009</v>
          </cell>
          <cell r="B557" t="str">
            <v>J165 200-208V/3Ph/cCSAus</v>
          </cell>
          <cell r="C557" t="str">
            <v>EA</v>
          </cell>
          <cell r="D557">
            <v>1355</v>
          </cell>
        </row>
        <row r="558">
          <cell r="A558" t="str">
            <v>165-0010</v>
          </cell>
          <cell r="B558" t="str">
            <v>E165 230V/1P/Wo Plug/cCSAus</v>
          </cell>
          <cell r="C558" t="str">
            <v>EA</v>
          </cell>
          <cell r="D558">
            <v>1240</v>
          </cell>
        </row>
        <row r="559">
          <cell r="A559" t="str">
            <v>165-0011</v>
          </cell>
          <cell r="B559" t="str">
            <v>F165 50'Cd/230V/3Ph/cCSAus</v>
          </cell>
          <cell r="C559" t="str">
            <v>EA</v>
          </cell>
          <cell r="D559">
            <v>1495</v>
          </cell>
        </row>
        <row r="560">
          <cell r="A560" t="str">
            <v>165-0012</v>
          </cell>
          <cell r="B560" t="str">
            <v>H165 200-208V/1Ph/cCSAus</v>
          </cell>
          <cell r="C560" t="str">
            <v>EA</v>
          </cell>
          <cell r="D560">
            <v>1399</v>
          </cell>
        </row>
        <row r="561">
          <cell r="A561" t="str">
            <v>165-0013</v>
          </cell>
          <cell r="B561" t="str">
            <v>E165 35'Cd/230V/1Ph/cCSAus</v>
          </cell>
          <cell r="C561" t="str">
            <v>EA</v>
          </cell>
          <cell r="D561">
            <v>1350</v>
          </cell>
        </row>
        <row r="562">
          <cell r="A562" t="str">
            <v>165-0014</v>
          </cell>
          <cell r="B562" t="str">
            <v>E165 50'Cd/230V/1Ph/cCSAus</v>
          </cell>
          <cell r="C562" t="str">
            <v>EA</v>
          </cell>
          <cell r="D562">
            <v>1380</v>
          </cell>
        </row>
        <row r="563">
          <cell r="A563" t="str">
            <v>165-0015</v>
          </cell>
          <cell r="B563" t="str">
            <v>F165 230V/3Ph/cCSAus</v>
          </cell>
          <cell r="C563" t="str">
            <v>EA</v>
          </cell>
          <cell r="D563">
            <v>1355</v>
          </cell>
        </row>
        <row r="564">
          <cell r="A564" t="str">
            <v>165-0016</v>
          </cell>
          <cell r="B564" t="str">
            <v>J165 200-208V/3Ph/ED</v>
          </cell>
          <cell r="C564" t="str">
            <v>EA</v>
          </cell>
          <cell r="D564">
            <v>1396</v>
          </cell>
        </row>
        <row r="565">
          <cell r="A565" t="str">
            <v>165-0018</v>
          </cell>
          <cell r="B565" t="str">
            <v>E165 230V/1Ph/Extra Duty</v>
          </cell>
          <cell r="C565" t="str">
            <v>EA</v>
          </cell>
          <cell r="D565">
            <v>1281</v>
          </cell>
        </row>
        <row r="566">
          <cell r="A566" t="str">
            <v>165-0019</v>
          </cell>
          <cell r="B566" t="str">
            <v>F165 25'Cd//230V/3Ph/cCSAus</v>
          </cell>
          <cell r="C566" t="str">
            <v>EA</v>
          </cell>
          <cell r="D566">
            <v>1455</v>
          </cell>
        </row>
        <row r="567">
          <cell r="A567" t="str">
            <v>165-0020</v>
          </cell>
          <cell r="B567" t="str">
            <v>I165 200-208V/1Ph/cCSAus</v>
          </cell>
          <cell r="C567" t="str">
            <v>EA</v>
          </cell>
          <cell r="D567">
            <v>1280</v>
          </cell>
        </row>
        <row r="568">
          <cell r="A568" t="str">
            <v>165-0021</v>
          </cell>
          <cell r="B568" t="str">
            <v>H165 35'Cd/200-208V/1Ph/cCSAus</v>
          </cell>
          <cell r="C568" t="str">
            <v>EA</v>
          </cell>
          <cell r="D568">
            <v>1509</v>
          </cell>
        </row>
        <row r="569">
          <cell r="A569" t="str">
            <v>165-0022</v>
          </cell>
          <cell r="B569" t="str">
            <v>G165 460V/3Ph/Extra Duty</v>
          </cell>
          <cell r="C569" t="str">
            <v>EA</v>
          </cell>
          <cell r="D569">
            <v>1396</v>
          </cell>
        </row>
        <row r="570">
          <cell r="A570" t="str">
            <v>165-0023</v>
          </cell>
          <cell r="B570" t="str">
            <v>G165 35'Cd/460V/3Ph/cCSAus</v>
          </cell>
          <cell r="C570" t="str">
            <v>EA</v>
          </cell>
          <cell r="D570">
            <v>1465</v>
          </cell>
        </row>
        <row r="571">
          <cell r="A571" t="str">
            <v>165-0025</v>
          </cell>
          <cell r="B571" t="str">
            <v>D165 230V/1Ph/Extra Duty</v>
          </cell>
          <cell r="C571" t="str">
            <v>EA</v>
          </cell>
          <cell r="D571">
            <v>1400</v>
          </cell>
        </row>
        <row r="572">
          <cell r="A572" t="str">
            <v>165-0026</v>
          </cell>
          <cell r="B572" t="str">
            <v>E165 25'Cd/230V/1Ph/cCSAus</v>
          </cell>
          <cell r="C572" t="str">
            <v>EA</v>
          </cell>
          <cell r="D572">
            <v>1340</v>
          </cell>
        </row>
        <row r="573">
          <cell r="A573" t="str">
            <v>165-0027</v>
          </cell>
          <cell r="B573" t="str">
            <v>BA165 575V/3Ph/cCSAus</v>
          </cell>
          <cell r="C573" t="str">
            <v>EA</v>
          </cell>
          <cell r="D573">
            <v>1370</v>
          </cell>
        </row>
        <row r="574">
          <cell r="A574" t="str">
            <v>165-0028</v>
          </cell>
          <cell r="B574" t="str">
            <v>J165 35'Cd/200-208V/3Ph/cCSAus</v>
          </cell>
          <cell r="C574" t="str">
            <v>EA</v>
          </cell>
          <cell r="D574">
            <v>1465</v>
          </cell>
        </row>
        <row r="575">
          <cell r="A575" t="str">
            <v>165-0029</v>
          </cell>
          <cell r="B575" t="str">
            <v>D165 35'Cd/230V/1Ph/cCSAus</v>
          </cell>
          <cell r="C575" t="str">
            <v>EA</v>
          </cell>
          <cell r="D575">
            <v>1469</v>
          </cell>
        </row>
        <row r="576">
          <cell r="A576" t="str">
            <v>165-0030</v>
          </cell>
          <cell r="B576" t="str">
            <v>BE165 230V/1Ph/Pb20'/cCSAus/(165-0004)</v>
          </cell>
          <cell r="C576" t="str">
            <v>EA</v>
          </cell>
          <cell r="D576">
            <v>1267</v>
          </cell>
        </row>
        <row r="577">
          <cell r="A577" t="str">
            <v>165-0031</v>
          </cell>
          <cell r="B577" t="str">
            <v>G165 50'Cd/460V/3Ph/cCSAus</v>
          </cell>
          <cell r="C577" t="str">
            <v>EA</v>
          </cell>
          <cell r="D577">
            <v>1495</v>
          </cell>
        </row>
        <row r="578">
          <cell r="A578" t="str">
            <v>165-0033</v>
          </cell>
          <cell r="B578" t="str">
            <v>F165 35'Cd/230V/3Ph/cCSAus</v>
          </cell>
          <cell r="C578" t="str">
            <v>EA</v>
          </cell>
          <cell r="D578">
            <v>1465</v>
          </cell>
        </row>
        <row r="579">
          <cell r="A579" t="str">
            <v>165-0039</v>
          </cell>
          <cell r="B579" t="str">
            <v>EX165 230V/1Ph/Ex Pr</v>
          </cell>
          <cell r="C579" t="str">
            <v>EA</v>
          </cell>
          <cell r="D579">
            <v>2421</v>
          </cell>
        </row>
        <row r="580">
          <cell r="A580" t="str">
            <v>165-0040</v>
          </cell>
          <cell r="B580" t="str">
            <v>JX165 200-208V/3Ph/Ex Pr</v>
          </cell>
          <cell r="C580" t="str">
            <v>EA</v>
          </cell>
          <cell r="D580">
            <v>2536</v>
          </cell>
        </row>
        <row r="581">
          <cell r="A581" t="str">
            <v>165-0041</v>
          </cell>
          <cell r="B581" t="str">
            <v>FX165 230V/3Ph/Ex Pr</v>
          </cell>
          <cell r="C581" t="str">
            <v>EA</v>
          </cell>
          <cell r="D581">
            <v>2536</v>
          </cell>
        </row>
        <row r="582">
          <cell r="A582" t="str">
            <v>165-0042</v>
          </cell>
          <cell r="B582" t="str">
            <v>GX165 460V/3Ph/Ex Pr</v>
          </cell>
          <cell r="C582" t="str">
            <v>EA</v>
          </cell>
          <cell r="D582">
            <v>2536</v>
          </cell>
        </row>
        <row r="583">
          <cell r="A583" t="str">
            <v>165-0043</v>
          </cell>
          <cell r="B583" t="str">
            <v>BAX165 575V/3Ph/Ex Pr</v>
          </cell>
          <cell r="C583" t="str">
            <v>EA</v>
          </cell>
          <cell r="D583">
            <v>2551</v>
          </cell>
        </row>
        <row r="584">
          <cell r="A584" t="str">
            <v>165-0044</v>
          </cell>
          <cell r="B584" t="str">
            <v>IX165 200-208V/1Ph/Ex Pr</v>
          </cell>
          <cell r="C584" t="str">
            <v>EA</v>
          </cell>
          <cell r="D584">
            <v>2461</v>
          </cell>
        </row>
        <row r="585">
          <cell r="A585" t="str">
            <v>165-0046</v>
          </cell>
          <cell r="B585" t="str">
            <v>G165 25'Cd/460V/3Ph/cCSAus</v>
          </cell>
          <cell r="C585" t="str">
            <v>EA</v>
          </cell>
          <cell r="D585">
            <v>1455</v>
          </cell>
        </row>
        <row r="586">
          <cell r="A586" t="str">
            <v>165-0048</v>
          </cell>
          <cell r="B586" t="str">
            <v>EX165 50'Cd/230V/1Ph/Ex Pr</v>
          </cell>
          <cell r="C586" t="str">
            <v>EA</v>
          </cell>
          <cell r="D586">
            <v>2561</v>
          </cell>
        </row>
        <row r="587">
          <cell r="A587" t="str">
            <v>165-0050</v>
          </cell>
          <cell r="B587" t="str">
            <v>H165 25'Cd/200-208V/1Ph/cCSAus</v>
          </cell>
          <cell r="C587" t="str">
            <v>EA</v>
          </cell>
          <cell r="D587">
            <v>1459</v>
          </cell>
        </row>
        <row r="588">
          <cell r="A588" t="str">
            <v>165-0053</v>
          </cell>
          <cell r="B588" t="str">
            <v>GX165 50'Cd/460V/3Ph/Ex Pr</v>
          </cell>
          <cell r="C588" t="str">
            <v>EA</v>
          </cell>
          <cell r="D588">
            <v>2676</v>
          </cell>
        </row>
        <row r="589">
          <cell r="A589" t="str">
            <v>165-0056</v>
          </cell>
          <cell r="B589" t="str">
            <v>D165 50'Cd/230V/1Ph/cCSAus</v>
          </cell>
          <cell r="C589" t="str">
            <v>EA</v>
          </cell>
          <cell r="D589">
            <v>1499</v>
          </cell>
        </row>
        <row r="590">
          <cell r="A590" t="str">
            <v>165-0057</v>
          </cell>
          <cell r="B590" t="str">
            <v>DX165 230V/1Ph/Ex Pr</v>
          </cell>
          <cell r="C590" t="str">
            <v>EA</v>
          </cell>
          <cell r="D590">
            <v>3326</v>
          </cell>
        </row>
        <row r="591">
          <cell r="A591" t="str">
            <v>165-0058</v>
          </cell>
          <cell r="B591" t="str">
            <v>HX165 200-208V/1Ph/Ex Pr</v>
          </cell>
          <cell r="C591" t="str">
            <v>EA</v>
          </cell>
          <cell r="D591">
            <v>3366</v>
          </cell>
        </row>
        <row r="592">
          <cell r="A592" t="str">
            <v>165-0061</v>
          </cell>
          <cell r="B592" t="str">
            <v>J165 50'Cd/200-208V/3Ph/cCSAus</v>
          </cell>
          <cell r="C592" t="str">
            <v>EA</v>
          </cell>
          <cell r="D592">
            <v>1495</v>
          </cell>
        </row>
        <row r="593">
          <cell r="A593" t="str">
            <v>165-0064</v>
          </cell>
          <cell r="B593" t="str">
            <v>I165 50' Cord/200-208V/1Ph/cCSAus</v>
          </cell>
          <cell r="C593" t="str">
            <v>EA</v>
          </cell>
          <cell r="D593">
            <v>1420</v>
          </cell>
        </row>
        <row r="594">
          <cell r="A594" t="str">
            <v>165-0065</v>
          </cell>
          <cell r="B594" t="str">
            <v>DX165 50'Cd/230V/1Ph/Ex Pr</v>
          </cell>
          <cell r="C594" t="str">
            <v>EA</v>
          </cell>
          <cell r="D594">
            <v>3466</v>
          </cell>
        </row>
        <row r="595">
          <cell r="A595" t="str">
            <v>165-0066</v>
          </cell>
          <cell r="B595" t="str">
            <v>EX165 35'Cd/230V/1Ph/Ex Pr</v>
          </cell>
          <cell r="C595" t="str">
            <v>EA</v>
          </cell>
          <cell r="D595">
            <v>2531</v>
          </cell>
        </row>
        <row r="596">
          <cell r="A596" t="str">
            <v>165-0072</v>
          </cell>
          <cell r="B596" t="str">
            <v>FX165 35'Cd/230V/3Ph/Ex Pr</v>
          </cell>
          <cell r="C596" t="str">
            <v>EA</v>
          </cell>
          <cell r="D596">
            <v>2646</v>
          </cell>
        </row>
        <row r="597">
          <cell r="A597" t="str">
            <v>165-0074</v>
          </cell>
          <cell r="B597" t="str">
            <v>IX165 50'Cd/200-208V/1Ph/Ex Pr</v>
          </cell>
          <cell r="C597" t="str">
            <v>EA</v>
          </cell>
          <cell r="D597">
            <v>2601</v>
          </cell>
        </row>
        <row r="598">
          <cell r="A598" t="str">
            <v>165-0075</v>
          </cell>
          <cell r="B598" t="str">
            <v>D165 25'Cd/230V/1Ph/cCSAus</v>
          </cell>
          <cell r="C598" t="str">
            <v>EA</v>
          </cell>
          <cell r="D598">
            <v>1459</v>
          </cell>
        </row>
        <row r="599">
          <cell r="A599" t="str">
            <v>165-0076</v>
          </cell>
          <cell r="B599" t="str">
            <v>GX165 35'Cd/460V/3Ph/Ex Pr</v>
          </cell>
          <cell r="C599" t="str">
            <v>EA</v>
          </cell>
          <cell r="D599">
            <v>2646</v>
          </cell>
        </row>
        <row r="600">
          <cell r="A600" t="str">
            <v>165-0077</v>
          </cell>
          <cell r="B600" t="str">
            <v>JX165 50'Cd/200-208V/3Ph/Ex Pr</v>
          </cell>
          <cell r="C600" t="str">
            <v>EA</v>
          </cell>
          <cell r="D600">
            <v>2676</v>
          </cell>
        </row>
        <row r="601">
          <cell r="A601" t="str">
            <v>165-0079</v>
          </cell>
          <cell r="B601" t="str">
            <v>I165 35' Cord/200-208V/1Ph/cCSAus</v>
          </cell>
          <cell r="C601" t="str">
            <v>EA</v>
          </cell>
          <cell r="D601">
            <v>1390</v>
          </cell>
        </row>
        <row r="602">
          <cell r="A602" t="str">
            <v>17-0005</v>
          </cell>
          <cell r="B602" t="str">
            <v>Conversion Kit,2" To 3" V Or D</v>
          </cell>
          <cell r="C602" t="str">
            <v>EA</v>
          </cell>
          <cell r="D602">
            <v>28</v>
          </cell>
        </row>
        <row r="603">
          <cell r="A603" t="str">
            <v>17-0007</v>
          </cell>
          <cell r="B603" t="str">
            <v>Conversion Kit,3" To 2" Vent Or Discharge/Flange/Slip/Bolt-On</v>
          </cell>
          <cell r="C603" t="str">
            <v>EA</v>
          </cell>
          <cell r="D603">
            <v>26</v>
          </cell>
        </row>
        <row r="604">
          <cell r="A604" t="str">
            <v>17-0074</v>
          </cell>
          <cell r="B604" t="str">
            <v>Cover,D-36"Dia/3V3D/10'T/Insp &amp; Access</v>
          </cell>
          <cell r="C604" t="str">
            <v>EA</v>
          </cell>
          <cell r="D604">
            <v>916</v>
          </cell>
        </row>
        <row r="605">
          <cell r="A605" t="str">
            <v>17-0080</v>
          </cell>
          <cell r="B605" t="str">
            <v>Cover,S-18"Dia/2V2D/10'T/For Fg &amp; Poly Basin</v>
          </cell>
          <cell r="C605" t="str">
            <v>EA</v>
          </cell>
          <cell r="D605">
            <v>97</v>
          </cell>
        </row>
        <row r="606">
          <cell r="A606" t="str">
            <v>17-0131</v>
          </cell>
          <cell r="B606" t="str">
            <v>Cover,S-18"Dia/3V1.5D/For Radon Basin</v>
          </cell>
          <cell r="C606" t="str">
            <v>EA</v>
          </cell>
          <cell r="D606">
            <v>67</v>
          </cell>
        </row>
        <row r="607">
          <cell r="A607" t="str">
            <v>17-0135</v>
          </cell>
          <cell r="B607" t="str">
            <v>Cover,S-P 18"Dia(Economy)(For Pedestal Pump)</v>
          </cell>
          <cell r="C607" t="str">
            <v>EA</v>
          </cell>
          <cell r="D607">
            <v>32</v>
          </cell>
        </row>
        <row r="608">
          <cell r="A608" t="str">
            <v>17-0149</v>
          </cell>
          <cell r="B608" t="str">
            <v>Cover,Blank-36"Dia. Fg/W-Hardware Pak</v>
          </cell>
          <cell r="C608" t="str">
            <v>EA</v>
          </cell>
          <cell r="D608">
            <v>328</v>
          </cell>
        </row>
        <row r="609">
          <cell r="A609" t="str">
            <v>17-0181</v>
          </cell>
          <cell r="B609" t="str">
            <v>Cover,S-P 18"Dia/0V2D</v>
          </cell>
          <cell r="C609" t="str">
            <v>EA</v>
          </cell>
          <cell r="D609">
            <v>53</v>
          </cell>
        </row>
        <row r="610">
          <cell r="A610" t="str">
            <v>17-0190</v>
          </cell>
          <cell r="B610" t="str">
            <v>Cover,Split-S/18"Dia/2V2D</v>
          </cell>
          <cell r="C610" t="str">
            <v>EA</v>
          </cell>
          <cell r="D610">
            <v>63</v>
          </cell>
        </row>
        <row r="611">
          <cell r="A611" t="str">
            <v>17-0276</v>
          </cell>
          <cell r="B611" t="str">
            <v>Cover,S-18"Dia/2V2D/14Ga</v>
          </cell>
          <cell r="C611" t="str">
            <v>EA</v>
          </cell>
          <cell r="D611">
            <v>55</v>
          </cell>
        </row>
        <row r="612">
          <cell r="A612" t="str">
            <v>17-0294</v>
          </cell>
          <cell r="B612" t="str">
            <v>Cover,S-P 18"Dia/0V1.5D</v>
          </cell>
          <cell r="C612" t="str">
            <v>EA</v>
          </cell>
          <cell r="D612">
            <v>45</v>
          </cell>
        </row>
        <row r="613">
          <cell r="A613" t="str">
            <v>17-0337</v>
          </cell>
          <cell r="B613" t="str">
            <v>Cover,Blank-24"Dia/Molded Fg/W-Hardware Pak</v>
          </cell>
          <cell r="C613" t="str">
            <v>EA</v>
          </cell>
          <cell r="D613">
            <v>209</v>
          </cell>
        </row>
        <row r="614">
          <cell r="A614" t="str">
            <v>17-0411</v>
          </cell>
          <cell r="B614" t="str">
            <v>Cover,S-18"Dia/PSF/2&amp;3V-2D/Economy Basin</v>
          </cell>
          <cell r="C614" t="str">
            <v>EA</v>
          </cell>
          <cell r="D614">
            <v>56</v>
          </cell>
        </row>
        <row r="615">
          <cell r="A615" t="str">
            <v>17-0418</v>
          </cell>
          <cell r="B615" t="str">
            <v>Cover,S-18"Dia/2V2D/PSF</v>
          </cell>
          <cell r="C615" t="str">
            <v>EA</v>
          </cell>
          <cell r="D615">
            <v>69</v>
          </cell>
        </row>
        <row r="616">
          <cell r="A616" t="str">
            <v>17-0419</v>
          </cell>
          <cell r="B616" t="str">
            <v>Cover,Split S-18"Dia/2V2D/PSF</v>
          </cell>
          <cell r="C616" t="str">
            <v>EA</v>
          </cell>
          <cell r="D616">
            <v>73</v>
          </cell>
        </row>
        <row r="617">
          <cell r="A617" t="str">
            <v>17-0441</v>
          </cell>
          <cell r="B617" t="str">
            <v>Cover,Blank-18"Dia/PSF</v>
          </cell>
          <cell r="C617" t="str">
            <v>EA</v>
          </cell>
          <cell r="D617">
            <v>44</v>
          </cell>
        </row>
        <row r="618">
          <cell r="A618" t="str">
            <v>185-0003</v>
          </cell>
          <cell r="B618" t="str">
            <v>D185 230V/1Ph/cCSAus</v>
          </cell>
          <cell r="C618" t="str">
            <v>EA</v>
          </cell>
          <cell r="D618">
            <v>1322</v>
          </cell>
        </row>
        <row r="619">
          <cell r="A619" t="str">
            <v>185-0004</v>
          </cell>
          <cell r="B619" t="str">
            <v>E185 230V/1Ph/cCSAus</v>
          </cell>
          <cell r="C619" t="str">
            <v>EA</v>
          </cell>
          <cell r="D619">
            <v>1215</v>
          </cell>
        </row>
        <row r="620">
          <cell r="A620" t="str">
            <v>185-0005</v>
          </cell>
          <cell r="B620" t="str">
            <v>G185 460V/3Ph/cCSAus</v>
          </cell>
          <cell r="C620" t="str">
            <v>EA</v>
          </cell>
          <cell r="D620">
            <v>1330</v>
          </cell>
        </row>
        <row r="621">
          <cell r="A621" t="str">
            <v>185-0006</v>
          </cell>
          <cell r="B621" t="str">
            <v>F185 230V/3Ph/cCSAus</v>
          </cell>
          <cell r="C621" t="str">
            <v>EA</v>
          </cell>
          <cell r="D621">
            <v>1330</v>
          </cell>
        </row>
        <row r="622">
          <cell r="A622" t="str">
            <v>185-0007</v>
          </cell>
          <cell r="B622" t="str">
            <v>I185 200-208V/1Ph/cCSAus</v>
          </cell>
          <cell r="C622" t="str">
            <v>EA</v>
          </cell>
          <cell r="D622">
            <v>1255</v>
          </cell>
        </row>
        <row r="623">
          <cell r="A623" t="str">
            <v>185-0008</v>
          </cell>
          <cell r="B623" t="str">
            <v>J185 200-208V/3Ph/cCSAus</v>
          </cell>
          <cell r="C623" t="str">
            <v>EA</v>
          </cell>
          <cell r="D623">
            <v>1330</v>
          </cell>
        </row>
        <row r="624">
          <cell r="A624" t="str">
            <v>185-0010</v>
          </cell>
          <cell r="B624" t="str">
            <v>I185 35'Cd/200-208V/1Ph/cCSAus</v>
          </cell>
          <cell r="C624" t="str">
            <v>EA</v>
          </cell>
          <cell r="D624">
            <v>1365</v>
          </cell>
        </row>
        <row r="625">
          <cell r="A625" t="str">
            <v>185-0011</v>
          </cell>
          <cell r="B625" t="str">
            <v>BA185 575V/3Ph/cCSAus</v>
          </cell>
          <cell r="C625" t="str">
            <v>EA</v>
          </cell>
          <cell r="D625">
            <v>1345</v>
          </cell>
        </row>
        <row r="626">
          <cell r="A626" t="str">
            <v>185-0012</v>
          </cell>
          <cell r="B626" t="str">
            <v>E185 230V/1Ph/Wo Plug/cCSAus</v>
          </cell>
          <cell r="C626" t="str">
            <v>EA</v>
          </cell>
          <cell r="D626">
            <v>1215</v>
          </cell>
        </row>
        <row r="627">
          <cell r="A627" t="str">
            <v>185-0013</v>
          </cell>
          <cell r="B627" t="str">
            <v>H185 200-208V/1Ph/cCSAus</v>
          </cell>
          <cell r="C627" t="str">
            <v>EA</v>
          </cell>
          <cell r="D627">
            <v>1362</v>
          </cell>
        </row>
        <row r="628">
          <cell r="A628" t="str">
            <v>185-0014</v>
          </cell>
          <cell r="B628" t="str">
            <v>J185 50'Cd/200-208V/3Ph/cCSAus</v>
          </cell>
          <cell r="C628" t="str">
            <v>EA</v>
          </cell>
          <cell r="D628">
            <v>1470</v>
          </cell>
        </row>
        <row r="629">
          <cell r="A629" t="str">
            <v>185-0015</v>
          </cell>
          <cell r="B629" t="str">
            <v>BE185 230V/1Ph/Pb20'/cCSAus/(185-0004)</v>
          </cell>
          <cell r="C629" t="str">
            <v>EA</v>
          </cell>
          <cell r="D629">
            <v>1245</v>
          </cell>
        </row>
        <row r="630">
          <cell r="A630" t="str">
            <v>185-0017</v>
          </cell>
          <cell r="B630" t="str">
            <v>D185 50'Cd/230V/1Ph/cCSAus</v>
          </cell>
          <cell r="C630" t="str">
            <v>EA</v>
          </cell>
          <cell r="D630">
            <v>1462</v>
          </cell>
        </row>
        <row r="631">
          <cell r="A631" t="str">
            <v>185-0018</v>
          </cell>
          <cell r="B631" t="str">
            <v>D185 35'Cd/230V/1Ph/cCSAus</v>
          </cell>
          <cell r="C631" t="str">
            <v>EA</v>
          </cell>
          <cell r="D631">
            <v>1432</v>
          </cell>
        </row>
        <row r="632">
          <cell r="A632" t="str">
            <v>185-0023</v>
          </cell>
          <cell r="B632" t="str">
            <v>E185 25'Cd/230V/1Ph/cCSAus</v>
          </cell>
          <cell r="C632" t="str">
            <v>EA</v>
          </cell>
          <cell r="D632">
            <v>1315</v>
          </cell>
        </row>
        <row r="633">
          <cell r="A633" t="str">
            <v>185-0024</v>
          </cell>
          <cell r="B633" t="str">
            <v>IX185 200-208V/1Ph/Ex Pr</v>
          </cell>
          <cell r="C633" t="str">
            <v>EA</v>
          </cell>
          <cell r="D633">
            <v>2431</v>
          </cell>
        </row>
        <row r="634">
          <cell r="A634" t="str">
            <v>185-0025</v>
          </cell>
          <cell r="B634" t="str">
            <v>EX185 230V/1Ph/Ex Pr</v>
          </cell>
          <cell r="C634" t="str">
            <v>EA</v>
          </cell>
          <cell r="D634">
            <v>2391</v>
          </cell>
        </row>
        <row r="635">
          <cell r="A635" t="str">
            <v>185-0026</v>
          </cell>
          <cell r="B635" t="str">
            <v>JX185 200-208V/3Ph/Ex Pr</v>
          </cell>
          <cell r="C635" t="str">
            <v>EA</v>
          </cell>
          <cell r="D635">
            <v>2506</v>
          </cell>
        </row>
        <row r="636">
          <cell r="A636" t="str">
            <v>185-0027</v>
          </cell>
          <cell r="B636" t="str">
            <v>FX185 230V/3Ph/Ex Pr</v>
          </cell>
          <cell r="C636" t="str">
            <v>EA</v>
          </cell>
          <cell r="D636">
            <v>2506</v>
          </cell>
        </row>
        <row r="637">
          <cell r="A637" t="str">
            <v>185-0028</v>
          </cell>
          <cell r="B637" t="str">
            <v>GX185 460V/3Ph/Ex Pr</v>
          </cell>
          <cell r="C637" t="str">
            <v>EA</v>
          </cell>
          <cell r="D637">
            <v>2506</v>
          </cell>
        </row>
        <row r="638">
          <cell r="A638" t="str">
            <v>185-0029</v>
          </cell>
          <cell r="B638" t="str">
            <v>BAX185 575V/3Ph/Ex Pr</v>
          </cell>
          <cell r="C638" t="str">
            <v>EA</v>
          </cell>
          <cell r="D638">
            <v>2521</v>
          </cell>
        </row>
        <row r="639">
          <cell r="A639" t="str">
            <v>185-0030</v>
          </cell>
          <cell r="B639" t="str">
            <v>G185 50'Cd/460V/3Ph/cCSAus</v>
          </cell>
          <cell r="C639" t="str">
            <v>EA</v>
          </cell>
          <cell r="D639">
            <v>1470</v>
          </cell>
        </row>
        <row r="640">
          <cell r="A640" t="str">
            <v>185-0031</v>
          </cell>
          <cell r="B640" t="str">
            <v>E185 50'Cd/230V/1Ph/cCSAus</v>
          </cell>
          <cell r="C640" t="str">
            <v>EA</v>
          </cell>
          <cell r="D640">
            <v>1355</v>
          </cell>
        </row>
        <row r="641">
          <cell r="A641" t="str">
            <v>185-0032</v>
          </cell>
          <cell r="B641" t="str">
            <v>JX185 35'Cd/200V/3Ph/Ex Pr</v>
          </cell>
          <cell r="C641" t="str">
            <v>EA</v>
          </cell>
          <cell r="D641">
            <v>2616</v>
          </cell>
        </row>
        <row r="642">
          <cell r="A642" t="str">
            <v>185-0033</v>
          </cell>
          <cell r="B642" t="str">
            <v>GX185 35'Cd/460V/3Ph/Ex Pr</v>
          </cell>
          <cell r="C642" t="str">
            <v>EA</v>
          </cell>
          <cell r="D642">
            <v>2616</v>
          </cell>
        </row>
        <row r="643">
          <cell r="A643" t="str">
            <v>185-0035</v>
          </cell>
          <cell r="B643" t="str">
            <v>E185 35'Cd/230V/1Ph/cCSAus</v>
          </cell>
          <cell r="C643" t="str">
            <v>EA</v>
          </cell>
          <cell r="D643">
            <v>1325</v>
          </cell>
        </row>
        <row r="644">
          <cell r="A644" t="str">
            <v>185-0038</v>
          </cell>
          <cell r="B644" t="str">
            <v>F185 25'Cd/230V/3Ph/cCSAus</v>
          </cell>
          <cell r="C644" t="str">
            <v>EA</v>
          </cell>
          <cell r="D644">
            <v>1430</v>
          </cell>
        </row>
        <row r="645">
          <cell r="A645" t="str">
            <v>185-0039</v>
          </cell>
          <cell r="B645" t="str">
            <v>I185 50'Cd/200-208V/1Ph/cCSAus</v>
          </cell>
          <cell r="C645" t="str">
            <v>EA</v>
          </cell>
          <cell r="D645">
            <v>1395</v>
          </cell>
        </row>
        <row r="646">
          <cell r="A646" t="str">
            <v>185-0040</v>
          </cell>
          <cell r="B646" t="str">
            <v>DX185 230V/1Ph/Ex Pr</v>
          </cell>
          <cell r="C646" t="str">
            <v>EA</v>
          </cell>
          <cell r="D646">
            <v>3307</v>
          </cell>
        </row>
        <row r="647">
          <cell r="A647" t="str">
            <v>185-0042</v>
          </cell>
          <cell r="B647" t="str">
            <v>IX185 35'Cd/200-208V/1Ph/Ex Pr</v>
          </cell>
          <cell r="C647" t="str">
            <v>EA</v>
          </cell>
          <cell r="D647">
            <v>2541</v>
          </cell>
        </row>
        <row r="648">
          <cell r="A648" t="str">
            <v>185-0045</v>
          </cell>
          <cell r="B648" t="str">
            <v>J185 25'Cd/200-208V/3Ph/cCSAus</v>
          </cell>
          <cell r="C648" t="str">
            <v>EA</v>
          </cell>
          <cell r="D648">
            <v>1430</v>
          </cell>
        </row>
        <row r="649">
          <cell r="A649" t="str">
            <v>185-0051</v>
          </cell>
          <cell r="B649" t="str">
            <v>JX185 50'Cd/200V/3Ph/Ex Pr</v>
          </cell>
          <cell r="C649" t="str">
            <v>EA</v>
          </cell>
          <cell r="D649">
            <v>2646</v>
          </cell>
        </row>
        <row r="650">
          <cell r="A650" t="str">
            <v>185-0054</v>
          </cell>
          <cell r="B650" t="str">
            <v>F185 50'Cd/230V/3Ph/cCSAus</v>
          </cell>
          <cell r="C650" t="str">
            <v>EA</v>
          </cell>
          <cell r="D650">
            <v>1470</v>
          </cell>
        </row>
        <row r="651">
          <cell r="A651" t="str">
            <v>185-0055</v>
          </cell>
          <cell r="B651" t="str">
            <v>F185 35'Cd/230V/3Ph/cCSAus</v>
          </cell>
          <cell r="C651" t="str">
            <v>EA</v>
          </cell>
          <cell r="D651">
            <v>1440</v>
          </cell>
        </row>
        <row r="652">
          <cell r="A652" t="str">
            <v>185-0056</v>
          </cell>
          <cell r="B652" t="str">
            <v>G185 35'Cd/460V/3Ph/cCSAus</v>
          </cell>
          <cell r="C652" t="str">
            <v>EA</v>
          </cell>
          <cell r="D652">
            <v>1440</v>
          </cell>
        </row>
        <row r="653">
          <cell r="A653" t="str">
            <v>185-0057</v>
          </cell>
          <cell r="B653" t="str">
            <v>HX185 50'Cd/200-208V/1Ph/Ex Pr</v>
          </cell>
          <cell r="C653" t="str">
            <v>EA</v>
          </cell>
          <cell r="D653">
            <v>3487</v>
          </cell>
        </row>
        <row r="654">
          <cell r="A654" t="str">
            <v>186-0003</v>
          </cell>
          <cell r="B654" t="str">
            <v>D186 230V/1Ph/cCSAus</v>
          </cell>
          <cell r="C654" t="str">
            <v>EA</v>
          </cell>
          <cell r="D654">
            <v>1493</v>
          </cell>
        </row>
        <row r="655">
          <cell r="A655" t="str">
            <v>186-0004</v>
          </cell>
          <cell r="B655" t="str">
            <v>E186 230V/1Ph/CSA</v>
          </cell>
          <cell r="C655" t="str">
            <v>EA</v>
          </cell>
          <cell r="D655">
            <v>1375</v>
          </cell>
        </row>
        <row r="656">
          <cell r="A656" t="str">
            <v>186-0005</v>
          </cell>
          <cell r="B656" t="str">
            <v>F186 230V/3Ph/cCSAus</v>
          </cell>
          <cell r="C656" t="str">
            <v>EA</v>
          </cell>
          <cell r="D656">
            <v>1490</v>
          </cell>
        </row>
        <row r="657">
          <cell r="A657" t="str">
            <v>186-0006</v>
          </cell>
          <cell r="B657" t="str">
            <v>G186 460V/3Ph/cCSAus</v>
          </cell>
          <cell r="C657" t="str">
            <v>EA</v>
          </cell>
          <cell r="D657">
            <v>1490</v>
          </cell>
        </row>
        <row r="658">
          <cell r="A658" t="str">
            <v>186-0007</v>
          </cell>
          <cell r="B658" t="str">
            <v>H186 200-208V/1Ph/cCSAus</v>
          </cell>
          <cell r="C658" t="str">
            <v>EA</v>
          </cell>
          <cell r="D658">
            <v>1533</v>
          </cell>
        </row>
        <row r="659">
          <cell r="A659" t="str">
            <v>186-0008</v>
          </cell>
          <cell r="B659" t="str">
            <v>I186 200-208V/1Ph/cCSAus</v>
          </cell>
          <cell r="C659" t="str">
            <v>EA</v>
          </cell>
          <cell r="D659">
            <v>1415</v>
          </cell>
        </row>
        <row r="660">
          <cell r="A660" t="str">
            <v>186-0009</v>
          </cell>
          <cell r="B660" t="str">
            <v>J186 200-208V/3Ph/cCSAus</v>
          </cell>
          <cell r="C660" t="str">
            <v>EA</v>
          </cell>
          <cell r="D660">
            <v>1490</v>
          </cell>
        </row>
        <row r="661">
          <cell r="A661" t="str">
            <v>186-0010</v>
          </cell>
          <cell r="B661" t="str">
            <v>BE186 230V/1Ph/Pb20'/CSA/(186-0004)</v>
          </cell>
          <cell r="C661" t="str">
            <v>EA</v>
          </cell>
          <cell r="D661">
            <v>1438</v>
          </cell>
        </row>
        <row r="662">
          <cell r="A662" t="str">
            <v>186-0011</v>
          </cell>
          <cell r="B662" t="str">
            <v>D186 50'Cd/230V/1Ph/cCSAus</v>
          </cell>
          <cell r="C662" t="str">
            <v>EA</v>
          </cell>
          <cell r="D662">
            <v>1633</v>
          </cell>
        </row>
        <row r="663">
          <cell r="A663" t="str">
            <v>186-0013</v>
          </cell>
          <cell r="B663" t="str">
            <v>IX186 200-208V/1Ph/Ex Pr</v>
          </cell>
          <cell r="C663" t="str">
            <v>EA</v>
          </cell>
          <cell r="D663">
            <v>2620</v>
          </cell>
        </row>
        <row r="664">
          <cell r="A664" t="str">
            <v>186-0014</v>
          </cell>
          <cell r="B664" t="str">
            <v>EX186 230V/1Ph/Ex Pr</v>
          </cell>
          <cell r="C664" t="str">
            <v>EA</v>
          </cell>
          <cell r="D664">
            <v>2580</v>
          </cell>
        </row>
        <row r="665">
          <cell r="A665" t="str">
            <v>186-0015</v>
          </cell>
          <cell r="B665" t="str">
            <v>JX186 200-208V/3Ph/Ex Pr</v>
          </cell>
          <cell r="C665" t="str">
            <v>EA</v>
          </cell>
          <cell r="D665">
            <v>2695</v>
          </cell>
        </row>
        <row r="666">
          <cell r="A666" t="str">
            <v>186-0016</v>
          </cell>
          <cell r="B666" t="str">
            <v>FX186 230V/3Ph/Ex Pr</v>
          </cell>
          <cell r="C666" t="str">
            <v>EA</v>
          </cell>
          <cell r="D666">
            <v>2695</v>
          </cell>
        </row>
        <row r="667">
          <cell r="A667" t="str">
            <v>186-0017</v>
          </cell>
          <cell r="B667" t="str">
            <v>GX186 460V/3Ph/Ex Pr</v>
          </cell>
          <cell r="C667" t="str">
            <v>EA</v>
          </cell>
          <cell r="D667">
            <v>2695</v>
          </cell>
        </row>
        <row r="668">
          <cell r="A668" t="str">
            <v>186-0018</v>
          </cell>
          <cell r="B668" t="str">
            <v>E186 50'Cd/230V/1Ph/CSA</v>
          </cell>
          <cell r="C668" t="str">
            <v>EA</v>
          </cell>
          <cell r="D668">
            <v>1515</v>
          </cell>
        </row>
        <row r="669">
          <cell r="A669" t="str">
            <v>186-0020</v>
          </cell>
          <cell r="B669" t="str">
            <v>D186 35'Cd/230V/1Ph/cCSAus</v>
          </cell>
          <cell r="C669" t="str">
            <v>EA</v>
          </cell>
          <cell r="D669">
            <v>1603</v>
          </cell>
        </row>
        <row r="670">
          <cell r="A670" t="str">
            <v>186-0021</v>
          </cell>
          <cell r="B670" t="str">
            <v>EX186 50'Cd/230V/1Ph/Ex Pr</v>
          </cell>
          <cell r="C670" t="str">
            <v>EA</v>
          </cell>
          <cell r="D670">
            <v>2720</v>
          </cell>
        </row>
        <row r="671">
          <cell r="A671" t="str">
            <v>186-0022</v>
          </cell>
          <cell r="B671" t="str">
            <v>G186 35'Cd/460V/3Ph/cCSAus</v>
          </cell>
          <cell r="C671" t="str">
            <v>EA</v>
          </cell>
          <cell r="D671">
            <v>1600</v>
          </cell>
        </row>
        <row r="672">
          <cell r="A672" t="str">
            <v>186-0023</v>
          </cell>
          <cell r="B672" t="str">
            <v>DX186 230V/1Ph/Ex Pr</v>
          </cell>
          <cell r="C672" t="str">
            <v>EA</v>
          </cell>
          <cell r="D672">
            <v>3492</v>
          </cell>
        </row>
        <row r="673">
          <cell r="A673" t="str">
            <v>186-0027</v>
          </cell>
          <cell r="B673" t="str">
            <v>E186 35'Cd/230V/1Ph/CSA</v>
          </cell>
          <cell r="C673" t="str">
            <v>EA</v>
          </cell>
          <cell r="D673">
            <v>1485</v>
          </cell>
        </row>
        <row r="674">
          <cell r="A674" t="str">
            <v>186-0028</v>
          </cell>
          <cell r="B674" t="str">
            <v>G186 25'Cd/460V/3Ph/cCSAus</v>
          </cell>
          <cell r="C674" t="str">
            <v>EA</v>
          </cell>
          <cell r="D674">
            <v>1590</v>
          </cell>
        </row>
        <row r="675">
          <cell r="A675" t="str">
            <v>186-0029</v>
          </cell>
          <cell r="B675" t="str">
            <v>BA186 575V/3Ph/cCSAus</v>
          </cell>
          <cell r="C675" t="str">
            <v>EA</v>
          </cell>
          <cell r="D675">
            <v>1505</v>
          </cell>
        </row>
        <row r="676">
          <cell r="A676" t="str">
            <v>186-0030</v>
          </cell>
          <cell r="B676" t="str">
            <v>GX186 50'Cord/460V/3Ph/Ex Pr</v>
          </cell>
          <cell r="C676" t="str">
            <v>EA</v>
          </cell>
          <cell r="D676">
            <v>2835</v>
          </cell>
        </row>
        <row r="677">
          <cell r="A677" t="str">
            <v>186-0031</v>
          </cell>
          <cell r="B677" t="str">
            <v>J186 50'Cd/200-208V/3Ph/cCSAus</v>
          </cell>
          <cell r="C677" t="str">
            <v>EA</v>
          </cell>
          <cell r="D677">
            <v>1630</v>
          </cell>
        </row>
        <row r="678">
          <cell r="A678" t="str">
            <v>186-0032</v>
          </cell>
          <cell r="B678" t="str">
            <v>G186 50'Cd/460V/3Ph/cCSAus</v>
          </cell>
          <cell r="C678" t="str">
            <v>EA</v>
          </cell>
          <cell r="D678">
            <v>1630</v>
          </cell>
        </row>
        <row r="679">
          <cell r="A679" t="str">
            <v>186-0033</v>
          </cell>
          <cell r="B679" t="str">
            <v>E186 25'Cd/230V/1Ph/CSA</v>
          </cell>
          <cell r="C679" t="str">
            <v>EA</v>
          </cell>
          <cell r="D679">
            <v>1475</v>
          </cell>
        </row>
        <row r="680">
          <cell r="A680" t="str">
            <v>186-0034</v>
          </cell>
          <cell r="B680" t="str">
            <v>I186 50'Cd/200-208V/1Ph/cCSAus</v>
          </cell>
          <cell r="C680" t="str">
            <v>EA</v>
          </cell>
          <cell r="D680">
            <v>1555</v>
          </cell>
        </row>
        <row r="681">
          <cell r="A681" t="str">
            <v>186-0057</v>
          </cell>
          <cell r="B681" t="str">
            <v>F186 50'Cd/230V/3Ph/cCSAus</v>
          </cell>
          <cell r="C681" t="str">
            <v>EA</v>
          </cell>
          <cell r="D681">
            <v>1630</v>
          </cell>
        </row>
        <row r="682">
          <cell r="A682" t="str">
            <v>188-0003</v>
          </cell>
          <cell r="B682" t="str">
            <v>D188 230V/1Ph/cCSAus</v>
          </cell>
          <cell r="C682" t="str">
            <v>EA</v>
          </cell>
          <cell r="D682">
            <v>1492</v>
          </cell>
        </row>
        <row r="683">
          <cell r="A683" t="str">
            <v>188-0004</v>
          </cell>
          <cell r="B683" t="str">
            <v>E188 230V/1Ph/CSA</v>
          </cell>
          <cell r="C683" t="str">
            <v>EA</v>
          </cell>
          <cell r="D683">
            <v>1375</v>
          </cell>
        </row>
        <row r="684">
          <cell r="A684" t="str">
            <v>188-0005</v>
          </cell>
          <cell r="B684" t="str">
            <v>F188 230V/3Ph/cCSAus</v>
          </cell>
          <cell r="C684" t="str">
            <v>EA</v>
          </cell>
          <cell r="D684">
            <v>1490</v>
          </cell>
        </row>
        <row r="685">
          <cell r="A685" t="str">
            <v>188-0006</v>
          </cell>
          <cell r="B685" t="str">
            <v>G188 460V/3Ph/cCSAus</v>
          </cell>
          <cell r="C685" t="str">
            <v>EA</v>
          </cell>
          <cell r="D685">
            <v>1490</v>
          </cell>
        </row>
        <row r="686">
          <cell r="A686" t="str">
            <v>188-0007</v>
          </cell>
          <cell r="B686" t="str">
            <v>I188 200-208V/1Ph/cCSAus</v>
          </cell>
          <cell r="C686" t="str">
            <v>EA</v>
          </cell>
          <cell r="D686">
            <v>1415</v>
          </cell>
        </row>
        <row r="687">
          <cell r="A687" t="str">
            <v>188-0008</v>
          </cell>
          <cell r="B687" t="str">
            <v>J188 200-208V/3Ph/cCSAus</v>
          </cell>
          <cell r="C687" t="str">
            <v>EA</v>
          </cell>
          <cell r="D687">
            <v>1490</v>
          </cell>
        </row>
        <row r="688">
          <cell r="A688" t="str">
            <v>188-0010</v>
          </cell>
          <cell r="B688" t="str">
            <v>G188 35'Cd/460V/3Ph/cCSAus</v>
          </cell>
          <cell r="C688" t="str">
            <v>EA</v>
          </cell>
          <cell r="D688">
            <v>1600</v>
          </cell>
        </row>
        <row r="689">
          <cell r="A689" t="str">
            <v>188-0011</v>
          </cell>
          <cell r="B689" t="str">
            <v>D188 25'Cd/230V/1Ph/cCSAus</v>
          </cell>
          <cell r="C689" t="str">
            <v>EA</v>
          </cell>
          <cell r="D689">
            <v>1592</v>
          </cell>
        </row>
        <row r="690">
          <cell r="A690" t="str">
            <v>188-0014</v>
          </cell>
          <cell r="B690" t="str">
            <v>D188 50'Cd/230V/1Ph/cCSAus</v>
          </cell>
          <cell r="C690" t="str">
            <v>EA</v>
          </cell>
          <cell r="D690">
            <v>1632</v>
          </cell>
        </row>
        <row r="691">
          <cell r="A691" t="str">
            <v>188-0015</v>
          </cell>
          <cell r="B691" t="str">
            <v>BA188 575V/3Ph/cCSAus</v>
          </cell>
          <cell r="C691" t="str">
            <v>EA</v>
          </cell>
          <cell r="D691">
            <v>1505</v>
          </cell>
        </row>
        <row r="692">
          <cell r="A692" t="str">
            <v>188-0016</v>
          </cell>
          <cell r="B692" t="str">
            <v>F188 50'Cd/230V/3Ph/cCSAus</v>
          </cell>
          <cell r="C692" t="str">
            <v>EA</v>
          </cell>
          <cell r="D692">
            <v>1630</v>
          </cell>
        </row>
        <row r="693">
          <cell r="A693" t="str">
            <v>188-0017</v>
          </cell>
          <cell r="B693" t="str">
            <v>E188 230V/1Ph/Wo Plug/CSA</v>
          </cell>
          <cell r="C693" t="str">
            <v>EA</v>
          </cell>
          <cell r="D693">
            <v>1375</v>
          </cell>
        </row>
        <row r="694">
          <cell r="A694" t="str">
            <v>188-0018</v>
          </cell>
          <cell r="B694" t="str">
            <v>BE188 230V/1Ph/Pb20'/cCSAus/(188-0004)</v>
          </cell>
          <cell r="C694" t="str">
            <v>EA</v>
          </cell>
          <cell r="D694">
            <v>1435</v>
          </cell>
        </row>
        <row r="695">
          <cell r="A695" t="str">
            <v>188-0019</v>
          </cell>
          <cell r="B695" t="str">
            <v>H188 200-208V/1Ph/cCSAus</v>
          </cell>
          <cell r="C695" t="str">
            <v>EA</v>
          </cell>
          <cell r="D695">
            <v>1532</v>
          </cell>
        </row>
        <row r="696">
          <cell r="A696" t="str">
            <v>188-0020</v>
          </cell>
          <cell r="B696" t="str">
            <v>E188 25'Cd/230V/1Ph/CSA</v>
          </cell>
          <cell r="C696" t="str">
            <v>EA</v>
          </cell>
          <cell r="D696">
            <v>1475</v>
          </cell>
        </row>
        <row r="697">
          <cell r="A697" t="str">
            <v>188-0021</v>
          </cell>
          <cell r="B697" t="str">
            <v>J188 25'Cd/200-208V/3Ph/cCSAus</v>
          </cell>
          <cell r="C697" t="str">
            <v>EA</v>
          </cell>
          <cell r="D697">
            <v>1590</v>
          </cell>
        </row>
        <row r="698">
          <cell r="A698" t="str">
            <v>188-0022</v>
          </cell>
          <cell r="B698" t="str">
            <v>F188 35'Cd/230V/3Ph/cCSAus</v>
          </cell>
          <cell r="C698" t="str">
            <v>EA</v>
          </cell>
          <cell r="D698">
            <v>1600</v>
          </cell>
        </row>
        <row r="699">
          <cell r="A699" t="str">
            <v>188-0025</v>
          </cell>
          <cell r="B699" t="str">
            <v>I188 25'Cd/200-208V/1Ph/cCSAus</v>
          </cell>
          <cell r="C699" t="str">
            <v>EA</v>
          </cell>
          <cell r="D699">
            <v>1515</v>
          </cell>
        </row>
        <row r="700">
          <cell r="A700" t="str">
            <v>188-0026</v>
          </cell>
          <cell r="B700" t="str">
            <v>E188 35'Cd/230V/1Ph/CSA</v>
          </cell>
          <cell r="C700" t="str">
            <v>EA</v>
          </cell>
          <cell r="D700">
            <v>1485</v>
          </cell>
        </row>
        <row r="701">
          <cell r="A701" t="str">
            <v>188-0027</v>
          </cell>
          <cell r="B701" t="str">
            <v>IX188 200-208V/1Ph/Ex Pr</v>
          </cell>
          <cell r="C701" t="str">
            <v>EA</v>
          </cell>
          <cell r="D701">
            <v>2628</v>
          </cell>
        </row>
        <row r="702">
          <cell r="A702" t="str">
            <v>188-0028</v>
          </cell>
          <cell r="B702" t="str">
            <v>EX188 230V/1Ph/Ex Pr</v>
          </cell>
          <cell r="C702" t="str">
            <v>EA</v>
          </cell>
          <cell r="D702">
            <v>2588</v>
          </cell>
        </row>
        <row r="703">
          <cell r="A703" t="str">
            <v>188-0029</v>
          </cell>
          <cell r="B703" t="str">
            <v>JX188 200-208V/3Ph/Ex Pr</v>
          </cell>
          <cell r="C703" t="str">
            <v>EA</v>
          </cell>
          <cell r="D703">
            <v>2703</v>
          </cell>
        </row>
        <row r="704">
          <cell r="A704" t="str">
            <v>188-0030</v>
          </cell>
          <cell r="B704" t="str">
            <v>FX188 230V/3Ph/Ex Pr</v>
          </cell>
          <cell r="C704" t="str">
            <v>EA</v>
          </cell>
          <cell r="D704">
            <v>2703</v>
          </cell>
        </row>
        <row r="705">
          <cell r="A705" t="str">
            <v>188-0031</v>
          </cell>
          <cell r="B705" t="str">
            <v>GX188 460V/3Ph/Ex Pr</v>
          </cell>
          <cell r="C705" t="str">
            <v>EA</v>
          </cell>
          <cell r="D705">
            <v>2703</v>
          </cell>
        </row>
        <row r="706">
          <cell r="A706" t="str">
            <v>188-0032</v>
          </cell>
          <cell r="B706" t="str">
            <v>BAX188 575V/3Ph/Ex Pr</v>
          </cell>
          <cell r="C706" t="str">
            <v>EA</v>
          </cell>
          <cell r="D706">
            <v>2718</v>
          </cell>
        </row>
        <row r="707">
          <cell r="A707" t="str">
            <v>188-0033</v>
          </cell>
          <cell r="B707" t="str">
            <v>I188 50'Cd/200-208V/1Ph/cCSAus</v>
          </cell>
          <cell r="C707" t="str">
            <v>EA</v>
          </cell>
          <cell r="D707">
            <v>1555</v>
          </cell>
        </row>
        <row r="708">
          <cell r="A708" t="str">
            <v>188-0034</v>
          </cell>
          <cell r="B708" t="str">
            <v>H188 35'Cd/200-208V/1Ph/cCSAus</v>
          </cell>
          <cell r="C708" t="str">
            <v>EA</v>
          </cell>
          <cell r="D708">
            <v>1642</v>
          </cell>
        </row>
        <row r="709">
          <cell r="A709" t="str">
            <v>188-0035</v>
          </cell>
          <cell r="B709" t="str">
            <v>E188 50'Cd/230V/1Ph/CSA</v>
          </cell>
          <cell r="C709" t="str">
            <v>EA</v>
          </cell>
          <cell r="D709">
            <v>1515</v>
          </cell>
        </row>
        <row r="710">
          <cell r="A710" t="str">
            <v>188-0036</v>
          </cell>
          <cell r="B710" t="str">
            <v>D188 35'Cd/230V/1Ph/cCSAus</v>
          </cell>
          <cell r="C710" t="str">
            <v>EA</v>
          </cell>
          <cell r="D710">
            <v>1602</v>
          </cell>
        </row>
        <row r="711">
          <cell r="A711" t="str">
            <v>188-0038</v>
          </cell>
          <cell r="B711" t="str">
            <v>G188 50'Cd/460V/3Ph/cCSAus</v>
          </cell>
          <cell r="C711" t="str">
            <v>EA</v>
          </cell>
          <cell r="D711">
            <v>1630</v>
          </cell>
        </row>
        <row r="712">
          <cell r="A712" t="str">
            <v>188-0039</v>
          </cell>
          <cell r="B712" t="str">
            <v>JX188 35'Cd/200V/3Ph/Ex Pr</v>
          </cell>
          <cell r="C712" t="str">
            <v>EA</v>
          </cell>
          <cell r="D712">
            <v>2813</v>
          </cell>
        </row>
        <row r="713">
          <cell r="A713" t="str">
            <v>188-0040</v>
          </cell>
          <cell r="B713" t="str">
            <v>GX188 35'Cd/460V/3Ph/Ex Pr</v>
          </cell>
          <cell r="C713" t="str">
            <v>EA</v>
          </cell>
          <cell r="D713">
            <v>2813</v>
          </cell>
        </row>
        <row r="714">
          <cell r="A714" t="str">
            <v>188-0041</v>
          </cell>
          <cell r="B714" t="str">
            <v>J188 50'Cd/200-208V/3Ph/cCSAus</v>
          </cell>
          <cell r="C714" t="str">
            <v>EA</v>
          </cell>
          <cell r="D714">
            <v>1589</v>
          </cell>
        </row>
        <row r="715">
          <cell r="A715" t="str">
            <v>188-0042</v>
          </cell>
          <cell r="B715" t="str">
            <v>EX188 25'Cd/230V/1Ph/Ex Pr</v>
          </cell>
          <cell r="C715" t="str">
            <v>EA</v>
          </cell>
          <cell r="D715">
            <v>2688</v>
          </cell>
        </row>
        <row r="716">
          <cell r="A716" t="str">
            <v>188-0046</v>
          </cell>
          <cell r="B716" t="str">
            <v>I188 35'Cd/200-208V/1Ph/cCSAus</v>
          </cell>
          <cell r="C716" t="str">
            <v>EA</v>
          </cell>
          <cell r="D716">
            <v>1525</v>
          </cell>
        </row>
        <row r="717">
          <cell r="A717" t="str">
            <v>188-0048</v>
          </cell>
          <cell r="B717" t="str">
            <v>JX188 50'Cd/200V/3Ph/Ex Pr</v>
          </cell>
          <cell r="C717" t="str">
            <v>EA</v>
          </cell>
          <cell r="D717">
            <v>2728</v>
          </cell>
        </row>
        <row r="718">
          <cell r="A718" t="str">
            <v>188-0049</v>
          </cell>
          <cell r="B718" t="str">
            <v>DX188 230V/1Ph/Ex Pr</v>
          </cell>
          <cell r="C718" t="str">
            <v>EA</v>
          </cell>
          <cell r="D718">
            <v>3532</v>
          </cell>
        </row>
        <row r="719">
          <cell r="A719" t="str">
            <v>188-0050</v>
          </cell>
          <cell r="B719" t="str">
            <v>HX188 200-208V/1Ph/Ex Pr</v>
          </cell>
          <cell r="C719" t="str">
            <v>EA</v>
          </cell>
          <cell r="D719">
            <v>3572</v>
          </cell>
        </row>
        <row r="720">
          <cell r="A720" t="str">
            <v>188-0051</v>
          </cell>
          <cell r="B720" t="str">
            <v>G188 50'Cd/460V/3Ph/cCSAus</v>
          </cell>
          <cell r="C720" t="str">
            <v>EA</v>
          </cell>
          <cell r="D720">
            <v>1645</v>
          </cell>
        </row>
        <row r="721">
          <cell r="A721" t="str">
            <v>188-0052</v>
          </cell>
          <cell r="B721" t="str">
            <v>GX188 50'Cd/460V/3Ph/Ex Pr</v>
          </cell>
          <cell r="C721" t="str">
            <v>EA</v>
          </cell>
          <cell r="D721">
            <v>2843</v>
          </cell>
        </row>
        <row r="722">
          <cell r="A722" t="str">
            <v>188-0054</v>
          </cell>
          <cell r="B722" t="str">
            <v>J188 35'Cd/200-208V/3Ph/cCSAus</v>
          </cell>
          <cell r="C722" t="str">
            <v>EA</v>
          </cell>
          <cell r="D722">
            <v>1600</v>
          </cell>
        </row>
        <row r="723">
          <cell r="A723" t="str">
            <v>188-0058</v>
          </cell>
          <cell r="B723" t="str">
            <v>EX188 50'Cd/230V/1Ph/Ex Pr</v>
          </cell>
          <cell r="C723" t="str">
            <v>EA</v>
          </cell>
          <cell r="D723">
            <v>2728</v>
          </cell>
        </row>
        <row r="724">
          <cell r="A724" t="str">
            <v>188-0060</v>
          </cell>
          <cell r="B724" t="str">
            <v>EX188 35'Cd/230V/1Ph/Ex Pr</v>
          </cell>
          <cell r="C724" t="str">
            <v>EA</v>
          </cell>
          <cell r="D724">
            <v>2698</v>
          </cell>
        </row>
        <row r="725">
          <cell r="A725" t="str">
            <v>188-0061</v>
          </cell>
          <cell r="B725" t="str">
            <v>IX188 50'Cd/200-208V/1Ph/Ex Pr</v>
          </cell>
          <cell r="C725" t="str">
            <v>EA</v>
          </cell>
          <cell r="D725">
            <v>2768</v>
          </cell>
        </row>
        <row r="726">
          <cell r="A726" t="str">
            <v>188-0062</v>
          </cell>
          <cell r="B726" t="str">
            <v>F188 25'Cd/230V/3Ph/cCSAus</v>
          </cell>
          <cell r="C726" t="str">
            <v>EA</v>
          </cell>
          <cell r="D726">
            <v>1590</v>
          </cell>
        </row>
        <row r="727">
          <cell r="A727" t="str">
            <v>188-0063</v>
          </cell>
          <cell r="B727" t="str">
            <v>BA188 50'Cd/575V/3Ph/cCSAus</v>
          </cell>
          <cell r="C727" t="str">
            <v>EA</v>
          </cell>
          <cell r="D727">
            <v>1645</v>
          </cell>
        </row>
        <row r="728">
          <cell r="A728" t="str">
            <v>188-0064</v>
          </cell>
          <cell r="B728" t="str">
            <v>IX188 25'Cd/200-208V/1Ph/Ex Pr</v>
          </cell>
          <cell r="C728" t="str">
            <v>EA</v>
          </cell>
          <cell r="D728">
            <v>2728</v>
          </cell>
        </row>
        <row r="729">
          <cell r="A729" t="str">
            <v>188-0065</v>
          </cell>
          <cell r="B729" t="str">
            <v>BE188 35'Cd/230V/1Ph/Pb35'/cCSAus/(188-0004)</v>
          </cell>
          <cell r="C729" t="str">
            <v>EA</v>
          </cell>
          <cell r="D729">
            <v>1545</v>
          </cell>
        </row>
        <row r="730">
          <cell r="A730" t="str">
            <v>189-0003</v>
          </cell>
          <cell r="B730" t="str">
            <v>D189 230V/1Ph/CSA</v>
          </cell>
          <cell r="C730" t="str">
            <v>EA</v>
          </cell>
          <cell r="D730">
            <v>1556</v>
          </cell>
        </row>
        <row r="731">
          <cell r="A731" t="str">
            <v>189-0004</v>
          </cell>
          <cell r="B731" t="str">
            <v>E189 230V/1Ph/CSA</v>
          </cell>
          <cell r="C731" t="str">
            <v>EA</v>
          </cell>
          <cell r="D731">
            <v>1454</v>
          </cell>
        </row>
        <row r="732">
          <cell r="A732" t="str">
            <v>189-0006</v>
          </cell>
          <cell r="B732" t="str">
            <v>E189 50'Cd/230V/1Ph/CSA</v>
          </cell>
          <cell r="C732" t="str">
            <v>EA</v>
          </cell>
          <cell r="D732">
            <v>1594</v>
          </cell>
        </row>
        <row r="733">
          <cell r="A733" t="str">
            <v>189-0007</v>
          </cell>
          <cell r="B733" t="str">
            <v>D189 50'Cd/230V/1Ph/CSA</v>
          </cell>
          <cell r="C733" t="str">
            <v>EA</v>
          </cell>
          <cell r="D733">
            <v>1696</v>
          </cell>
        </row>
        <row r="734">
          <cell r="A734" t="str">
            <v>189-0008</v>
          </cell>
          <cell r="B734" t="str">
            <v>F189 230V/3Ph/cCSAus</v>
          </cell>
          <cell r="C734" t="str">
            <v>EA</v>
          </cell>
          <cell r="D734">
            <v>1569</v>
          </cell>
        </row>
        <row r="735">
          <cell r="A735" t="str">
            <v>189-0009</v>
          </cell>
          <cell r="B735" t="str">
            <v>G189 460V/3Ph/cCSAus</v>
          </cell>
          <cell r="C735" t="str">
            <v>EA</v>
          </cell>
          <cell r="D735">
            <v>1569</v>
          </cell>
        </row>
        <row r="736">
          <cell r="A736" t="str">
            <v>189-0010</v>
          </cell>
          <cell r="B736" t="str">
            <v>J189 200-208V/3Ph/cCSAus</v>
          </cell>
          <cell r="C736" t="str">
            <v>EA</v>
          </cell>
          <cell r="D736">
            <v>1569</v>
          </cell>
        </row>
        <row r="737">
          <cell r="A737" t="str">
            <v>189-0011</v>
          </cell>
          <cell r="B737" t="str">
            <v>H189 200-208V/1Ph/cCSAus</v>
          </cell>
          <cell r="C737" t="str">
            <v>EA</v>
          </cell>
          <cell r="D737">
            <v>1596</v>
          </cell>
        </row>
        <row r="738">
          <cell r="A738" t="str">
            <v>189-0012</v>
          </cell>
          <cell r="B738" t="str">
            <v>I189 200-208V/1Ph/cCSAus</v>
          </cell>
          <cell r="C738" t="str">
            <v>EA</v>
          </cell>
          <cell r="D738">
            <v>1494</v>
          </cell>
        </row>
        <row r="739">
          <cell r="A739" t="str">
            <v>189-0015</v>
          </cell>
          <cell r="B739" t="str">
            <v>E189 35'Cd/230V/1Ph/CSA</v>
          </cell>
          <cell r="C739" t="str">
            <v>EA</v>
          </cell>
          <cell r="D739">
            <v>1564</v>
          </cell>
        </row>
        <row r="740">
          <cell r="A740" t="str">
            <v>189-0016</v>
          </cell>
          <cell r="B740" t="str">
            <v>E189 25'Cd/230V/1Ph/CSA</v>
          </cell>
          <cell r="C740" t="str">
            <v>EA</v>
          </cell>
          <cell r="D740">
            <v>1554</v>
          </cell>
        </row>
        <row r="741">
          <cell r="A741" t="str">
            <v>189-0017</v>
          </cell>
          <cell r="B741" t="str">
            <v>BA189 575V/3Ph/cCSAus</v>
          </cell>
          <cell r="C741" t="str">
            <v>EA</v>
          </cell>
          <cell r="D741">
            <v>1584</v>
          </cell>
        </row>
        <row r="742">
          <cell r="A742" t="str">
            <v>189-0018</v>
          </cell>
          <cell r="B742" t="str">
            <v>E189 230V/1Ph/Wo Plug/CSA</v>
          </cell>
          <cell r="C742" t="str">
            <v>EA</v>
          </cell>
          <cell r="D742">
            <v>1454</v>
          </cell>
        </row>
        <row r="743">
          <cell r="A743" t="str">
            <v>189-0024</v>
          </cell>
          <cell r="B743" t="str">
            <v>G189 50'Cd/460V/3Ph/cCSAus</v>
          </cell>
          <cell r="C743" t="str">
            <v>EA</v>
          </cell>
          <cell r="D743">
            <v>1709</v>
          </cell>
        </row>
        <row r="744">
          <cell r="A744" t="str">
            <v>189-0025</v>
          </cell>
          <cell r="B744" t="str">
            <v>J189 35'Cd/200-208V/3Ph/cCSAus</v>
          </cell>
          <cell r="C744" t="str">
            <v>EA</v>
          </cell>
          <cell r="D744">
            <v>1604</v>
          </cell>
        </row>
        <row r="745">
          <cell r="A745" t="str">
            <v>189-0026</v>
          </cell>
          <cell r="B745" t="str">
            <v>H189 35'Cd/200-208V/1Ph/cCSAus</v>
          </cell>
          <cell r="C745" t="str">
            <v>EA</v>
          </cell>
          <cell r="D745">
            <v>1706</v>
          </cell>
        </row>
        <row r="746">
          <cell r="A746" t="str">
            <v>189-0027</v>
          </cell>
          <cell r="B746" t="str">
            <v>WD189 230V/1Ph</v>
          </cell>
          <cell r="C746" t="str">
            <v>EA</v>
          </cell>
          <cell r="D746">
            <v>1600</v>
          </cell>
        </row>
        <row r="747">
          <cell r="A747" t="str">
            <v>189-0030</v>
          </cell>
          <cell r="B747" t="str">
            <v>IX189 200-208V/1Ph/Ex Pr</v>
          </cell>
          <cell r="C747" t="str">
            <v>EA</v>
          </cell>
          <cell r="D747">
            <v>2711</v>
          </cell>
        </row>
        <row r="748">
          <cell r="A748" t="str">
            <v>189-0031</v>
          </cell>
          <cell r="B748" t="str">
            <v>EX189 230V/1Ph/Ex Pr</v>
          </cell>
          <cell r="C748" t="str">
            <v>EA</v>
          </cell>
          <cell r="D748">
            <v>2671</v>
          </cell>
        </row>
        <row r="749">
          <cell r="A749" t="str">
            <v>189-0032</v>
          </cell>
          <cell r="B749" t="str">
            <v>JX189 200-208V/3Ph/Ex Pr</v>
          </cell>
          <cell r="C749" t="str">
            <v>EA</v>
          </cell>
          <cell r="D749">
            <v>2786</v>
          </cell>
        </row>
        <row r="750">
          <cell r="A750" t="str">
            <v>189-0033</v>
          </cell>
          <cell r="B750" t="str">
            <v>FX189 230V/3Ph/Ex Pr</v>
          </cell>
          <cell r="C750" t="str">
            <v>EA</v>
          </cell>
          <cell r="D750">
            <v>2786</v>
          </cell>
        </row>
        <row r="751">
          <cell r="A751" t="str">
            <v>189-0034</v>
          </cell>
          <cell r="B751" t="str">
            <v>GX189 460V/3Ph/Ex Pr</v>
          </cell>
          <cell r="C751" t="str">
            <v>EA</v>
          </cell>
          <cell r="D751">
            <v>2786</v>
          </cell>
        </row>
        <row r="752">
          <cell r="A752" t="str">
            <v>189-0035</v>
          </cell>
          <cell r="B752" t="str">
            <v>BAX189 575V/3Ph/Ex Pr</v>
          </cell>
          <cell r="C752" t="str">
            <v>EA</v>
          </cell>
          <cell r="D752">
            <v>2801</v>
          </cell>
        </row>
        <row r="753">
          <cell r="A753" t="str">
            <v>189-0040</v>
          </cell>
          <cell r="B753" t="str">
            <v>D189 25'Cd/230V/1Ph/CSA</v>
          </cell>
          <cell r="C753" t="str">
            <v>EA</v>
          </cell>
          <cell r="D753">
            <v>1656</v>
          </cell>
        </row>
        <row r="754">
          <cell r="A754" t="str">
            <v>189-0041</v>
          </cell>
          <cell r="B754" t="str">
            <v>GX189 50'Cd/460V/3Ph/Ex Pr</v>
          </cell>
          <cell r="C754" t="str">
            <v>EA</v>
          </cell>
          <cell r="D754">
            <v>2941</v>
          </cell>
        </row>
        <row r="755">
          <cell r="A755" t="str">
            <v>189-0042</v>
          </cell>
          <cell r="B755" t="str">
            <v>WD189 50'Cd/230V/1Ph</v>
          </cell>
          <cell r="C755" t="str">
            <v>EA</v>
          </cell>
          <cell r="D755">
            <v>1740</v>
          </cell>
        </row>
        <row r="756">
          <cell r="A756" t="str">
            <v>189-0044</v>
          </cell>
          <cell r="B756" t="str">
            <v>G189 35'Cd/460V/3Ph/cCSAus</v>
          </cell>
          <cell r="C756" t="str">
            <v>EA</v>
          </cell>
          <cell r="D756">
            <v>1679</v>
          </cell>
        </row>
        <row r="757">
          <cell r="A757" t="str">
            <v>189-0045</v>
          </cell>
          <cell r="B757" t="str">
            <v>I189 50'Cd/200-208V/1Ph/cCSAus</v>
          </cell>
          <cell r="C757" t="str">
            <v>EA</v>
          </cell>
          <cell r="D757">
            <v>1634</v>
          </cell>
        </row>
        <row r="758">
          <cell r="A758" t="str">
            <v>189-0047</v>
          </cell>
          <cell r="B758" t="str">
            <v>DX189 230V/1Ph/Ex Pr</v>
          </cell>
          <cell r="C758" t="str">
            <v>EA</v>
          </cell>
          <cell r="D758">
            <v>3562</v>
          </cell>
        </row>
        <row r="759">
          <cell r="A759" t="str">
            <v>189-0048</v>
          </cell>
          <cell r="B759" t="str">
            <v>HX189 200-208V/1Ph/Ex Pr</v>
          </cell>
          <cell r="C759" t="str">
            <v>EA</v>
          </cell>
          <cell r="D759">
            <v>3602</v>
          </cell>
        </row>
        <row r="760">
          <cell r="A760" t="str">
            <v>189-0049</v>
          </cell>
          <cell r="B760" t="str">
            <v>D189 35'Cd/230V/1Ph/CSA</v>
          </cell>
          <cell r="C760" t="str">
            <v>EA</v>
          </cell>
          <cell r="D760">
            <v>1666</v>
          </cell>
        </row>
        <row r="761">
          <cell r="A761" t="str">
            <v>189-0051</v>
          </cell>
          <cell r="B761" t="str">
            <v>G189 25'Cd/460V/3Ph/cCSAus</v>
          </cell>
          <cell r="C761" t="str">
            <v>EA</v>
          </cell>
          <cell r="D761">
            <v>1669</v>
          </cell>
        </row>
        <row r="762">
          <cell r="A762" t="str">
            <v>189-0056</v>
          </cell>
          <cell r="B762" t="str">
            <v>J189 50'Cd/200-208V/3Ph/cCSAus</v>
          </cell>
          <cell r="C762" t="str">
            <v>EA</v>
          </cell>
          <cell r="D762">
            <v>1709</v>
          </cell>
        </row>
        <row r="763">
          <cell r="A763" t="str">
            <v>189-0057</v>
          </cell>
          <cell r="B763" t="str">
            <v>F189 35'Cd/230V/3Ph/cCSAus</v>
          </cell>
          <cell r="C763" t="str">
            <v>EA</v>
          </cell>
          <cell r="D763">
            <v>1679</v>
          </cell>
        </row>
        <row r="764">
          <cell r="A764" t="str">
            <v>189-0058</v>
          </cell>
          <cell r="B764" t="str">
            <v>GX189 35'Cd/460V/3Ph/Ex Pr</v>
          </cell>
          <cell r="C764" t="str">
            <v>EA</v>
          </cell>
          <cell r="D764">
            <v>2896</v>
          </cell>
        </row>
        <row r="765">
          <cell r="A765" t="str">
            <v>189-0059</v>
          </cell>
          <cell r="B765" t="str">
            <v>DX189 35'Cd/230V/1Ph/Ex Pr</v>
          </cell>
          <cell r="C765" t="str">
            <v>EA</v>
          </cell>
          <cell r="D765">
            <v>3672</v>
          </cell>
        </row>
        <row r="766">
          <cell r="A766" t="str">
            <v>189-0061</v>
          </cell>
          <cell r="B766" t="str">
            <v>IX189 50'Cd/200-208V/1Ph/Ex Pr</v>
          </cell>
          <cell r="C766" t="str">
            <v>EA</v>
          </cell>
          <cell r="D766">
            <v>2851</v>
          </cell>
        </row>
        <row r="767">
          <cell r="A767" t="str">
            <v>189-0063</v>
          </cell>
          <cell r="B767" t="str">
            <v>F189 50'Cd/230V/3Ph/cCSAus</v>
          </cell>
          <cell r="C767" t="str">
            <v>EA</v>
          </cell>
          <cell r="D767">
            <v>1709</v>
          </cell>
        </row>
        <row r="768">
          <cell r="A768" t="str">
            <v>189-0064</v>
          </cell>
          <cell r="B768" t="str">
            <v>GX189 25'Cd/460V/3Ph/Ex Pr</v>
          </cell>
          <cell r="C768" t="str">
            <v>EA</v>
          </cell>
          <cell r="D768">
            <v>2886</v>
          </cell>
        </row>
        <row r="769">
          <cell r="A769" t="str">
            <v>189-0065</v>
          </cell>
          <cell r="B769" t="str">
            <v>BA189 50'Cd/575V/3Ph/cCSAus</v>
          </cell>
          <cell r="C769" t="str">
            <v>EA</v>
          </cell>
          <cell r="D769">
            <v>1724</v>
          </cell>
        </row>
        <row r="770">
          <cell r="A770" t="str">
            <v>191-0004</v>
          </cell>
          <cell r="B770" t="str">
            <v>E191 230V/1Ph/cCSAus</v>
          </cell>
          <cell r="C770" t="str">
            <v>EA</v>
          </cell>
          <cell r="D770">
            <v>1495</v>
          </cell>
        </row>
        <row r="771">
          <cell r="A771" t="str">
            <v>191-0006</v>
          </cell>
          <cell r="B771" t="str">
            <v>E191 25'Cd/230V/1Ph/cCSAus</v>
          </cell>
          <cell r="C771" t="str">
            <v>EA</v>
          </cell>
          <cell r="D771">
            <v>1595</v>
          </cell>
        </row>
        <row r="772">
          <cell r="A772" t="str">
            <v>191-0007</v>
          </cell>
          <cell r="B772" t="str">
            <v>EX191 230V/1Ph/Ex Pr</v>
          </cell>
          <cell r="C772" t="str">
            <v>EA</v>
          </cell>
          <cell r="D772">
            <v>2645</v>
          </cell>
        </row>
        <row r="773">
          <cell r="A773" t="str">
            <v>191-0008</v>
          </cell>
          <cell r="B773" t="str">
            <v>E191 50'Cd/230V/1Ph/cCSAus</v>
          </cell>
          <cell r="C773" t="str">
            <v>EA</v>
          </cell>
          <cell r="D773">
            <v>1635</v>
          </cell>
        </row>
        <row r="774">
          <cell r="A774" t="str">
            <v>191-0010</v>
          </cell>
          <cell r="B774" t="str">
            <v>DX191 230V/1Ph/Ex Pr</v>
          </cell>
          <cell r="C774" t="str">
            <v>EA</v>
          </cell>
          <cell r="D774">
            <v>3737</v>
          </cell>
        </row>
        <row r="775">
          <cell r="A775" t="str">
            <v>191-0011</v>
          </cell>
          <cell r="B775" t="str">
            <v>E191 35'Cd/230V/1Ph/cCSAus</v>
          </cell>
          <cell r="C775" t="str">
            <v>EA</v>
          </cell>
          <cell r="D775">
            <v>1605</v>
          </cell>
        </row>
        <row r="776">
          <cell r="A776" t="str">
            <v>191-0012</v>
          </cell>
          <cell r="B776" t="str">
            <v>DX191 50'Cd/230V/1Ph/Ex Pr</v>
          </cell>
          <cell r="C776" t="str">
            <v>EA</v>
          </cell>
          <cell r="D776">
            <v>3877</v>
          </cell>
        </row>
        <row r="777">
          <cell r="A777" t="str">
            <v>191-0013</v>
          </cell>
          <cell r="B777" t="str">
            <v>EX191 50'Cd/230V/1Ph/Ex Pr</v>
          </cell>
          <cell r="C777" t="str">
            <v>EA</v>
          </cell>
          <cell r="D777">
            <v>2785</v>
          </cell>
        </row>
        <row r="778">
          <cell r="A778" t="str">
            <v>191-0014</v>
          </cell>
          <cell r="B778" t="str">
            <v>EX191 35'Cd/230V/1Ph/Ex Pr</v>
          </cell>
          <cell r="C778" t="str">
            <v>EA</v>
          </cell>
          <cell r="D778">
            <v>2755</v>
          </cell>
        </row>
        <row r="779">
          <cell r="A779" t="str">
            <v>202-1000</v>
          </cell>
          <cell r="B779" t="str">
            <v>Qwik Jon Ultima/Grinder Pump &amp; Tank/cCSAus</v>
          </cell>
          <cell r="C779" t="str">
            <v>EA</v>
          </cell>
          <cell r="D779">
            <v>999</v>
          </cell>
        </row>
        <row r="780">
          <cell r="A780" t="str">
            <v>202-1001</v>
          </cell>
          <cell r="B780" t="str">
            <v>Qwik Jon Ultima/Grinder Pump &amp; Tank/WU202 Cd w/o Plug/cCSAus</v>
          </cell>
          <cell r="C780" t="str">
            <v>EA</v>
          </cell>
          <cell r="D780">
            <v>932</v>
          </cell>
        </row>
        <row r="781">
          <cell r="A781" t="str">
            <v>202-2000</v>
          </cell>
          <cell r="B781" t="str">
            <v>Bowl,Toilet/Back Outlet/Elongated/"202"/cCSAus (1.28/1.6GPF)</v>
          </cell>
          <cell r="C781" t="str">
            <v>EA</v>
          </cell>
          <cell r="D781">
            <v>262</v>
          </cell>
        </row>
        <row r="782">
          <cell r="A782" t="str">
            <v>202-3002</v>
          </cell>
          <cell r="B782" t="str">
            <v>Tank &amp; Cover,Toilet Asm/LH/"202"/cCSAus/Premium</v>
          </cell>
          <cell r="C782" t="str">
            <v>EA</v>
          </cell>
          <cell r="D782">
            <v>174</v>
          </cell>
        </row>
        <row r="783">
          <cell r="A783" t="str">
            <v>202-3003</v>
          </cell>
          <cell r="B783" t="str">
            <v>Tank &amp; Cover,Toilet Asm/RH/"202"/cCSAus/Premium</v>
          </cell>
          <cell r="C783" t="str">
            <v>EA</v>
          </cell>
          <cell r="D783">
            <v>174</v>
          </cell>
        </row>
        <row r="784">
          <cell r="A784" t="str">
            <v>203-0005</v>
          </cell>
          <cell r="B784" t="str">
            <v>Qwik Jon Ultima Sys W-O Std Rear Flush Toilet</v>
          </cell>
          <cell r="C784" t="str">
            <v>EA</v>
          </cell>
          <cell r="D784">
            <v>999</v>
          </cell>
        </row>
        <row r="785">
          <cell r="A785" t="str">
            <v>203-1001</v>
          </cell>
          <cell r="B785" t="str">
            <v>Qwik Jon Ultima/"203"/Grinder Pump &amp; Tank/WU202/Cd w/o Plug</v>
          </cell>
          <cell r="C785" t="str">
            <v>EA</v>
          </cell>
          <cell r="D785">
            <v>999</v>
          </cell>
        </row>
        <row r="786">
          <cell r="A786" t="str">
            <v>204-1000</v>
          </cell>
          <cell r="B786" t="str">
            <v>Qwik Jon Ultima/"204"/Lavatory &amp; Shower Unit</v>
          </cell>
          <cell r="C786" t="str">
            <v>EA</v>
          </cell>
          <cell r="D786">
            <v>999</v>
          </cell>
        </row>
        <row r="787">
          <cell r="A787" t="str">
            <v>204-1001</v>
          </cell>
          <cell r="B787" t="str">
            <v>Qwik Jon Ultima/"204"/Grinder Pump &amp; Tank/WU202/Cd w/o Plug</v>
          </cell>
          <cell r="C787" t="str">
            <v>EA</v>
          </cell>
          <cell r="D787">
            <v>932</v>
          </cell>
        </row>
        <row r="788">
          <cell r="A788" t="str">
            <v>2057-0005</v>
          </cell>
          <cell r="B788" t="str">
            <v>BN2057 115V/1Ph/Intermittent HT</v>
          </cell>
          <cell r="C788" t="str">
            <v>EA</v>
          </cell>
          <cell r="D788">
            <v>642</v>
          </cell>
        </row>
        <row r="789">
          <cell r="A789" t="str">
            <v>2057-0006</v>
          </cell>
          <cell r="B789" t="str">
            <v>BE2057 230V/1Ph/Intermittent HT</v>
          </cell>
          <cell r="C789" t="str">
            <v>EA</v>
          </cell>
          <cell r="D789">
            <v>724</v>
          </cell>
        </row>
        <row r="790">
          <cell r="A790" t="str">
            <v>2098-0005</v>
          </cell>
          <cell r="B790" t="str">
            <v>BN2098 115V/1Ph/Intermittent/HT</v>
          </cell>
          <cell r="C790" t="str">
            <v>EA</v>
          </cell>
          <cell r="D790">
            <v>719</v>
          </cell>
        </row>
        <row r="791">
          <cell r="A791" t="str">
            <v>2098-0006</v>
          </cell>
          <cell r="B791" t="str">
            <v>BE2098 230V/1Ph/Intermittent/HT</v>
          </cell>
          <cell r="C791" t="str">
            <v>EA</v>
          </cell>
          <cell r="D791">
            <v>731</v>
          </cell>
        </row>
        <row r="792">
          <cell r="A792" t="str">
            <v>211-0001</v>
          </cell>
          <cell r="B792" t="str">
            <v>M211 115V/1Ph/cCSAus</v>
          </cell>
          <cell r="C792" t="str">
            <v>EA</v>
          </cell>
          <cell r="D792">
            <v>356</v>
          </cell>
        </row>
        <row r="793">
          <cell r="A793" t="str">
            <v>211-0002</v>
          </cell>
          <cell r="B793" t="str">
            <v>N211 115V/1Ph/cCSAus</v>
          </cell>
          <cell r="C793" t="str">
            <v>EA</v>
          </cell>
          <cell r="D793">
            <v>326</v>
          </cell>
        </row>
        <row r="794">
          <cell r="A794" t="str">
            <v>211-0005</v>
          </cell>
          <cell r="B794" t="str">
            <v>BN211 15'Cd/115V/1Ph/Pb Float Switch/cCSAus</v>
          </cell>
          <cell r="C794" t="str">
            <v>EA</v>
          </cell>
          <cell r="D794">
            <v>359</v>
          </cell>
        </row>
        <row r="795">
          <cell r="A795" t="str">
            <v>212-0001</v>
          </cell>
          <cell r="B795" t="str">
            <v>M212 115V/1Ph/60Hz/.5Hp/cCSAus</v>
          </cell>
          <cell r="C795" t="str">
            <v>EA</v>
          </cell>
          <cell r="D795">
            <v>340</v>
          </cell>
        </row>
        <row r="796">
          <cell r="A796" t="str">
            <v>212-0002</v>
          </cell>
          <cell r="B796" t="str">
            <v>N212 15'Cd/115V/1Ph/60Hz/.5Hp/cCSAus</v>
          </cell>
          <cell r="C796" t="str">
            <v>EA</v>
          </cell>
          <cell r="D796">
            <v>310</v>
          </cell>
        </row>
        <row r="797">
          <cell r="A797" t="str">
            <v>2137-0005</v>
          </cell>
          <cell r="B797" t="str">
            <v>BN2137 115V/1Ph/Intermittent HT</v>
          </cell>
          <cell r="C797" t="str">
            <v>EA</v>
          </cell>
          <cell r="D797">
            <v>838</v>
          </cell>
        </row>
        <row r="798">
          <cell r="A798" t="str">
            <v>2137-0006</v>
          </cell>
          <cell r="B798" t="str">
            <v>BE2137 230V/1Ph/Intermittent HT</v>
          </cell>
          <cell r="C798" t="str">
            <v>EA</v>
          </cell>
          <cell r="D798">
            <v>936</v>
          </cell>
        </row>
        <row r="799">
          <cell r="A799" t="str">
            <v>2282-0005</v>
          </cell>
          <cell r="B799" t="str">
            <v>BN2282 2F/115V/1Ph/Intermittent HT</v>
          </cell>
          <cell r="C799" t="str">
            <v>EA</v>
          </cell>
          <cell r="D799">
            <v>1434</v>
          </cell>
        </row>
        <row r="800">
          <cell r="A800" t="str">
            <v>2282-0006</v>
          </cell>
          <cell r="B800" t="str">
            <v>BE2282 2F/230V/1Ph/Intermittent HT</v>
          </cell>
          <cell r="C800" t="str">
            <v>EA</v>
          </cell>
          <cell r="D800">
            <v>1427</v>
          </cell>
        </row>
        <row r="801">
          <cell r="A801" t="str">
            <v>2382-0005</v>
          </cell>
          <cell r="B801" t="str">
            <v>BN2282 3F/115V/1Ph/Intermittent HT</v>
          </cell>
          <cell r="C801" t="str">
            <v>EA</v>
          </cell>
          <cell r="D801">
            <v>1454</v>
          </cell>
        </row>
        <row r="802">
          <cell r="A802" t="str">
            <v>2382-0006</v>
          </cell>
          <cell r="B802" t="str">
            <v>BE2282 3F/230V/1Ph/Intermittent HT</v>
          </cell>
          <cell r="C802" t="str">
            <v>EA</v>
          </cell>
          <cell r="D802">
            <v>1447</v>
          </cell>
        </row>
        <row r="803">
          <cell r="A803" t="str">
            <v>261-0001</v>
          </cell>
          <cell r="B803" t="str">
            <v>M161 2F/115V/1Ph/cCSAus/(161-0001)</v>
          </cell>
          <cell r="C803" t="str">
            <v>EA</v>
          </cell>
          <cell r="D803">
            <v>1214</v>
          </cell>
        </row>
        <row r="804">
          <cell r="A804" t="str">
            <v>261-0002</v>
          </cell>
          <cell r="B804" t="str">
            <v>N161 2F/115V/1Ph/CSA/(161-0002)</v>
          </cell>
          <cell r="C804" t="str">
            <v>EA</v>
          </cell>
          <cell r="D804">
            <v>1101</v>
          </cell>
        </row>
        <row r="805">
          <cell r="A805" t="str">
            <v>261-0003</v>
          </cell>
          <cell r="B805" t="str">
            <v>D161 2F/230V/1Ph/cCSAus/(161-0003)</v>
          </cell>
          <cell r="C805" t="str">
            <v>EA</v>
          </cell>
          <cell r="D805">
            <v>1272</v>
          </cell>
        </row>
        <row r="806">
          <cell r="A806" t="str">
            <v>261-0004</v>
          </cell>
          <cell r="B806" t="str">
            <v>E161 2F/230V/1Ph/cCSAus/(161-0004)</v>
          </cell>
          <cell r="C806" t="str">
            <v>EA</v>
          </cell>
          <cell r="D806">
            <v>1161</v>
          </cell>
        </row>
        <row r="807">
          <cell r="A807" t="str">
            <v>261-0005</v>
          </cell>
          <cell r="B807" t="str">
            <v>M161 2F/50'Cd/115V/1Ph/cCSAus/(161-0009)</v>
          </cell>
          <cell r="C807" t="str">
            <v>EA</v>
          </cell>
          <cell r="D807">
            <v>1354</v>
          </cell>
        </row>
        <row r="808">
          <cell r="A808" t="str">
            <v>261-0006</v>
          </cell>
          <cell r="B808" t="str">
            <v>H161 2F/200-208V/1Ph/cCSAus/(161-0010)</v>
          </cell>
          <cell r="C808" t="str">
            <v>EA</v>
          </cell>
          <cell r="D808">
            <v>1312</v>
          </cell>
        </row>
        <row r="809">
          <cell r="A809" t="str">
            <v>261-0007</v>
          </cell>
          <cell r="B809" t="str">
            <v>N161 2F/35'Cd/115V/1Ph/CSA/(161-0016)</v>
          </cell>
          <cell r="C809" t="str">
            <v>EA</v>
          </cell>
          <cell r="D809">
            <v>1211</v>
          </cell>
        </row>
        <row r="810">
          <cell r="A810" t="str">
            <v>261-0008</v>
          </cell>
          <cell r="B810" t="str">
            <v>M161 2F/35'Cd/115V/1Ph/cCSAus/(161-0017)</v>
          </cell>
          <cell r="C810" t="str">
            <v>EA</v>
          </cell>
          <cell r="D810">
            <v>1324</v>
          </cell>
        </row>
        <row r="811">
          <cell r="A811" t="str">
            <v>261-0009</v>
          </cell>
          <cell r="B811" t="str">
            <v>J161 2F/200-208V/3Ph/cCSAus/(161-0012)</v>
          </cell>
          <cell r="C811" t="str">
            <v>EA</v>
          </cell>
          <cell r="D811">
            <v>1276</v>
          </cell>
        </row>
        <row r="812">
          <cell r="A812" t="str">
            <v>261-0010</v>
          </cell>
          <cell r="B812" t="str">
            <v>E161 2F/230V/1Ph/cCSAus/(161-0021)</v>
          </cell>
          <cell r="C812" t="str">
            <v>EA</v>
          </cell>
          <cell r="D812">
            <v>1161</v>
          </cell>
        </row>
        <row r="813">
          <cell r="A813" t="str">
            <v>261-0011</v>
          </cell>
          <cell r="B813" t="str">
            <v>F161 2F/230V/3Ph/cCSAus/(161-0011)</v>
          </cell>
          <cell r="C813" t="str">
            <v>EA</v>
          </cell>
          <cell r="D813">
            <v>1276</v>
          </cell>
        </row>
        <row r="814">
          <cell r="A814" t="str">
            <v>261-0012</v>
          </cell>
          <cell r="B814" t="str">
            <v>G161 2F/460V/3Ph/cCSAus/(161-0007)</v>
          </cell>
          <cell r="C814" t="str">
            <v>EA</v>
          </cell>
          <cell r="D814">
            <v>1276</v>
          </cell>
        </row>
        <row r="815">
          <cell r="A815" t="str">
            <v>261-0013</v>
          </cell>
          <cell r="B815" t="str">
            <v>I161 2F/200-208V/1Ph/cCSAus/(161-0005)</v>
          </cell>
          <cell r="C815" t="str">
            <v>EA</v>
          </cell>
          <cell r="D815">
            <v>1201</v>
          </cell>
        </row>
        <row r="816">
          <cell r="A816" t="str">
            <v>261-0015</v>
          </cell>
          <cell r="B816" t="str">
            <v>N161 2F/50'Cd/115V/1Ph/CSA/(161-0024)</v>
          </cell>
          <cell r="C816" t="str">
            <v>EA</v>
          </cell>
          <cell r="D816">
            <v>1241</v>
          </cell>
        </row>
        <row r="817">
          <cell r="A817" t="str">
            <v>261-0016</v>
          </cell>
          <cell r="B817" t="str">
            <v>BN161 2F/115V/1Ph/Pb20'/CSA/(161-0002)</v>
          </cell>
          <cell r="C817" t="str">
            <v>EA</v>
          </cell>
          <cell r="D817">
            <v>1241</v>
          </cell>
        </row>
        <row r="818">
          <cell r="A818" t="str">
            <v>261-0017</v>
          </cell>
          <cell r="B818" t="str">
            <v>N161 2F/25'Cd/115V/1Ph/CSA/(161-0028)</v>
          </cell>
          <cell r="C818" t="str">
            <v>EA</v>
          </cell>
          <cell r="D818">
            <v>1201</v>
          </cell>
        </row>
        <row r="819">
          <cell r="A819" t="str">
            <v>261-0018</v>
          </cell>
          <cell r="B819" t="str">
            <v>E161 2F/35'Cd/230V/1P/cCSAus/(161-0031)</v>
          </cell>
          <cell r="C819" t="str">
            <v>EA</v>
          </cell>
          <cell r="D819">
            <v>1271</v>
          </cell>
        </row>
        <row r="820">
          <cell r="A820" t="str">
            <v>261-0019</v>
          </cell>
          <cell r="B820" t="str">
            <v>G161 2F/460V/3Ph/ED/(161-0032)</v>
          </cell>
          <cell r="C820" t="str">
            <v>EA</v>
          </cell>
          <cell r="D820">
            <v>1317</v>
          </cell>
        </row>
        <row r="821">
          <cell r="A821" t="str">
            <v>261-0020</v>
          </cell>
          <cell r="B821" t="str">
            <v>M161 2F/25'Cd/115V/1Ph/cCSAus/(161-00006)</v>
          </cell>
          <cell r="C821" t="str">
            <v>EA</v>
          </cell>
          <cell r="D821">
            <v>1314</v>
          </cell>
        </row>
        <row r="822">
          <cell r="A822" t="str">
            <v>261-0021</v>
          </cell>
          <cell r="B822" t="str">
            <v>G161 2F/35'Cd/460V/3Ph/cCSAus/(161-0020)</v>
          </cell>
          <cell r="C822" t="str">
            <v>EA</v>
          </cell>
          <cell r="D822">
            <v>1386</v>
          </cell>
        </row>
        <row r="823">
          <cell r="A823" t="str">
            <v>261-0022</v>
          </cell>
          <cell r="B823" t="str">
            <v>I161 2F/25'Cd/200-208V/1Ph/cCSAus/(161-0035)</v>
          </cell>
          <cell r="C823" t="str">
            <v>EA</v>
          </cell>
          <cell r="D823">
            <v>1301</v>
          </cell>
        </row>
        <row r="824">
          <cell r="A824" t="str">
            <v>261-0023</v>
          </cell>
          <cell r="B824" t="str">
            <v>I161 2F/35'Cd/200-208V/1Ph/cCSAus/(161-0036)</v>
          </cell>
          <cell r="C824" t="str">
            <v>EA</v>
          </cell>
          <cell r="D824">
            <v>1311</v>
          </cell>
        </row>
        <row r="825">
          <cell r="A825" t="str">
            <v>261-0024</v>
          </cell>
          <cell r="B825" t="str">
            <v>BE161 2F/230V/1Ph/Pb20'/cCSAus/(161-0004)</v>
          </cell>
          <cell r="C825" t="str">
            <v>EA</v>
          </cell>
          <cell r="D825">
            <v>1191</v>
          </cell>
        </row>
        <row r="826">
          <cell r="A826" t="str">
            <v>261-0025</v>
          </cell>
          <cell r="B826" t="str">
            <v>D161 2F/25'Cd/230V/1Ph/cCSAus/(161-0030)</v>
          </cell>
          <cell r="C826" t="str">
            <v>EA</v>
          </cell>
          <cell r="D826">
            <v>1372</v>
          </cell>
        </row>
        <row r="827">
          <cell r="A827" t="str">
            <v>261-0026</v>
          </cell>
          <cell r="B827" t="str">
            <v>F161 2F/35'Cd/230V/3Ph/cCSAus/(161-0037)</v>
          </cell>
          <cell r="C827" t="str">
            <v>EA</v>
          </cell>
          <cell r="D827">
            <v>1386</v>
          </cell>
        </row>
        <row r="828">
          <cell r="A828" t="str">
            <v>261-0031</v>
          </cell>
          <cell r="B828" t="str">
            <v>NX161 2F/115V/1Ph/Ex Pr/(161-0042)</v>
          </cell>
          <cell r="C828" t="str">
            <v>EA</v>
          </cell>
          <cell r="D828">
            <v>2328</v>
          </cell>
        </row>
        <row r="829">
          <cell r="A829" t="str">
            <v>261-0032</v>
          </cell>
          <cell r="B829" t="str">
            <v>E161 2F/25'Cd/230V/1P/cCSAus/(161-0049)</v>
          </cell>
          <cell r="C829" t="str">
            <v>EA</v>
          </cell>
          <cell r="D829">
            <v>1261</v>
          </cell>
        </row>
        <row r="830">
          <cell r="A830" t="str">
            <v>261-0034</v>
          </cell>
          <cell r="B830" t="str">
            <v>EX161 2F/230V/1Ph/Ex Pr/(161-0044)</v>
          </cell>
          <cell r="C830" t="str">
            <v>EA</v>
          </cell>
          <cell r="D830">
            <v>2307</v>
          </cell>
        </row>
        <row r="831">
          <cell r="A831" t="str">
            <v>261-0035</v>
          </cell>
          <cell r="B831" t="str">
            <v>JX161 2F/200-208V/3Ph/Ex Pr/(161-0045)</v>
          </cell>
          <cell r="C831" t="str">
            <v>EA</v>
          </cell>
          <cell r="D831">
            <v>2422</v>
          </cell>
        </row>
        <row r="832">
          <cell r="A832" t="str">
            <v>261-0036</v>
          </cell>
          <cell r="B832" t="str">
            <v>E161 2F/50'Cd/230V/1Ph/cCSAus/(161-0038)</v>
          </cell>
          <cell r="C832" t="str">
            <v>EA</v>
          </cell>
          <cell r="D832">
            <v>1301</v>
          </cell>
        </row>
        <row r="833">
          <cell r="A833" t="str">
            <v>261-0037</v>
          </cell>
          <cell r="B833" t="str">
            <v>GX161 2F/460V/3Ph/Ex Pr/(161-0047)</v>
          </cell>
          <cell r="C833" t="str">
            <v>EA</v>
          </cell>
          <cell r="D833">
            <v>2422</v>
          </cell>
        </row>
        <row r="834">
          <cell r="A834" t="str">
            <v>261-0038</v>
          </cell>
          <cell r="B834" t="str">
            <v>EX161 2F/50'Cd/230V/1Ph/Ex Pr(161-0055)</v>
          </cell>
          <cell r="C834" t="str">
            <v>EA</v>
          </cell>
          <cell r="D834">
            <v>2447</v>
          </cell>
        </row>
        <row r="835">
          <cell r="A835" t="str">
            <v>261-0041</v>
          </cell>
          <cell r="B835" t="str">
            <v>NX161 2F/25'Cd/115V/1Ph/Ex Pr/(161-0064)</v>
          </cell>
          <cell r="C835" t="str">
            <v>EA</v>
          </cell>
          <cell r="D835">
            <v>2428</v>
          </cell>
        </row>
        <row r="836">
          <cell r="A836" t="str">
            <v>261-0042</v>
          </cell>
          <cell r="B836" t="str">
            <v>F161 2F/25'Cd/230V/3Ph/cCSAus/(161-0066)</v>
          </cell>
          <cell r="C836" t="str">
            <v>EA</v>
          </cell>
          <cell r="D836">
            <v>1376</v>
          </cell>
        </row>
        <row r="837">
          <cell r="A837" t="str">
            <v>261-0043</v>
          </cell>
          <cell r="B837" t="str">
            <v>I161 2F/50'Cd/200-208V/1Ph/cCSAus/(161-0022)</v>
          </cell>
          <cell r="C837" t="str">
            <v>EA</v>
          </cell>
          <cell r="D837">
            <v>1341</v>
          </cell>
        </row>
        <row r="838">
          <cell r="A838" t="str">
            <v>261-0044</v>
          </cell>
          <cell r="B838" t="str">
            <v>GX161 2F/50'Cd/460V/3Ph/Ex Pr/(161-0069)</v>
          </cell>
          <cell r="C838" t="str">
            <v>EA</v>
          </cell>
          <cell r="D838">
            <v>2562</v>
          </cell>
        </row>
        <row r="839">
          <cell r="A839" t="str">
            <v>261-0045</v>
          </cell>
          <cell r="B839" t="str">
            <v>IX161 2F/200-208V/1Ph/Ex Pr/(161-0043)</v>
          </cell>
          <cell r="C839" t="str">
            <v>EA</v>
          </cell>
          <cell r="D839">
            <v>2347</v>
          </cell>
        </row>
        <row r="840">
          <cell r="A840" t="str">
            <v>261-0046</v>
          </cell>
          <cell r="B840" t="str">
            <v>EX161 2F/25'Cd/230V/1Ph/Ex Pr/(161-0061)</v>
          </cell>
          <cell r="C840" t="str">
            <v>EA</v>
          </cell>
          <cell r="D840">
            <v>2407</v>
          </cell>
        </row>
        <row r="841">
          <cell r="A841" t="str">
            <v>261-0047</v>
          </cell>
          <cell r="B841" t="str">
            <v>NX161 2F/50'Cd/115V/1Ph/Ex Pr/(161-0051)</v>
          </cell>
          <cell r="C841" t="str">
            <v>EA</v>
          </cell>
          <cell r="D841">
            <v>2468</v>
          </cell>
        </row>
        <row r="842">
          <cell r="A842" t="str">
            <v>261-0048</v>
          </cell>
          <cell r="B842" t="str">
            <v>J161 2F/35'CD/200-208V/3Ph/cCSAus/(161-0076)</v>
          </cell>
          <cell r="C842" t="str">
            <v>EA</v>
          </cell>
          <cell r="D842">
            <v>1386</v>
          </cell>
        </row>
        <row r="843">
          <cell r="A843" t="str">
            <v>261-0049</v>
          </cell>
          <cell r="B843" t="str">
            <v>MX161 2F/50'Cd/115V/1Ph/Ex Pr/(161-0083)</v>
          </cell>
          <cell r="C843" t="str">
            <v>EA</v>
          </cell>
          <cell r="D843">
            <v>3458</v>
          </cell>
        </row>
        <row r="844">
          <cell r="A844" t="str">
            <v>261-0050</v>
          </cell>
          <cell r="B844" t="str">
            <v>MX161 2F/115V/1Ph/Ex Pr/(161-0071)</v>
          </cell>
          <cell r="C844" t="str">
            <v>EA</v>
          </cell>
          <cell r="D844">
            <v>3318</v>
          </cell>
        </row>
        <row r="845">
          <cell r="A845" t="str">
            <v>261-0051</v>
          </cell>
          <cell r="B845" t="str">
            <v>N161 2F/115V/1Ph/ED/(161-0085)</v>
          </cell>
          <cell r="C845" t="str">
            <v>EA</v>
          </cell>
          <cell r="D845">
            <v>1142</v>
          </cell>
        </row>
        <row r="846">
          <cell r="A846" t="str">
            <v>261-0052</v>
          </cell>
          <cell r="B846" t="str">
            <v>IX161 2F/35'Cd/200-208V/1Ph/Ex Pr/(161-0048)</v>
          </cell>
          <cell r="C846" t="str">
            <v>EA</v>
          </cell>
          <cell r="D846">
            <v>2457</v>
          </cell>
        </row>
        <row r="847">
          <cell r="A847" t="str">
            <v>261-0054</v>
          </cell>
          <cell r="B847" t="str">
            <v>G161 2F/50'Cd/460V/3Ph/cCSAus/(161-0054)</v>
          </cell>
          <cell r="C847" t="str">
            <v>EA</v>
          </cell>
          <cell r="D847">
            <v>1416</v>
          </cell>
        </row>
        <row r="848">
          <cell r="A848" t="str">
            <v>261-0055</v>
          </cell>
          <cell r="B848" t="str">
            <v>J161 2F/50'Cd/200-208V/3Ph/cCSAus/(161-0057)</v>
          </cell>
          <cell r="C848" t="str">
            <v>EA</v>
          </cell>
          <cell r="D848">
            <v>1416</v>
          </cell>
        </row>
        <row r="849">
          <cell r="A849" t="str">
            <v>261-0056</v>
          </cell>
          <cell r="B849" t="str">
            <v>D161 2F/35'Cd/230V/1Ph/cCSAus/(161-0008)</v>
          </cell>
          <cell r="C849" t="str">
            <v>EA</v>
          </cell>
          <cell r="D849">
            <v>1382</v>
          </cell>
        </row>
        <row r="850">
          <cell r="A850" t="str">
            <v>261-0057</v>
          </cell>
          <cell r="B850" t="str">
            <v>D161 2F/50'Cd/230V/1Ph/cCSAus/(161-0052)</v>
          </cell>
          <cell r="C850" t="str">
            <v>EA</v>
          </cell>
          <cell r="D850">
            <v>1412</v>
          </cell>
        </row>
        <row r="851">
          <cell r="A851" t="str">
            <v>261-0059</v>
          </cell>
          <cell r="B851" t="str">
            <v>J161 2F/25'Cd/200-208V/3Ph/cCSAus/(161-0023)</v>
          </cell>
          <cell r="C851" t="str">
            <v>EA</v>
          </cell>
          <cell r="D851">
            <v>1376</v>
          </cell>
        </row>
        <row r="852">
          <cell r="A852" t="str">
            <v>261-0061</v>
          </cell>
          <cell r="B852" t="str">
            <v>G161 2F/25'Cd/460V/3Ph/cCSAus/(161-0092)</v>
          </cell>
          <cell r="C852" t="str">
            <v>EA</v>
          </cell>
          <cell r="D852">
            <v>1376</v>
          </cell>
        </row>
        <row r="853">
          <cell r="A853" t="str">
            <v>261-0062</v>
          </cell>
          <cell r="B853" t="str">
            <v>BN161 2F/50'Cd/115V/1Ph/Pb50'/CSA/(161-0075)</v>
          </cell>
          <cell r="C853" t="str">
            <v>EA</v>
          </cell>
          <cell r="D853">
            <v>1381</v>
          </cell>
        </row>
        <row r="854">
          <cell r="A854" t="str">
            <v>261-0063</v>
          </cell>
          <cell r="B854" t="str">
            <v>DX161 2F/230V/1Ph/EX Pr/(161-0072)</v>
          </cell>
          <cell r="C854" t="str">
            <v>EA</v>
          </cell>
          <cell r="D854">
            <v>3311</v>
          </cell>
        </row>
        <row r="855">
          <cell r="A855" t="str">
            <v>261-0064</v>
          </cell>
          <cell r="B855" t="str">
            <v>F161 2F/50'Cd/230V/3Ph/cCSAus/(161-0101)</v>
          </cell>
          <cell r="C855" t="str">
            <v>EA</v>
          </cell>
          <cell r="D855">
            <v>1416</v>
          </cell>
        </row>
        <row r="856">
          <cell r="A856" t="str">
            <v>261-0065</v>
          </cell>
          <cell r="B856" t="str">
            <v>GX161 2F/35'Cd/460V/3Ph/Ex Pr/(161-0063)</v>
          </cell>
          <cell r="C856" t="str">
            <v>EA</v>
          </cell>
          <cell r="D856">
            <v>2532</v>
          </cell>
        </row>
        <row r="857">
          <cell r="A857" t="str">
            <v>261-0066</v>
          </cell>
          <cell r="B857" t="str">
            <v>IX161 2F/25'Cd/200-208V/1Ph/Ex Pr/(161-0088)</v>
          </cell>
          <cell r="C857" t="str">
            <v>EA</v>
          </cell>
          <cell r="D857">
            <v>2447</v>
          </cell>
        </row>
        <row r="858">
          <cell r="A858" t="str">
            <v>261-0067</v>
          </cell>
          <cell r="B858" t="str">
            <v>BN161 2F/35'Cd/115V/1Ph/Pb35'/CSA</v>
          </cell>
          <cell r="C858" t="str">
            <v>EA</v>
          </cell>
          <cell r="D858">
            <v>1351</v>
          </cell>
        </row>
        <row r="859">
          <cell r="A859" t="str">
            <v>261-0074</v>
          </cell>
          <cell r="B859" t="str">
            <v>JX161 2F/50'Cd/200-208V/3Ph/Ex Pr/(161-0074)</v>
          </cell>
          <cell r="C859" t="str">
            <v>EA</v>
          </cell>
          <cell r="D859">
            <v>2583</v>
          </cell>
        </row>
        <row r="860">
          <cell r="A860" t="str">
            <v>261-0101</v>
          </cell>
          <cell r="B860" t="str">
            <v>IX161 2F/50'Cd/200-208V/1Ph/Ex Pr/(161-0077)</v>
          </cell>
          <cell r="C860" t="str">
            <v>EA</v>
          </cell>
          <cell r="D860">
            <v>2487</v>
          </cell>
        </row>
        <row r="861">
          <cell r="A861" t="str">
            <v>263-0001</v>
          </cell>
          <cell r="B861" t="str">
            <v>M163 2F/115V/1Ph/cCSAus/(163-0001)</v>
          </cell>
          <cell r="C861" t="str">
            <v>EA</v>
          </cell>
          <cell r="D861">
            <v>1214</v>
          </cell>
        </row>
        <row r="862">
          <cell r="A862" t="str">
            <v>263-0002</v>
          </cell>
          <cell r="B862" t="str">
            <v>N163 2F/115V/1Ph/CSA/(163-0002)</v>
          </cell>
          <cell r="C862" t="str">
            <v>EA</v>
          </cell>
          <cell r="D862">
            <v>1101</v>
          </cell>
        </row>
        <row r="863">
          <cell r="A863" t="str">
            <v>263-0003</v>
          </cell>
          <cell r="B863" t="str">
            <v>D163 2F/230V/1Ph/cCSAus/(163-0003)</v>
          </cell>
          <cell r="C863" t="str">
            <v>EA</v>
          </cell>
          <cell r="D863">
            <v>1274</v>
          </cell>
        </row>
        <row r="864">
          <cell r="A864" t="str">
            <v>263-0004</v>
          </cell>
          <cell r="B864" t="str">
            <v>E163 2F/230V/1Ph/cCSAus/(163-0004)</v>
          </cell>
          <cell r="C864" t="str">
            <v>EA</v>
          </cell>
          <cell r="D864">
            <v>1161</v>
          </cell>
        </row>
        <row r="865">
          <cell r="A865" t="str">
            <v>263-0005</v>
          </cell>
          <cell r="B865" t="str">
            <v>N163 2F/25'Cd/115V/1Ph/CSA/(163-0021)</v>
          </cell>
          <cell r="C865" t="str">
            <v>EA</v>
          </cell>
          <cell r="D865">
            <v>1201</v>
          </cell>
        </row>
        <row r="866">
          <cell r="A866" t="str">
            <v>263-0007</v>
          </cell>
          <cell r="B866" t="str">
            <v>M163 2F/50'Cd/115V/1Ph/cCSAus/(163-0029)</v>
          </cell>
          <cell r="C866" t="str">
            <v>EA</v>
          </cell>
          <cell r="D866">
            <v>1354</v>
          </cell>
        </row>
        <row r="867">
          <cell r="A867" t="str">
            <v>263-0008</v>
          </cell>
          <cell r="B867" t="str">
            <v>N163 2F/50'Cd/115V/1Ph/CSA/(163-0015)</v>
          </cell>
          <cell r="C867" t="str">
            <v>EA</v>
          </cell>
          <cell r="D867">
            <v>1241</v>
          </cell>
        </row>
        <row r="868">
          <cell r="A868" t="str">
            <v>263-0009</v>
          </cell>
          <cell r="B868" t="str">
            <v>M163 2F/25'Cd/115V/1Ph/cCSAus/(163-0030)</v>
          </cell>
          <cell r="C868" t="str">
            <v>EA</v>
          </cell>
          <cell r="D868">
            <v>1314</v>
          </cell>
        </row>
        <row r="869">
          <cell r="A869" t="str">
            <v>263-0010</v>
          </cell>
          <cell r="B869" t="str">
            <v>D163 2F/25'Cd/230V/1Ph/cCSAus/(163-0025)</v>
          </cell>
          <cell r="C869" t="str">
            <v>EA</v>
          </cell>
          <cell r="D869">
            <v>1374</v>
          </cell>
        </row>
        <row r="870">
          <cell r="A870" t="str">
            <v>263-0011</v>
          </cell>
          <cell r="B870" t="str">
            <v>G163 2F/460V/3Ph/cCSAus/(163-0031)</v>
          </cell>
          <cell r="C870" t="str">
            <v>EA</v>
          </cell>
          <cell r="D870">
            <v>1276</v>
          </cell>
        </row>
        <row r="871">
          <cell r="A871" t="str">
            <v>263-0012</v>
          </cell>
          <cell r="B871" t="str">
            <v>H163 2F/200-208V/1Ph/cCSAus/(163-0007)</v>
          </cell>
          <cell r="C871" t="str">
            <v>EA</v>
          </cell>
          <cell r="D871">
            <v>1314</v>
          </cell>
        </row>
        <row r="872">
          <cell r="A872" t="str">
            <v>263-0013</v>
          </cell>
          <cell r="B872" t="str">
            <v>I163 2F/200-208V/1Ph/cCSAus/(163-0010)</v>
          </cell>
          <cell r="C872" t="str">
            <v>EA</v>
          </cell>
          <cell r="D872">
            <v>1201</v>
          </cell>
        </row>
        <row r="873">
          <cell r="A873" t="str">
            <v>263-0014</v>
          </cell>
          <cell r="B873" t="str">
            <v>BN163 2F/115V/1Ph/Pb20'/CSA/(163-0002)</v>
          </cell>
          <cell r="C873" t="str">
            <v>EA</v>
          </cell>
          <cell r="D873">
            <v>1241</v>
          </cell>
        </row>
        <row r="874">
          <cell r="A874" t="str">
            <v>263-0015</v>
          </cell>
          <cell r="B874" t="str">
            <v>J163 2F/200-208V/3Ph/cCSAus/(163-0008)</v>
          </cell>
          <cell r="C874" t="str">
            <v>EA</v>
          </cell>
          <cell r="D874">
            <v>1276</v>
          </cell>
        </row>
        <row r="875">
          <cell r="A875" t="str">
            <v>263-0016</v>
          </cell>
          <cell r="B875" t="str">
            <v>BE163 2F/230V/1Ph/Pb20'/cCSAus/(163-0004)</v>
          </cell>
          <cell r="C875" t="str">
            <v>EA</v>
          </cell>
          <cell r="D875">
            <v>1192</v>
          </cell>
        </row>
        <row r="876">
          <cell r="A876" t="str">
            <v>263-0017</v>
          </cell>
          <cell r="B876" t="str">
            <v>M163 2F/35'Cd/115V/1Ph/cCSAus/(163-0016)</v>
          </cell>
          <cell r="C876" t="str">
            <v>EA</v>
          </cell>
          <cell r="D876">
            <v>1324</v>
          </cell>
        </row>
        <row r="877">
          <cell r="A877" t="str">
            <v>263-0018</v>
          </cell>
          <cell r="B877" t="str">
            <v>F163 2F/230V/3Ph/cCSAus/(163-0009)</v>
          </cell>
          <cell r="C877" t="str">
            <v>EA</v>
          </cell>
          <cell r="D877">
            <v>1276</v>
          </cell>
        </row>
        <row r="878">
          <cell r="A878" t="str">
            <v>263-0020</v>
          </cell>
          <cell r="B878" t="str">
            <v>G163 2F/50'Cd/460V/3Ph/cCSAus/(163-0032)</v>
          </cell>
          <cell r="C878" t="str">
            <v>EA</v>
          </cell>
          <cell r="D878">
            <v>1363</v>
          </cell>
        </row>
        <row r="879">
          <cell r="A879" t="str">
            <v>263-0022</v>
          </cell>
          <cell r="B879" t="str">
            <v>GX163 2F/25'Cd/460V/3Ph/Ex Pr/(163-0057)</v>
          </cell>
          <cell r="C879" t="str">
            <v>EA</v>
          </cell>
          <cell r="D879">
            <v>2422</v>
          </cell>
        </row>
        <row r="880">
          <cell r="A880" t="str">
            <v>263-0023</v>
          </cell>
          <cell r="B880" t="str">
            <v>NX163 2F/115V/1Ph/Ex Pr/(163-0049)</v>
          </cell>
          <cell r="C880" t="str">
            <v>EA</v>
          </cell>
          <cell r="D880">
            <v>2261</v>
          </cell>
        </row>
        <row r="881">
          <cell r="A881" t="str">
            <v>263-0024</v>
          </cell>
          <cell r="B881" t="str">
            <v>E163 2F/35'Cd/230V/1Ph/cCSAus/(163-0043)</v>
          </cell>
          <cell r="C881" t="str">
            <v>EA</v>
          </cell>
          <cell r="D881">
            <v>1271</v>
          </cell>
        </row>
        <row r="882">
          <cell r="A882" t="str">
            <v>263-0025</v>
          </cell>
          <cell r="B882" t="str">
            <v>JX163 2F/200-208V/3Ph/Ex Pr/(163-0051)</v>
          </cell>
          <cell r="C882" t="str">
            <v>EA</v>
          </cell>
          <cell r="D882">
            <v>2422</v>
          </cell>
        </row>
        <row r="883">
          <cell r="A883" t="str">
            <v>263-0026</v>
          </cell>
          <cell r="B883" t="str">
            <v>D163 2F/35'Cd/230V/1Ph/cCSAus/(163-0037)</v>
          </cell>
          <cell r="C883" t="str">
            <v>EA</v>
          </cell>
          <cell r="D883">
            <v>1384</v>
          </cell>
        </row>
        <row r="884">
          <cell r="A884" t="str">
            <v>263-0027</v>
          </cell>
          <cell r="B884" t="str">
            <v>J163 2F/25'Cd/200-208V/3Ph/cCSAus/(163-0064)</v>
          </cell>
          <cell r="C884" t="str">
            <v>EA</v>
          </cell>
          <cell r="D884">
            <v>1376</v>
          </cell>
        </row>
        <row r="885">
          <cell r="A885" t="str">
            <v>263-0028</v>
          </cell>
          <cell r="B885" t="str">
            <v>JX163 2F/25'Cd/200-208V/Ex Pr/(163-0065)</v>
          </cell>
          <cell r="C885" t="str">
            <v>EA</v>
          </cell>
          <cell r="D885">
            <v>2522</v>
          </cell>
        </row>
        <row r="886">
          <cell r="A886" t="str">
            <v>263-0029</v>
          </cell>
          <cell r="B886" t="str">
            <v>H163 2F/25'Cd/200-208V/1Ph/cCSAus/(163-0067)</v>
          </cell>
          <cell r="C886" t="str">
            <v>EA</v>
          </cell>
          <cell r="D886">
            <v>1414</v>
          </cell>
        </row>
        <row r="887">
          <cell r="A887" t="str">
            <v>263-0030</v>
          </cell>
          <cell r="B887" t="str">
            <v>GX163 2F/460V/3Ph/Ex Pr/(163-0053)</v>
          </cell>
          <cell r="C887" t="str">
            <v>EA</v>
          </cell>
          <cell r="D887">
            <v>2422</v>
          </cell>
        </row>
        <row r="888">
          <cell r="A888" t="str">
            <v>263-0031</v>
          </cell>
          <cell r="B888" t="str">
            <v>IX163 2F/200-208V/1Ph/Ex Pr/(163-0054)</v>
          </cell>
          <cell r="C888" t="str">
            <v>EA</v>
          </cell>
          <cell r="D888">
            <v>2347</v>
          </cell>
        </row>
        <row r="889">
          <cell r="A889" t="str">
            <v>263-0032</v>
          </cell>
          <cell r="B889" t="str">
            <v>FX163 2F/230V/3Ph/Ex Pr/(163-0052)</v>
          </cell>
          <cell r="C889" t="str">
            <v>EA</v>
          </cell>
          <cell r="D889">
            <v>2422</v>
          </cell>
        </row>
        <row r="890">
          <cell r="A890" t="str">
            <v>263-0033</v>
          </cell>
          <cell r="B890" t="str">
            <v>I163 2F/25'Cd/200-208V/1Ph/cCSAus/(163-0072)</v>
          </cell>
          <cell r="C890" t="str">
            <v>EA</v>
          </cell>
          <cell r="D890">
            <v>1301</v>
          </cell>
        </row>
        <row r="891">
          <cell r="A891" t="str">
            <v>263-0034</v>
          </cell>
          <cell r="B891" t="str">
            <v>I163 2F/35'Cd/200-208V/1Ph/cCSAus/(163-0039)</v>
          </cell>
          <cell r="C891" t="str">
            <v>EA</v>
          </cell>
          <cell r="D891">
            <v>1311</v>
          </cell>
        </row>
        <row r="892">
          <cell r="A892" t="str">
            <v>263-0035</v>
          </cell>
          <cell r="B892" t="str">
            <v>G163 2F/35'Cd/460V/3Ph/cCSAus/(163-0074)</v>
          </cell>
          <cell r="C892" t="str">
            <v>EA</v>
          </cell>
          <cell r="D892">
            <v>1386</v>
          </cell>
        </row>
        <row r="893">
          <cell r="A893" t="str">
            <v>263-0036</v>
          </cell>
          <cell r="B893" t="str">
            <v>J163 2F/50'Cord/200-208V/3Ph/cCSAus/(163-0069)</v>
          </cell>
          <cell r="C893" t="str">
            <v>EA</v>
          </cell>
          <cell r="D893">
            <v>1416</v>
          </cell>
        </row>
        <row r="894">
          <cell r="A894" t="str">
            <v>263-0038</v>
          </cell>
          <cell r="B894" t="str">
            <v>MX163 2F/50'Cd/115V/1Ph/Ex Pr/(163-0085)</v>
          </cell>
          <cell r="C894" t="str">
            <v>EA</v>
          </cell>
          <cell r="D894">
            <v>3458</v>
          </cell>
        </row>
        <row r="895">
          <cell r="A895" t="str">
            <v>263-0039</v>
          </cell>
          <cell r="B895" t="str">
            <v>EX163 2F/230V/1Ph/Ex Pr/(163-0050)</v>
          </cell>
          <cell r="C895" t="str">
            <v>EA</v>
          </cell>
          <cell r="D895">
            <v>2307</v>
          </cell>
        </row>
        <row r="896">
          <cell r="A896" t="str">
            <v>263-0040</v>
          </cell>
          <cell r="B896" t="str">
            <v>JX163 2F/50'Cd/200-208V/Ex Pr/(163-0066)</v>
          </cell>
          <cell r="C896" t="str">
            <v>EA</v>
          </cell>
          <cell r="D896">
            <v>2562</v>
          </cell>
        </row>
        <row r="897">
          <cell r="A897" t="str">
            <v>263-0041</v>
          </cell>
          <cell r="B897" t="str">
            <v>J163 2F/35'Cd/200-208V/3Ph/cCSAus/(163-0078)</v>
          </cell>
          <cell r="C897" t="str">
            <v>EA</v>
          </cell>
          <cell r="D897">
            <v>1386</v>
          </cell>
        </row>
        <row r="898">
          <cell r="A898" t="str">
            <v>263-0042</v>
          </cell>
          <cell r="B898" t="str">
            <v>GX163 2F/50'Cd/460V/3Ph/Ex Pr/(163-0096)</v>
          </cell>
          <cell r="C898" t="str">
            <v>EA</v>
          </cell>
          <cell r="D898">
            <v>2562</v>
          </cell>
        </row>
        <row r="899">
          <cell r="A899" t="str">
            <v>263-0043</v>
          </cell>
          <cell r="B899" t="str">
            <v>E163 50'Cd/2F/230V/1Ph/cCSAus/(163-0035)</v>
          </cell>
          <cell r="C899" t="str">
            <v>EA</v>
          </cell>
          <cell r="D899">
            <v>1301</v>
          </cell>
        </row>
        <row r="900">
          <cell r="A900" t="str">
            <v>263-0044</v>
          </cell>
          <cell r="B900" t="str">
            <v>NX163 2F/50'Cd/115V/1Ph/Ex Pr/(163-0062)</v>
          </cell>
          <cell r="C900" t="str">
            <v>EA</v>
          </cell>
          <cell r="D900">
            <v>2401</v>
          </cell>
        </row>
        <row r="901">
          <cell r="A901" t="str">
            <v>263-0045</v>
          </cell>
          <cell r="B901" t="str">
            <v>IX163 2F/50'Cd/200-208V/1Ph/Ex Pr/(163-0073)</v>
          </cell>
          <cell r="C901" t="str">
            <v>EA</v>
          </cell>
          <cell r="D901">
            <v>2562</v>
          </cell>
        </row>
        <row r="902">
          <cell r="A902" t="str">
            <v>263-0046</v>
          </cell>
          <cell r="B902" t="str">
            <v>I163 2F/50'Cd/200-208V/1Ph/cCSAus/(163-0048)</v>
          </cell>
          <cell r="C902" t="str">
            <v>EA</v>
          </cell>
          <cell r="D902">
            <v>1341</v>
          </cell>
        </row>
        <row r="903">
          <cell r="A903" t="str">
            <v>263-0047</v>
          </cell>
          <cell r="B903" t="str">
            <v>MX163 2F/115V/1Ph/Ex Pr/(163-0075)</v>
          </cell>
          <cell r="C903" t="str">
            <v>EA</v>
          </cell>
          <cell r="D903">
            <v>3318</v>
          </cell>
        </row>
        <row r="904">
          <cell r="A904" t="str">
            <v>263-0048</v>
          </cell>
          <cell r="B904" t="str">
            <v>IX163 2F/35'Cd/200-208V/1Ph/Ex Pr/(163-0098)</v>
          </cell>
          <cell r="C904" t="str">
            <v>EA</v>
          </cell>
          <cell r="D904">
            <v>2457</v>
          </cell>
        </row>
        <row r="905">
          <cell r="A905" t="str">
            <v>263-0049</v>
          </cell>
          <cell r="B905" t="str">
            <v>HX163 2F/200-208V/1Ph/Ex Pr/(163-0077)</v>
          </cell>
          <cell r="C905" t="str">
            <v>EA</v>
          </cell>
          <cell r="D905">
            <v>3358</v>
          </cell>
        </row>
        <row r="906">
          <cell r="A906" t="str">
            <v>263-0050</v>
          </cell>
          <cell r="B906" t="str">
            <v>MX163 2F/35'Cd/115V/1Ph/Ex Pr/(163-0097)</v>
          </cell>
          <cell r="C906" t="str">
            <v>EA</v>
          </cell>
          <cell r="D906">
            <v>3428</v>
          </cell>
        </row>
        <row r="907">
          <cell r="A907" t="str">
            <v>264-0001</v>
          </cell>
          <cell r="B907" t="str">
            <v>M264 115V/1Ph/cCSAus</v>
          </cell>
          <cell r="C907" t="str">
            <v>EA</v>
          </cell>
          <cell r="D907">
            <v>473</v>
          </cell>
        </row>
        <row r="908">
          <cell r="A908" t="str">
            <v>264-0002</v>
          </cell>
          <cell r="B908" t="str">
            <v>N264 115V/1Ph/cCSAus</v>
          </cell>
          <cell r="C908" t="str">
            <v>EA</v>
          </cell>
          <cell r="D908">
            <v>433</v>
          </cell>
        </row>
        <row r="909">
          <cell r="A909" t="str">
            <v>264-0003</v>
          </cell>
          <cell r="B909" t="str">
            <v>D264 230V/1Ph/cCSAus</v>
          </cell>
          <cell r="C909" t="str">
            <v>EA</v>
          </cell>
          <cell r="D909">
            <v>557</v>
          </cell>
        </row>
        <row r="910">
          <cell r="A910" t="str">
            <v>264-0004</v>
          </cell>
          <cell r="B910" t="str">
            <v>E264 230V/1Ph/cCSAus</v>
          </cell>
          <cell r="C910" t="str">
            <v>EA</v>
          </cell>
          <cell r="D910">
            <v>505</v>
          </cell>
        </row>
        <row r="911">
          <cell r="A911" t="str">
            <v>264-0005</v>
          </cell>
          <cell r="B911" t="str">
            <v>BN264 115V/1Ph/15'Pb/cCSAus</v>
          </cell>
          <cell r="C911" t="str">
            <v>EA</v>
          </cell>
          <cell r="D911">
            <v>478</v>
          </cell>
        </row>
        <row r="912">
          <cell r="A912" t="str">
            <v>264-0006</v>
          </cell>
          <cell r="B912" t="str">
            <v>BE264 230V/1Ph/15'Pb/cCSAus</v>
          </cell>
          <cell r="C912" t="str">
            <v>EA</v>
          </cell>
          <cell r="D912">
            <v>546</v>
          </cell>
        </row>
        <row r="913">
          <cell r="A913" t="str">
            <v>264-0007</v>
          </cell>
          <cell r="B913" t="str">
            <v>M264 25'Cd/115V/1Ph/cCSAus</v>
          </cell>
          <cell r="C913" t="str">
            <v>EA</v>
          </cell>
          <cell r="D913">
            <v>528</v>
          </cell>
        </row>
        <row r="914">
          <cell r="A914" t="str">
            <v>264-0010</v>
          </cell>
          <cell r="B914" t="str">
            <v>N264 25'Cd/115V/1Ph/cCSAus</v>
          </cell>
          <cell r="C914" t="str">
            <v>EA</v>
          </cell>
          <cell r="D914">
            <v>488</v>
          </cell>
        </row>
        <row r="915">
          <cell r="A915" t="str">
            <v>264-0017</v>
          </cell>
          <cell r="B915" t="str">
            <v>N264 35'Cd/115V/1Ph/cCSAus</v>
          </cell>
          <cell r="C915" t="str">
            <v>EA</v>
          </cell>
          <cell r="D915">
            <v>508</v>
          </cell>
        </row>
        <row r="916">
          <cell r="A916" t="str">
            <v>264-0021</v>
          </cell>
          <cell r="B916" t="str">
            <v>E264 25'Cd/230V/1Ph/cCSAus</v>
          </cell>
          <cell r="C916" t="str">
            <v>EA</v>
          </cell>
          <cell r="D916">
            <v>560</v>
          </cell>
        </row>
        <row r="917">
          <cell r="A917" t="str">
            <v>264-0024</v>
          </cell>
          <cell r="B917" t="str">
            <v>D264 25'Cd/230V/1Ph/cCSAus</v>
          </cell>
          <cell r="C917" t="str">
            <v>EA</v>
          </cell>
          <cell r="D917">
            <v>612</v>
          </cell>
        </row>
        <row r="918">
          <cell r="A918" t="str">
            <v>264-0025</v>
          </cell>
          <cell r="B918" t="str">
            <v>M264 35'Cd/115V/1Ph/cCSAus</v>
          </cell>
          <cell r="C918" t="str">
            <v>EA</v>
          </cell>
          <cell r="D918">
            <v>548</v>
          </cell>
        </row>
        <row r="919">
          <cell r="A919" t="str">
            <v>264-0026</v>
          </cell>
          <cell r="B919" t="str">
            <v>M264 50'Cd/115V/1Ph/cCSAus</v>
          </cell>
          <cell r="C919" t="str">
            <v>EA</v>
          </cell>
          <cell r="D919">
            <v>573</v>
          </cell>
        </row>
        <row r="920">
          <cell r="A920" t="str">
            <v>264-0028</v>
          </cell>
          <cell r="B920" t="str">
            <v>E264 50'Cd/230V/1Ph/cCSAus</v>
          </cell>
          <cell r="C920" t="str">
            <v>EA</v>
          </cell>
          <cell r="D920">
            <v>605</v>
          </cell>
        </row>
        <row r="921">
          <cell r="A921" t="str">
            <v>264-0030</v>
          </cell>
          <cell r="B921" t="str">
            <v>E264 35'Cd/230V/1Ph/cCSAus</v>
          </cell>
          <cell r="C921" t="str">
            <v>EA</v>
          </cell>
          <cell r="D921">
            <v>580</v>
          </cell>
        </row>
        <row r="922">
          <cell r="A922" t="str">
            <v>264-0037</v>
          </cell>
          <cell r="B922" t="str">
            <v>D264 50'Cd/230V/1Ph/cCSAus</v>
          </cell>
          <cell r="C922" t="str">
            <v>EA</v>
          </cell>
          <cell r="D922">
            <v>657</v>
          </cell>
        </row>
        <row r="923">
          <cell r="A923" t="str">
            <v>265-0003</v>
          </cell>
          <cell r="B923" t="str">
            <v>D165 2F/230V/1Ph/cCSAus/(165-0003)</v>
          </cell>
          <cell r="C923" t="str">
            <v>EA</v>
          </cell>
          <cell r="D923">
            <v>1412</v>
          </cell>
        </row>
        <row r="924">
          <cell r="A924" t="str">
            <v>265-0004</v>
          </cell>
          <cell r="B924" t="str">
            <v>E165 2F/230V/1Ph/cCSAus/(165-0004)</v>
          </cell>
          <cell r="C924" t="str">
            <v>EA</v>
          </cell>
          <cell r="D924">
            <v>1293</v>
          </cell>
        </row>
        <row r="925">
          <cell r="A925" t="str">
            <v>265-0005</v>
          </cell>
          <cell r="B925" t="str">
            <v>J165 2F/200-208V/3Ph/cCSAus/(165-0009)</v>
          </cell>
          <cell r="C925" t="str">
            <v>EA</v>
          </cell>
          <cell r="D925">
            <v>1408</v>
          </cell>
        </row>
        <row r="926">
          <cell r="A926" t="str">
            <v>265-0006</v>
          </cell>
          <cell r="B926" t="str">
            <v>I165 2F/200-208V/1Ph/cCSAus/(165-0020)</v>
          </cell>
          <cell r="C926" t="str">
            <v>EA</v>
          </cell>
          <cell r="D926">
            <v>1333</v>
          </cell>
        </row>
        <row r="927">
          <cell r="A927" t="str">
            <v>265-0007</v>
          </cell>
          <cell r="B927" t="str">
            <v>G165 2F/460V/3Ph/cCSAus/(165-0008)</v>
          </cell>
          <cell r="C927" t="str">
            <v>EA</v>
          </cell>
          <cell r="D927">
            <v>1408</v>
          </cell>
        </row>
        <row r="928">
          <cell r="A928" t="str">
            <v>265-0009</v>
          </cell>
          <cell r="B928" t="str">
            <v>F165 2F/230V/3Ph/cCSAus/(165-0015)</v>
          </cell>
          <cell r="C928" t="str">
            <v>EA</v>
          </cell>
          <cell r="D928">
            <v>1408</v>
          </cell>
        </row>
        <row r="929">
          <cell r="A929" t="str">
            <v>265-0010</v>
          </cell>
          <cell r="B929" t="str">
            <v>D165 2F/230V/1Ph/ED/(165-0025)</v>
          </cell>
          <cell r="C929" t="str">
            <v>EA</v>
          </cell>
          <cell r="D929">
            <v>1453</v>
          </cell>
        </row>
        <row r="930">
          <cell r="A930" t="str">
            <v>265-0011</v>
          </cell>
          <cell r="B930" t="str">
            <v>E165 2F/25'Cd/230V/1Ph/cCSAus/(165-0026)</v>
          </cell>
          <cell r="C930" t="str">
            <v>EA</v>
          </cell>
          <cell r="D930">
            <v>1393</v>
          </cell>
        </row>
        <row r="931">
          <cell r="A931" t="str">
            <v>265-0012</v>
          </cell>
          <cell r="B931" t="str">
            <v>BA165 2F/575V/3Ph/cCSAus/(165-0027)</v>
          </cell>
          <cell r="C931" t="str">
            <v>EA</v>
          </cell>
          <cell r="D931">
            <v>1423</v>
          </cell>
        </row>
        <row r="932">
          <cell r="A932" t="str">
            <v>265-0013</v>
          </cell>
          <cell r="B932" t="str">
            <v>G165 2F/35'Cd/460V/3Ph/cCSAus/(165-0023)</v>
          </cell>
          <cell r="C932" t="str">
            <v>EA</v>
          </cell>
          <cell r="D932">
            <v>1518</v>
          </cell>
        </row>
        <row r="933">
          <cell r="A933" t="str">
            <v>265-0014</v>
          </cell>
          <cell r="B933" t="str">
            <v>H165 2F/200-208V/1Ph/cCSAus/(165-0012)</v>
          </cell>
          <cell r="C933" t="str">
            <v>EA</v>
          </cell>
          <cell r="D933">
            <v>1452</v>
          </cell>
        </row>
        <row r="934">
          <cell r="A934" t="str">
            <v>265-0015</v>
          </cell>
          <cell r="B934" t="str">
            <v>D165 2F/35'Cd/230V/1Ph/cCSAus/(165-0029)</v>
          </cell>
          <cell r="C934" t="str">
            <v>EA</v>
          </cell>
          <cell r="D934">
            <v>1522</v>
          </cell>
        </row>
        <row r="935">
          <cell r="A935" t="str">
            <v>265-0016</v>
          </cell>
          <cell r="B935" t="str">
            <v>BE165 2F/230V/1Ph/Pb/cCSAus/(165-0004)</v>
          </cell>
          <cell r="C935" t="str">
            <v>EA</v>
          </cell>
          <cell r="D935">
            <v>1320</v>
          </cell>
        </row>
        <row r="936">
          <cell r="A936" t="str">
            <v>265-0017</v>
          </cell>
          <cell r="B936" t="str">
            <v>G165 2F/50'Cd/460V/3Ph/cCSAus/(165-0031)</v>
          </cell>
          <cell r="C936" t="str">
            <v>EA</v>
          </cell>
          <cell r="D936">
            <v>1548</v>
          </cell>
        </row>
        <row r="937">
          <cell r="A937" t="str">
            <v>265-0018</v>
          </cell>
          <cell r="B937" t="str">
            <v>F165 2F/35'/230V/3Ph/cCSAus/(165-0033)</v>
          </cell>
          <cell r="C937" t="str">
            <v>EA</v>
          </cell>
          <cell r="D937">
            <v>1518</v>
          </cell>
        </row>
        <row r="938">
          <cell r="A938" t="str">
            <v>265-0019</v>
          </cell>
          <cell r="B938" t="str">
            <v>E165 2F/50'Cd/230V/1Ph/cCSAus/(165-0014)</v>
          </cell>
          <cell r="C938" t="str">
            <v>EA</v>
          </cell>
          <cell r="D938">
            <v>1433</v>
          </cell>
        </row>
        <row r="939">
          <cell r="A939" t="str">
            <v>265-0022</v>
          </cell>
          <cell r="B939" t="str">
            <v>E165 2F/35'Cd/230V/1Ph/cCSAus/(165-0013)</v>
          </cell>
          <cell r="C939" t="str">
            <v>EA</v>
          </cell>
          <cell r="D939">
            <v>1403</v>
          </cell>
        </row>
        <row r="940">
          <cell r="A940" t="str">
            <v>265-0024</v>
          </cell>
          <cell r="B940" t="str">
            <v>H165 2F/50'Cd/200-208V/1Ph/cCSAus/(165-0045)</v>
          </cell>
          <cell r="C940" t="str">
            <v>EA</v>
          </cell>
          <cell r="D940">
            <v>1592</v>
          </cell>
        </row>
        <row r="941">
          <cell r="A941" t="str">
            <v>265-0026</v>
          </cell>
          <cell r="B941" t="str">
            <v>EX165 2F/230V/1Ph/Ex Pr/(165-0039)</v>
          </cell>
          <cell r="C941" t="str">
            <v>EA</v>
          </cell>
          <cell r="D941">
            <v>2474</v>
          </cell>
        </row>
        <row r="942">
          <cell r="A942" t="str">
            <v>265-0027</v>
          </cell>
          <cell r="B942" t="str">
            <v>J165 2F/35'Cd/200-208V/3Ph/cCSAus/(165-0028)</v>
          </cell>
          <cell r="C942" t="str">
            <v>EA</v>
          </cell>
          <cell r="D942">
            <v>1518</v>
          </cell>
        </row>
        <row r="943">
          <cell r="A943" t="str">
            <v>265-0030</v>
          </cell>
          <cell r="B943" t="str">
            <v>GX165 2F/460V/3Ph/Ex Pr/(165-0042)</v>
          </cell>
          <cell r="C943" t="str">
            <v>EA</v>
          </cell>
          <cell r="D943">
            <v>2589</v>
          </cell>
        </row>
        <row r="944">
          <cell r="A944" t="str">
            <v>265-0031</v>
          </cell>
          <cell r="B944" t="str">
            <v>J165 2F/25'Cd/200-208V/3Ph/cCSAus/(165-0055)</v>
          </cell>
          <cell r="C944" t="str">
            <v>EA</v>
          </cell>
          <cell r="D944">
            <v>1408</v>
          </cell>
        </row>
        <row r="945">
          <cell r="A945" t="str">
            <v>265-0032</v>
          </cell>
          <cell r="B945" t="str">
            <v>I165 2F/25' Cord/200-208V/1Ph/cCSAus/(165-0059)</v>
          </cell>
          <cell r="C945" t="str">
            <v>EA</v>
          </cell>
          <cell r="D945">
            <v>1433</v>
          </cell>
        </row>
        <row r="946">
          <cell r="A946" t="str">
            <v>265-0033</v>
          </cell>
          <cell r="B946" t="str">
            <v>GX165 2F/25'Cd/460V/3Ph/Ex Pr/(165-0060)</v>
          </cell>
          <cell r="C946" t="str">
            <v>EA</v>
          </cell>
          <cell r="D946">
            <v>2689</v>
          </cell>
        </row>
        <row r="947">
          <cell r="A947" t="str">
            <v>265-0034</v>
          </cell>
          <cell r="B947" t="str">
            <v>J165 2F/50'Cd/200-208V/3Ph/cCSAus/(165-0061)</v>
          </cell>
          <cell r="C947" t="str">
            <v>EA</v>
          </cell>
          <cell r="D947">
            <v>1548</v>
          </cell>
        </row>
        <row r="948">
          <cell r="A948" t="str">
            <v>265-0035</v>
          </cell>
          <cell r="B948" t="str">
            <v>G165 2F/25'Cd/460V/3Ph/cCSAus/(165-0046)</v>
          </cell>
          <cell r="C948" t="str">
            <v>EA</v>
          </cell>
          <cell r="D948">
            <v>1508</v>
          </cell>
        </row>
        <row r="949">
          <cell r="A949" t="str">
            <v>265-0036</v>
          </cell>
          <cell r="B949" t="str">
            <v>I165 2F/50' Cord/200-208V/1Ph/cCSAus/(165-0064)</v>
          </cell>
          <cell r="C949" t="str">
            <v>EA</v>
          </cell>
          <cell r="D949">
            <v>1473</v>
          </cell>
        </row>
        <row r="950">
          <cell r="A950" t="str">
            <v>265-0039</v>
          </cell>
          <cell r="B950" t="str">
            <v>FX165 2F/35'Cd/230V/3Ph/Ex Pr/(165-0072)</v>
          </cell>
          <cell r="C950" t="str">
            <v>EA</v>
          </cell>
          <cell r="D950">
            <v>2699</v>
          </cell>
        </row>
        <row r="951">
          <cell r="A951" t="str">
            <v>265-0040</v>
          </cell>
          <cell r="B951" t="str">
            <v>IX165 2F/200V/1Ph/Ex Pr/(165-0044)</v>
          </cell>
          <cell r="C951" t="str">
            <v>EA</v>
          </cell>
          <cell r="D951">
            <v>2514</v>
          </cell>
        </row>
        <row r="952">
          <cell r="A952" t="str">
            <v>265-0041</v>
          </cell>
          <cell r="B952" t="str">
            <v>D165 2F/50'Cd/230V/1Ph/cCSAus/(165-00056)</v>
          </cell>
          <cell r="C952" t="str">
            <v>EA</v>
          </cell>
          <cell r="D952">
            <v>1545</v>
          </cell>
        </row>
        <row r="953">
          <cell r="A953" t="str">
            <v>265-0043</v>
          </cell>
          <cell r="B953" t="str">
            <v>D165 2F/25'Cd/230V/1Ph/cCSAus/(165-0075)</v>
          </cell>
          <cell r="C953" t="str">
            <v>EA</v>
          </cell>
          <cell r="D953">
            <v>1512</v>
          </cell>
        </row>
        <row r="954">
          <cell r="A954" t="str">
            <v>265-0044</v>
          </cell>
          <cell r="B954" t="str">
            <v>HX165 2F/200V/1Ph/Ex Pr/(165-0058)</v>
          </cell>
          <cell r="C954" t="str">
            <v>EA</v>
          </cell>
          <cell r="D954">
            <v>3419</v>
          </cell>
        </row>
        <row r="955">
          <cell r="A955" t="str">
            <v>266-0001</v>
          </cell>
          <cell r="B955" t="str">
            <v>M266 115V/1Ph/cCSAus</v>
          </cell>
          <cell r="C955" t="str">
            <v>EA</v>
          </cell>
          <cell r="D955">
            <v>519</v>
          </cell>
        </row>
        <row r="956">
          <cell r="A956" t="str">
            <v>266-0002</v>
          </cell>
          <cell r="B956" t="str">
            <v>N266 115V/1Ph/cCSAus</v>
          </cell>
          <cell r="C956" t="str">
            <v>EA</v>
          </cell>
          <cell r="D956">
            <v>458</v>
          </cell>
        </row>
        <row r="957">
          <cell r="A957" t="str">
            <v>266-0003</v>
          </cell>
          <cell r="B957" t="str">
            <v>D266 230V/1Ph/cCSAus</v>
          </cell>
          <cell r="C957" t="str">
            <v>EA</v>
          </cell>
          <cell r="D957">
            <v>608</v>
          </cell>
        </row>
        <row r="958">
          <cell r="A958" t="str">
            <v>266-0004</v>
          </cell>
          <cell r="B958" t="str">
            <v>E266 230V/1Ph/cCSAus</v>
          </cell>
          <cell r="C958" t="str">
            <v>EA</v>
          </cell>
          <cell r="D958">
            <v>551</v>
          </cell>
        </row>
        <row r="959">
          <cell r="A959" t="str">
            <v>266-0005</v>
          </cell>
          <cell r="B959" t="str">
            <v>BN266 115V/1Ph/Pb15'/cCSAus</v>
          </cell>
          <cell r="C959" t="str">
            <v>EA</v>
          </cell>
          <cell r="D959">
            <v>498</v>
          </cell>
        </row>
        <row r="960">
          <cell r="A960" t="str">
            <v>266-0006</v>
          </cell>
          <cell r="B960" t="str">
            <v>F266 230V/3Ph/cCSAus</v>
          </cell>
          <cell r="C960" t="str">
            <v>EA</v>
          </cell>
          <cell r="D960">
            <v>666</v>
          </cell>
        </row>
        <row r="961">
          <cell r="A961" t="str">
            <v>266-0007</v>
          </cell>
          <cell r="B961" t="str">
            <v>G266 460V/3Ph/cCSAus</v>
          </cell>
          <cell r="C961" t="str">
            <v>EA</v>
          </cell>
          <cell r="D961">
            <v>666</v>
          </cell>
        </row>
        <row r="962">
          <cell r="A962" t="str">
            <v>266-0008</v>
          </cell>
          <cell r="B962" t="str">
            <v>J266 200-208V/3Ph/cCSAus</v>
          </cell>
          <cell r="C962" t="str">
            <v>EA</v>
          </cell>
          <cell r="D962">
            <v>666</v>
          </cell>
        </row>
        <row r="963">
          <cell r="A963" t="str">
            <v>266-0009</v>
          </cell>
          <cell r="B963" t="str">
            <v>H266 200-208V/1Ph/cCSAus</v>
          </cell>
          <cell r="C963" t="str">
            <v>EA</v>
          </cell>
          <cell r="D963">
            <v>648</v>
          </cell>
        </row>
        <row r="964">
          <cell r="A964" t="str">
            <v>266-0010</v>
          </cell>
          <cell r="B964" t="str">
            <v>I266 200-208V/1Ph/cCSAus</v>
          </cell>
          <cell r="C964" t="str">
            <v>EA</v>
          </cell>
          <cell r="D964">
            <v>591</v>
          </cell>
        </row>
        <row r="965">
          <cell r="A965" t="str">
            <v>266-0017</v>
          </cell>
          <cell r="B965" t="str">
            <v>M266 50'Cd/115V/1Ph/cCSAus</v>
          </cell>
          <cell r="C965" t="str">
            <v>EA</v>
          </cell>
          <cell r="D965">
            <v>619</v>
          </cell>
        </row>
        <row r="966">
          <cell r="A966" t="str">
            <v>266-0018</v>
          </cell>
          <cell r="B966" t="str">
            <v>M266 25'Cd/115V/1Ph/cCSAus</v>
          </cell>
          <cell r="C966" t="str">
            <v>EA</v>
          </cell>
          <cell r="D966">
            <v>574</v>
          </cell>
        </row>
        <row r="967">
          <cell r="A967" t="str">
            <v>266-0020</v>
          </cell>
          <cell r="B967" t="str">
            <v>BE266 230V/1Ph/Pb15'/MFS/cCSAus</v>
          </cell>
          <cell r="C967" t="str">
            <v>EA</v>
          </cell>
          <cell r="D967">
            <v>590</v>
          </cell>
        </row>
        <row r="968">
          <cell r="A968" t="str">
            <v>266-0022</v>
          </cell>
          <cell r="B968" t="str">
            <v>N266 25'Cd/115V/1Ph/cCSAus</v>
          </cell>
          <cell r="C968" t="str">
            <v>EA</v>
          </cell>
          <cell r="D968">
            <v>513</v>
          </cell>
        </row>
        <row r="969">
          <cell r="A969" t="str">
            <v>266-0023</v>
          </cell>
          <cell r="B969" t="str">
            <v>N266 115V/1Ph/Ci Imp/cCSAus</v>
          </cell>
          <cell r="C969" t="str">
            <v>EA</v>
          </cell>
          <cell r="D969">
            <v>488</v>
          </cell>
        </row>
        <row r="970">
          <cell r="A970" t="str">
            <v>266-0024</v>
          </cell>
          <cell r="B970" t="str">
            <v>D266 230V/1Ph/CI Imp/cCSAus</v>
          </cell>
          <cell r="C970" t="str">
            <v>EA</v>
          </cell>
          <cell r="D970">
            <v>638</v>
          </cell>
        </row>
        <row r="971">
          <cell r="A971" t="str">
            <v>266-0025</v>
          </cell>
          <cell r="B971" t="str">
            <v>M266 35'Cd/115V/1Ph/cCSAus</v>
          </cell>
          <cell r="C971" t="str">
            <v>EA</v>
          </cell>
          <cell r="D971">
            <v>594</v>
          </cell>
        </row>
        <row r="972">
          <cell r="A972" t="str">
            <v>266-0028</v>
          </cell>
          <cell r="B972" t="str">
            <v>D266 35'Cd/230V/1Ph/cCSAus</v>
          </cell>
          <cell r="C972" t="str">
            <v>EA</v>
          </cell>
          <cell r="D972">
            <v>683</v>
          </cell>
        </row>
        <row r="973">
          <cell r="A973" t="str">
            <v>266-0029</v>
          </cell>
          <cell r="B973" t="str">
            <v>E266 50'Cd/230V/1Ph/cCSAus</v>
          </cell>
          <cell r="C973" t="str">
            <v>EA</v>
          </cell>
          <cell r="D973">
            <v>651</v>
          </cell>
        </row>
        <row r="974">
          <cell r="A974" t="str">
            <v>266-0031</v>
          </cell>
          <cell r="B974" t="str">
            <v>G266 35'Cd/460V/3Ph/cCSAus</v>
          </cell>
          <cell r="C974" t="str">
            <v>EA</v>
          </cell>
          <cell r="D974">
            <v>741</v>
          </cell>
        </row>
        <row r="975">
          <cell r="A975" t="str">
            <v>266-0032</v>
          </cell>
          <cell r="B975" t="str">
            <v>J266 25'Cd/200-208V/3Ph/cCSAus</v>
          </cell>
          <cell r="C975" t="str">
            <v>EA</v>
          </cell>
          <cell r="D975">
            <v>721</v>
          </cell>
        </row>
        <row r="976">
          <cell r="A976" t="str">
            <v>266-0033</v>
          </cell>
          <cell r="B976" t="str">
            <v>M266 15'Cd/115V/1Ph/cCSAus</v>
          </cell>
          <cell r="C976" t="str">
            <v>EA</v>
          </cell>
          <cell r="D976">
            <v>544</v>
          </cell>
        </row>
        <row r="977">
          <cell r="A977" t="str">
            <v>266-0034</v>
          </cell>
          <cell r="B977" t="str">
            <v>N266 50'Cd/115V/1Ph/cCSAus</v>
          </cell>
          <cell r="C977" t="str">
            <v>EA</v>
          </cell>
          <cell r="D977">
            <v>558</v>
          </cell>
        </row>
        <row r="978">
          <cell r="A978" t="str">
            <v>266-0035</v>
          </cell>
          <cell r="B978" t="str">
            <v>N266 35'Cd/115V/1Ph/cCSAus</v>
          </cell>
          <cell r="C978" t="str">
            <v>EA</v>
          </cell>
          <cell r="D978">
            <v>533</v>
          </cell>
        </row>
        <row r="979">
          <cell r="A979" t="str">
            <v>266-0037</v>
          </cell>
          <cell r="B979" t="str">
            <v>F266 25'Cd/230V/3Ph/cCSAus</v>
          </cell>
          <cell r="C979" t="str">
            <v>EA</v>
          </cell>
          <cell r="D979">
            <v>721</v>
          </cell>
        </row>
        <row r="980">
          <cell r="A980" t="str">
            <v>266-0038</v>
          </cell>
          <cell r="B980" t="str">
            <v>D266 25'Cd/230V/1Ph/cCSAus</v>
          </cell>
          <cell r="C980" t="str">
            <v>EA</v>
          </cell>
          <cell r="D980">
            <v>663</v>
          </cell>
        </row>
        <row r="981">
          <cell r="A981" t="str">
            <v>266-0039</v>
          </cell>
          <cell r="B981" t="str">
            <v>F266 35'Cd/230V/3Ph/cCSAus</v>
          </cell>
          <cell r="C981" t="str">
            <v>EA</v>
          </cell>
          <cell r="D981">
            <v>741</v>
          </cell>
        </row>
        <row r="982">
          <cell r="A982" t="str">
            <v>266-0040</v>
          </cell>
          <cell r="B982" t="str">
            <v>J266 50'Cd/200-208V/3Ph/cCSAus</v>
          </cell>
          <cell r="C982" t="str">
            <v>EA</v>
          </cell>
          <cell r="D982">
            <v>766</v>
          </cell>
        </row>
        <row r="983">
          <cell r="A983" t="str">
            <v>266-0041</v>
          </cell>
          <cell r="B983" t="str">
            <v>J266 35'Cd/200-208V/3Ph/cCSAus</v>
          </cell>
          <cell r="C983" t="str">
            <v>EA</v>
          </cell>
          <cell r="D983">
            <v>741</v>
          </cell>
        </row>
        <row r="984">
          <cell r="A984" t="str">
            <v>266-0042</v>
          </cell>
          <cell r="B984" t="str">
            <v>E266 25'Cd/230V/1Ph/cCSAus</v>
          </cell>
          <cell r="C984" t="str">
            <v>EA</v>
          </cell>
          <cell r="D984">
            <v>606</v>
          </cell>
        </row>
        <row r="985">
          <cell r="A985" t="str">
            <v>266-0043</v>
          </cell>
          <cell r="B985" t="str">
            <v>I266 25'Cd/200-208V/1Ph/cCSAus</v>
          </cell>
          <cell r="C985" t="str">
            <v>EA</v>
          </cell>
          <cell r="D985">
            <v>646</v>
          </cell>
        </row>
        <row r="986">
          <cell r="A986" t="str">
            <v>266-0046</v>
          </cell>
          <cell r="B986" t="str">
            <v>G266 25'Cd/460V/3Ph/cCSAus</v>
          </cell>
          <cell r="C986" t="str">
            <v>EA</v>
          </cell>
          <cell r="D986">
            <v>721</v>
          </cell>
        </row>
        <row r="987">
          <cell r="A987" t="str">
            <v>266-0053</v>
          </cell>
          <cell r="B987" t="str">
            <v>H266 25'Cd/200-208V/1Ph/cCSAus</v>
          </cell>
          <cell r="C987" t="str">
            <v>EA</v>
          </cell>
          <cell r="D987">
            <v>703</v>
          </cell>
        </row>
        <row r="988">
          <cell r="A988" t="str">
            <v>266-0056</v>
          </cell>
          <cell r="B988" t="str">
            <v>H266 15'Cd/200-208V/1Ph/cCSAus</v>
          </cell>
          <cell r="C988" t="str">
            <v>EA</v>
          </cell>
          <cell r="D988">
            <v>673</v>
          </cell>
        </row>
        <row r="989">
          <cell r="A989" t="str">
            <v>266-0060</v>
          </cell>
          <cell r="B989" t="str">
            <v>I266 35'Cd/200-208V/1Ph/cCSAus</v>
          </cell>
          <cell r="C989" t="str">
            <v>EA</v>
          </cell>
          <cell r="D989">
            <v>666</v>
          </cell>
        </row>
        <row r="990">
          <cell r="A990" t="str">
            <v>266-0061</v>
          </cell>
          <cell r="B990" t="str">
            <v>M266 25'Cd/115V/1Ph/cCSAus/CI Impeller</v>
          </cell>
          <cell r="C990" t="str">
            <v>EA</v>
          </cell>
          <cell r="D990">
            <v>604</v>
          </cell>
        </row>
        <row r="991">
          <cell r="A991" t="str">
            <v>267-0001</v>
          </cell>
          <cell r="B991" t="str">
            <v>M267 115V/1Ph/cCSAus</v>
          </cell>
          <cell r="C991" t="str">
            <v>EA</v>
          </cell>
          <cell r="D991">
            <v>539</v>
          </cell>
        </row>
        <row r="992">
          <cell r="A992" t="str">
            <v>267-0002</v>
          </cell>
          <cell r="B992" t="str">
            <v>N267 115V/1Ph/cCSAus</v>
          </cell>
          <cell r="C992" t="str">
            <v>EA</v>
          </cell>
          <cell r="D992">
            <v>477</v>
          </cell>
        </row>
        <row r="993">
          <cell r="A993" t="str">
            <v>267-0003</v>
          </cell>
          <cell r="B993" t="str">
            <v>D267 230V/1Ph/cCSAus</v>
          </cell>
          <cell r="C993" t="str">
            <v>EA</v>
          </cell>
          <cell r="D993">
            <v>627</v>
          </cell>
        </row>
        <row r="994">
          <cell r="A994" t="str">
            <v>267-0004</v>
          </cell>
          <cell r="B994" t="str">
            <v>E267 230V/1Ph/cCSAus</v>
          </cell>
          <cell r="C994" t="str">
            <v>EA</v>
          </cell>
          <cell r="D994">
            <v>568</v>
          </cell>
        </row>
        <row r="995">
          <cell r="A995" t="str">
            <v>267-0006</v>
          </cell>
          <cell r="B995" t="str">
            <v>M267 25'Cd/115V/1Ph/cCSAus</v>
          </cell>
          <cell r="C995" t="str">
            <v>EA</v>
          </cell>
          <cell r="D995">
            <v>594</v>
          </cell>
        </row>
        <row r="996">
          <cell r="A996" t="str">
            <v>267-0008</v>
          </cell>
          <cell r="B996" t="str">
            <v>M267 15'Cd/115V/1Ph/cCSAus</v>
          </cell>
          <cell r="C996" t="str">
            <v>EA</v>
          </cell>
          <cell r="D996">
            <v>564</v>
          </cell>
        </row>
        <row r="997">
          <cell r="A997" t="str">
            <v>267-0010</v>
          </cell>
          <cell r="B997" t="str">
            <v>F267 230V/3Ph/cCSAus</v>
          </cell>
          <cell r="C997" t="str">
            <v>EA</v>
          </cell>
          <cell r="D997">
            <v>683</v>
          </cell>
        </row>
        <row r="998">
          <cell r="A998" t="str">
            <v>267-0011</v>
          </cell>
          <cell r="B998" t="str">
            <v>J267 200-208V/3Ph/cCSAus</v>
          </cell>
          <cell r="C998" t="str">
            <v>EA</v>
          </cell>
          <cell r="D998">
            <v>683</v>
          </cell>
        </row>
        <row r="999">
          <cell r="A999" t="str">
            <v>267-0012</v>
          </cell>
          <cell r="B999" t="str">
            <v>D267 15'Cd/230V/1Ph/cCSAus</v>
          </cell>
          <cell r="C999" t="str">
            <v>EA</v>
          </cell>
          <cell r="D999">
            <v>652</v>
          </cell>
        </row>
        <row r="1000">
          <cell r="A1000" t="str">
            <v>267-0013</v>
          </cell>
          <cell r="B1000" t="str">
            <v>N267 25'Cd/115V/1Ph/cCSAus</v>
          </cell>
          <cell r="C1000" t="str">
            <v>EA</v>
          </cell>
          <cell r="D1000">
            <v>532</v>
          </cell>
        </row>
        <row r="1001">
          <cell r="A1001" t="str">
            <v>267-0020</v>
          </cell>
          <cell r="B1001" t="str">
            <v>M267 50'Cd/115V/1Ph/cCSAus</v>
          </cell>
          <cell r="C1001" t="str">
            <v>EA</v>
          </cell>
          <cell r="D1001">
            <v>639</v>
          </cell>
        </row>
        <row r="1002">
          <cell r="A1002" t="str">
            <v>267-0024</v>
          </cell>
          <cell r="B1002" t="str">
            <v>E267 230V/1Ph/cCSAus/No Plug</v>
          </cell>
          <cell r="C1002" t="str">
            <v>EA</v>
          </cell>
          <cell r="D1002">
            <v>568</v>
          </cell>
        </row>
        <row r="1003">
          <cell r="A1003" t="str">
            <v>267-0027</v>
          </cell>
          <cell r="B1003" t="str">
            <v>N267 35'Cd/115V/1Ph/cCSAus</v>
          </cell>
          <cell r="C1003" t="str">
            <v>EA</v>
          </cell>
          <cell r="D1003">
            <v>552</v>
          </cell>
        </row>
        <row r="1004">
          <cell r="A1004" t="str">
            <v>267-0029</v>
          </cell>
          <cell r="B1004" t="str">
            <v>M267 35'Cd/115V/1Ph/cCSAus</v>
          </cell>
          <cell r="C1004" t="str">
            <v>EA</v>
          </cell>
          <cell r="D1004">
            <v>614</v>
          </cell>
        </row>
        <row r="1005">
          <cell r="A1005" t="str">
            <v>267-0030</v>
          </cell>
          <cell r="B1005" t="str">
            <v>M267 115V/1Ph/Extra Duty</v>
          </cell>
          <cell r="C1005" t="str">
            <v>EA</v>
          </cell>
          <cell r="D1005">
            <v>584</v>
          </cell>
        </row>
        <row r="1006">
          <cell r="A1006" t="str">
            <v>267-0031</v>
          </cell>
          <cell r="B1006" t="str">
            <v>E267 50'Cd/230V/1Ph/cCSAus</v>
          </cell>
          <cell r="C1006" t="str">
            <v>EA</v>
          </cell>
          <cell r="D1006">
            <v>668</v>
          </cell>
        </row>
        <row r="1007">
          <cell r="A1007" t="str">
            <v>267-0032</v>
          </cell>
          <cell r="B1007" t="str">
            <v>BN267 115V/1Ph/Pb15'/cCSAus Pump</v>
          </cell>
          <cell r="C1007" t="str">
            <v>EA</v>
          </cell>
          <cell r="D1007">
            <v>522</v>
          </cell>
        </row>
        <row r="1008">
          <cell r="A1008" t="str">
            <v>267-0033</v>
          </cell>
          <cell r="B1008" t="str">
            <v>D267 25'Cd/230V/1Ph/cCSAus</v>
          </cell>
          <cell r="C1008" t="str">
            <v>EA</v>
          </cell>
          <cell r="D1008">
            <v>682</v>
          </cell>
        </row>
        <row r="1009">
          <cell r="A1009" t="str">
            <v>267-0034</v>
          </cell>
          <cell r="B1009" t="str">
            <v>M267 15'Cd/115V/1Ph/ED</v>
          </cell>
          <cell r="C1009" t="str">
            <v>EA</v>
          </cell>
          <cell r="D1009">
            <v>609</v>
          </cell>
        </row>
        <row r="1010">
          <cell r="A1010" t="str">
            <v>267-0038</v>
          </cell>
          <cell r="B1010" t="str">
            <v>N267 50'Cd/115V/1Ph/cCSAus</v>
          </cell>
          <cell r="C1010" t="str">
            <v>EA</v>
          </cell>
          <cell r="D1010">
            <v>577</v>
          </cell>
        </row>
        <row r="1011">
          <cell r="A1011" t="str">
            <v>267-0039</v>
          </cell>
          <cell r="B1011" t="str">
            <v>E267 25'Cd/230V/1Ph/cCSAus</v>
          </cell>
          <cell r="C1011" t="str">
            <v>EA</v>
          </cell>
          <cell r="D1011">
            <v>623</v>
          </cell>
        </row>
        <row r="1012">
          <cell r="A1012" t="str">
            <v>267-0041</v>
          </cell>
          <cell r="B1012" t="str">
            <v>G267 460V/3Ph/cCSAus</v>
          </cell>
          <cell r="C1012" t="str">
            <v>EA</v>
          </cell>
          <cell r="D1012">
            <v>683</v>
          </cell>
        </row>
        <row r="1013">
          <cell r="A1013" t="str">
            <v>267-0042</v>
          </cell>
          <cell r="B1013" t="str">
            <v>H267 200-208V/1Ph/cCSAus</v>
          </cell>
          <cell r="C1013" t="str">
            <v>EA</v>
          </cell>
          <cell r="D1013">
            <v>667</v>
          </cell>
        </row>
        <row r="1014">
          <cell r="A1014" t="str">
            <v>267-0043</v>
          </cell>
          <cell r="B1014" t="str">
            <v>I267 200-208V/1Ph/cCSAus</v>
          </cell>
          <cell r="C1014" t="str">
            <v>EA</v>
          </cell>
          <cell r="D1014">
            <v>608</v>
          </cell>
        </row>
        <row r="1015">
          <cell r="A1015" t="str">
            <v>267-0046</v>
          </cell>
          <cell r="B1015" t="str">
            <v>D267 50'Cd/230V/1Ph/cCSAus</v>
          </cell>
          <cell r="C1015" t="str">
            <v>EA</v>
          </cell>
          <cell r="D1015">
            <v>727</v>
          </cell>
        </row>
        <row r="1016">
          <cell r="A1016" t="str">
            <v>267-0049</v>
          </cell>
          <cell r="B1016" t="str">
            <v>E267 230V/1Ph/Extra Duty</v>
          </cell>
          <cell r="C1016" t="str">
            <v>EA</v>
          </cell>
          <cell r="D1016">
            <v>613</v>
          </cell>
        </row>
        <row r="1017">
          <cell r="A1017" t="str">
            <v>267-0050</v>
          </cell>
          <cell r="B1017" t="str">
            <v>M267 115V/1Ph/Ci Imp/cCSAus</v>
          </cell>
          <cell r="C1017" t="str">
            <v>EA</v>
          </cell>
          <cell r="D1017">
            <v>569</v>
          </cell>
        </row>
        <row r="1018">
          <cell r="A1018" t="str">
            <v>267-0051</v>
          </cell>
          <cell r="B1018" t="str">
            <v>N267 115V/1Ph/Ci Imp/cCSAus</v>
          </cell>
          <cell r="C1018" t="str">
            <v>EA</v>
          </cell>
          <cell r="D1018">
            <v>507</v>
          </cell>
        </row>
        <row r="1019">
          <cell r="A1019" t="str">
            <v>267-0053</v>
          </cell>
          <cell r="B1019" t="str">
            <v>H267 25'Cd/200-208V/1Ph//cCSAus/CI Imp</v>
          </cell>
          <cell r="C1019" t="str">
            <v>EA</v>
          </cell>
          <cell r="D1019">
            <v>722</v>
          </cell>
        </row>
        <row r="1020">
          <cell r="A1020" t="str">
            <v>267-0054</v>
          </cell>
          <cell r="B1020" t="str">
            <v>BE267 230V/1Ph/15'Pb/cCSAus Pump</v>
          </cell>
          <cell r="C1020" t="str">
            <v>EA</v>
          </cell>
          <cell r="D1020">
            <v>608</v>
          </cell>
        </row>
        <row r="1021">
          <cell r="A1021" t="str">
            <v>267-0055</v>
          </cell>
          <cell r="B1021" t="str">
            <v>G267 50'Cd/460V/3Ph/cCSAus</v>
          </cell>
          <cell r="C1021" t="str">
            <v>EA</v>
          </cell>
          <cell r="D1021">
            <v>783</v>
          </cell>
        </row>
        <row r="1022">
          <cell r="A1022" t="str">
            <v>267-0057</v>
          </cell>
          <cell r="B1022" t="str">
            <v>BN267 115V/1Ph/Pb15'/CI Impeller/cCSAus Pump</v>
          </cell>
          <cell r="C1022" t="str">
            <v>EA</v>
          </cell>
          <cell r="D1022">
            <v>552</v>
          </cell>
        </row>
        <row r="1023">
          <cell r="A1023" t="str">
            <v>267-0059</v>
          </cell>
          <cell r="B1023" t="str">
            <v>E267 230V/1Ph/C.I. Imp/cCSAus</v>
          </cell>
          <cell r="C1023" t="str">
            <v>EA</v>
          </cell>
          <cell r="D1023">
            <v>598</v>
          </cell>
        </row>
        <row r="1024">
          <cell r="A1024" t="str">
            <v>267-0060</v>
          </cell>
          <cell r="B1024" t="str">
            <v>G267 25'Cd/460V/3Ph/cCSAus</v>
          </cell>
          <cell r="C1024" t="str">
            <v>EA</v>
          </cell>
          <cell r="D1024">
            <v>738</v>
          </cell>
        </row>
        <row r="1025">
          <cell r="A1025" t="str">
            <v>267-0061</v>
          </cell>
          <cell r="B1025" t="str">
            <v>J267 35'Cd/200-208V/3Ph/cCSAus</v>
          </cell>
          <cell r="C1025" t="str">
            <v>EA</v>
          </cell>
          <cell r="D1025">
            <v>758</v>
          </cell>
        </row>
        <row r="1026">
          <cell r="A1026" t="str">
            <v>267-0064</v>
          </cell>
          <cell r="B1026" t="str">
            <v>N267 35'Cd/115V/1Ph/CI Imp/cCSAus</v>
          </cell>
          <cell r="C1026" t="str">
            <v>EA</v>
          </cell>
          <cell r="D1026">
            <v>582</v>
          </cell>
        </row>
        <row r="1027">
          <cell r="A1027" t="str">
            <v>267-0066</v>
          </cell>
          <cell r="B1027" t="str">
            <v>I267 25'Cd/200V/1Ph/cCSAus</v>
          </cell>
          <cell r="C1027" t="str">
            <v>EA</v>
          </cell>
          <cell r="D1027">
            <v>663</v>
          </cell>
        </row>
        <row r="1028">
          <cell r="A1028" t="str">
            <v>267-0067</v>
          </cell>
          <cell r="B1028" t="str">
            <v>D267 230V/1Ph/CI Imp/cCSAus</v>
          </cell>
          <cell r="C1028" t="str">
            <v>EA</v>
          </cell>
          <cell r="D1028">
            <v>657</v>
          </cell>
        </row>
        <row r="1029">
          <cell r="A1029" t="str">
            <v>267-0068</v>
          </cell>
          <cell r="B1029" t="str">
            <v>E267 35'Cd/230V/1Ph/cCSAus</v>
          </cell>
          <cell r="C1029" t="str">
            <v>EA</v>
          </cell>
          <cell r="D1029">
            <v>643</v>
          </cell>
        </row>
        <row r="1030">
          <cell r="A1030" t="str">
            <v>267-0069</v>
          </cell>
          <cell r="B1030" t="str">
            <v>I267 200-208V/1Ph/cCSAus/CI Imp</v>
          </cell>
          <cell r="C1030" t="str">
            <v>EA</v>
          </cell>
          <cell r="D1030">
            <v>638</v>
          </cell>
        </row>
        <row r="1031">
          <cell r="A1031" t="str">
            <v>267-0070</v>
          </cell>
          <cell r="B1031" t="str">
            <v>M267 15'Cd/115V/1Ph/Ci Imp/cCSAus</v>
          </cell>
          <cell r="C1031" t="str">
            <v>EA</v>
          </cell>
          <cell r="D1031">
            <v>594</v>
          </cell>
        </row>
        <row r="1032">
          <cell r="A1032" t="str">
            <v>267-0072</v>
          </cell>
          <cell r="B1032" t="str">
            <v>H267 200-208V/1Ph/cCSAus/CI Imp</v>
          </cell>
          <cell r="C1032" t="str">
            <v>EA</v>
          </cell>
          <cell r="D1032">
            <v>697</v>
          </cell>
        </row>
        <row r="1033">
          <cell r="A1033" t="str">
            <v>267-0077</v>
          </cell>
          <cell r="B1033" t="str">
            <v>M267 25'Cd/115V/1Ph/Ci Imp/cCSAus</v>
          </cell>
          <cell r="C1033" t="str">
            <v>EA</v>
          </cell>
          <cell r="D1033">
            <v>624</v>
          </cell>
        </row>
        <row r="1034">
          <cell r="A1034" t="str">
            <v>267-0078</v>
          </cell>
          <cell r="B1034" t="str">
            <v>D267 35'Cd/230V/1Ph/cCSAus</v>
          </cell>
          <cell r="C1034" t="str">
            <v>EA</v>
          </cell>
          <cell r="D1034">
            <v>702</v>
          </cell>
        </row>
        <row r="1035">
          <cell r="A1035" t="str">
            <v>267-0080</v>
          </cell>
          <cell r="B1035" t="str">
            <v>N267 115V/1Ph/Extra Duty</v>
          </cell>
          <cell r="C1035" t="str">
            <v>EA</v>
          </cell>
          <cell r="D1035">
            <v>522</v>
          </cell>
        </row>
        <row r="1036">
          <cell r="A1036" t="str">
            <v>267-0081</v>
          </cell>
          <cell r="B1036" t="str">
            <v>J267 25'Cd/200-208V/3Ph/cCSAus</v>
          </cell>
          <cell r="C1036" t="str">
            <v>EA</v>
          </cell>
          <cell r="D1036">
            <v>738</v>
          </cell>
        </row>
        <row r="1037">
          <cell r="A1037" t="str">
            <v>267-0084</v>
          </cell>
          <cell r="B1037" t="str">
            <v>N267 50'Cd/115V/1Ph/Ci Imp/cCSAus</v>
          </cell>
          <cell r="C1037" t="str">
            <v>EA</v>
          </cell>
          <cell r="D1037">
            <v>607</v>
          </cell>
        </row>
        <row r="1038">
          <cell r="A1038" t="str">
            <v>267-0085</v>
          </cell>
          <cell r="B1038" t="str">
            <v>F267 25'Cd/230V/3Ph/cCSAus</v>
          </cell>
          <cell r="C1038" t="str">
            <v>EA</v>
          </cell>
          <cell r="D1038">
            <v>758</v>
          </cell>
        </row>
        <row r="1039">
          <cell r="A1039" t="str">
            <v>267-0087</v>
          </cell>
          <cell r="B1039" t="str">
            <v>M267 50'Cd/115V/1Ph/Ci Imp/cCSAus</v>
          </cell>
          <cell r="C1039" t="str">
            <v>EA</v>
          </cell>
          <cell r="D1039">
            <v>669</v>
          </cell>
        </row>
        <row r="1040">
          <cell r="A1040" t="str">
            <v>267-0088</v>
          </cell>
          <cell r="B1040" t="str">
            <v>BE267 35'Cd/230V/1Ph/35'Pb/cCSAus</v>
          </cell>
          <cell r="C1040" t="str">
            <v>EA</v>
          </cell>
          <cell r="D1040">
            <v>683</v>
          </cell>
        </row>
        <row r="1041">
          <cell r="A1041" t="str">
            <v>267-0089</v>
          </cell>
          <cell r="B1041" t="str">
            <v>J267 200-208V/3Ph/ED</v>
          </cell>
          <cell r="C1041" t="str">
            <v>EA</v>
          </cell>
          <cell r="D1041">
            <v>728</v>
          </cell>
        </row>
        <row r="1042">
          <cell r="A1042" t="str">
            <v>267-0090</v>
          </cell>
          <cell r="B1042" t="str">
            <v>H267 50'Cd/200-208V/1Ph/cCSAus</v>
          </cell>
          <cell r="C1042" t="str">
            <v>EA</v>
          </cell>
          <cell r="D1042">
            <v>767</v>
          </cell>
        </row>
        <row r="1043">
          <cell r="A1043" t="str">
            <v>267-0095</v>
          </cell>
          <cell r="B1043" t="str">
            <v>I267 50'Cd/200-208V/1Ph/cCSAus</v>
          </cell>
          <cell r="C1043" t="str">
            <v>EA</v>
          </cell>
          <cell r="D1043">
            <v>708</v>
          </cell>
        </row>
        <row r="1044">
          <cell r="A1044" t="str">
            <v>267-0096</v>
          </cell>
          <cell r="B1044" t="str">
            <v>E267 25'Cd/230V/1Ph/C.I. Imp/cCSAus</v>
          </cell>
          <cell r="C1044" t="str">
            <v>EA</v>
          </cell>
          <cell r="D1044">
            <v>653</v>
          </cell>
        </row>
        <row r="1045">
          <cell r="A1045" t="str">
            <v>267-0097</v>
          </cell>
          <cell r="B1045" t="str">
            <v>G267 35'Cd/460V/3Ph/cCSAus</v>
          </cell>
          <cell r="C1045" t="str">
            <v>EA</v>
          </cell>
          <cell r="D1045">
            <v>758</v>
          </cell>
        </row>
        <row r="1046">
          <cell r="A1046" t="str">
            <v>267-0098</v>
          </cell>
          <cell r="B1046" t="str">
            <v>I267 35'Cd/200-208V/1Ph/cCSAus</v>
          </cell>
          <cell r="C1046" t="str">
            <v>EA</v>
          </cell>
          <cell r="D1046">
            <v>683</v>
          </cell>
        </row>
        <row r="1047">
          <cell r="A1047" t="str">
            <v>267-0099</v>
          </cell>
          <cell r="B1047" t="str">
            <v>M267 35'Cd/115V/1Ph/Ci Imp/cCSAus</v>
          </cell>
          <cell r="C1047" t="str">
            <v>EA</v>
          </cell>
          <cell r="D1047">
            <v>644</v>
          </cell>
        </row>
        <row r="1048">
          <cell r="A1048" t="str">
            <v>267-0101</v>
          </cell>
          <cell r="B1048" t="str">
            <v>N267 25'Cd/115V/1Ph/Ci Imp/cCSAus</v>
          </cell>
          <cell r="C1048" t="str">
            <v>EA</v>
          </cell>
          <cell r="D1048">
            <v>562</v>
          </cell>
        </row>
        <row r="1049">
          <cell r="A1049" t="str">
            <v>267-0102</v>
          </cell>
          <cell r="B1049" t="str">
            <v>E267 25' Cord/230V/1Ph/Extra Duty</v>
          </cell>
          <cell r="C1049" t="str">
            <v>EA</v>
          </cell>
          <cell r="D1049">
            <v>668</v>
          </cell>
        </row>
        <row r="1050">
          <cell r="A1050" t="str">
            <v>267-0103</v>
          </cell>
          <cell r="B1050" t="str">
            <v>J267 50'Cd/200-208V/3Ph/cCSAus</v>
          </cell>
          <cell r="C1050" t="str">
            <v>EA</v>
          </cell>
          <cell r="D1050">
            <v>783</v>
          </cell>
        </row>
        <row r="1051">
          <cell r="A1051" t="str">
            <v>267-0104</v>
          </cell>
          <cell r="B1051" t="str">
            <v>E267 35'Cd/230V/1Ph/C.I. Imp/cCSAus</v>
          </cell>
          <cell r="C1051" t="str">
            <v>EA</v>
          </cell>
          <cell r="D1051">
            <v>673</v>
          </cell>
        </row>
        <row r="1052">
          <cell r="A1052" t="str">
            <v>267-0105</v>
          </cell>
          <cell r="B1052" t="str">
            <v>AB267 110V/1Ph/50Hz</v>
          </cell>
          <cell r="C1052" t="str">
            <v>EA</v>
          </cell>
          <cell r="D1052">
            <v>373</v>
          </cell>
        </row>
        <row r="1053">
          <cell r="A1053" t="str">
            <v>267-0107</v>
          </cell>
          <cell r="B1053" t="str">
            <v>F267 35'Cd/230V/3Ph/cCSAus</v>
          </cell>
          <cell r="C1053" t="str">
            <v>EA</v>
          </cell>
          <cell r="D1053">
            <v>758</v>
          </cell>
        </row>
        <row r="1054">
          <cell r="A1054" t="str">
            <v>267-0108</v>
          </cell>
          <cell r="B1054" t="str">
            <v>F267 230V/3Ph/Extra Duty</v>
          </cell>
          <cell r="C1054" t="str">
            <v>EA</v>
          </cell>
          <cell r="D1054">
            <v>728</v>
          </cell>
        </row>
        <row r="1055">
          <cell r="A1055" t="str">
            <v>267-0109</v>
          </cell>
          <cell r="B1055" t="str">
            <v>N267 115V/1Ph/CI-Imp/Extra Duty</v>
          </cell>
          <cell r="C1055" t="str">
            <v>EA</v>
          </cell>
          <cell r="D1055">
            <v>552</v>
          </cell>
        </row>
        <row r="1056">
          <cell r="A1056" t="str">
            <v>267-0110</v>
          </cell>
          <cell r="B1056" t="str">
            <v>G267 25'Cd/460V/3Ph/ED</v>
          </cell>
          <cell r="C1056" t="str">
            <v>EA</v>
          </cell>
          <cell r="D1056">
            <v>783</v>
          </cell>
        </row>
        <row r="1057">
          <cell r="A1057" t="str">
            <v>267-0111</v>
          </cell>
          <cell r="B1057" t="str">
            <v>D267 25'Cd/230V/1Ph/cCSAus/CI Impeller</v>
          </cell>
          <cell r="C1057" t="str">
            <v>EA</v>
          </cell>
          <cell r="D1057">
            <v>712</v>
          </cell>
        </row>
        <row r="1058">
          <cell r="A1058" t="str">
            <v>267-0117</v>
          </cell>
          <cell r="B1058" t="str">
            <v>F267 50'Cd/230V/3Ph/cCSAus</v>
          </cell>
          <cell r="C1058" t="str">
            <v>EA</v>
          </cell>
          <cell r="D1058">
            <v>783</v>
          </cell>
        </row>
        <row r="1059">
          <cell r="A1059" t="str">
            <v>267-0120</v>
          </cell>
          <cell r="B1059" t="str">
            <v>H267 35'Cd/200-208V/1Ph/cCSAus</v>
          </cell>
          <cell r="C1059" t="str">
            <v>EA</v>
          </cell>
          <cell r="D1059">
            <v>742</v>
          </cell>
        </row>
        <row r="1060">
          <cell r="A1060" t="str">
            <v>270-0002</v>
          </cell>
          <cell r="B1060" t="str">
            <v>N270 115V/1Ph/cCSAus</v>
          </cell>
          <cell r="C1060" t="str">
            <v>EA</v>
          </cell>
          <cell r="D1060">
            <v>793</v>
          </cell>
        </row>
        <row r="1061">
          <cell r="A1061" t="str">
            <v>270-0004</v>
          </cell>
          <cell r="B1061" t="str">
            <v>E270 230V/1Ph/cCSAus</v>
          </cell>
          <cell r="C1061" t="str">
            <v>EA</v>
          </cell>
          <cell r="D1061">
            <v>863</v>
          </cell>
        </row>
        <row r="1062">
          <cell r="A1062" t="str">
            <v>270-0005</v>
          </cell>
          <cell r="B1062" t="str">
            <v>BN270 115V/1Ph/Pb20'/cCSAus</v>
          </cell>
          <cell r="C1062" t="str">
            <v>EA</v>
          </cell>
          <cell r="D1062">
            <v>858</v>
          </cell>
        </row>
        <row r="1063">
          <cell r="A1063" t="str">
            <v>270-0006</v>
          </cell>
          <cell r="B1063" t="str">
            <v>BE270 230V/1Ph/Pb20'/cCSAus</v>
          </cell>
          <cell r="C1063" t="str">
            <v>EA</v>
          </cell>
          <cell r="D1063">
            <v>899</v>
          </cell>
        </row>
        <row r="1064">
          <cell r="A1064" t="str">
            <v>270-0009</v>
          </cell>
          <cell r="B1064" t="str">
            <v>E270 25'Cd/230V/1Ph/cCSAus</v>
          </cell>
          <cell r="C1064" t="str">
            <v>EA</v>
          </cell>
          <cell r="D1064">
            <v>918</v>
          </cell>
        </row>
        <row r="1065">
          <cell r="A1065" t="str">
            <v>270-0016</v>
          </cell>
          <cell r="B1065" t="str">
            <v>E270 50'Cd/230V/1Ph/cCSAus</v>
          </cell>
          <cell r="C1065" t="str">
            <v>EA</v>
          </cell>
          <cell r="D1065">
            <v>963</v>
          </cell>
        </row>
        <row r="1066">
          <cell r="A1066" t="str">
            <v>270-0019</v>
          </cell>
          <cell r="B1066" t="str">
            <v>N270 25'Cd/115V/1Ph/cCSAus</v>
          </cell>
          <cell r="C1066" t="str">
            <v>EA</v>
          </cell>
          <cell r="D1066">
            <v>848</v>
          </cell>
        </row>
        <row r="1067">
          <cell r="A1067" t="str">
            <v>270-0020</v>
          </cell>
          <cell r="B1067" t="str">
            <v>BN270 35'Cd/115V/1Ph/Pb20'/cCSAus</v>
          </cell>
          <cell r="C1067" t="str">
            <v>EA</v>
          </cell>
          <cell r="D1067">
            <v>858</v>
          </cell>
        </row>
        <row r="1068">
          <cell r="A1068" t="str">
            <v>270-0021</v>
          </cell>
          <cell r="B1068" t="str">
            <v>N270 35'Cd/115V/1Ph/cCSAus</v>
          </cell>
          <cell r="C1068" t="str">
            <v>EA</v>
          </cell>
          <cell r="D1068">
            <v>868</v>
          </cell>
        </row>
        <row r="1069">
          <cell r="A1069" t="str">
            <v>270-0022</v>
          </cell>
          <cell r="B1069" t="str">
            <v>E270 35'Cd/230V/1Ph/cCSAus</v>
          </cell>
          <cell r="C1069" t="str">
            <v>EA</v>
          </cell>
          <cell r="D1069">
            <v>938</v>
          </cell>
        </row>
        <row r="1070">
          <cell r="A1070" t="str">
            <v>270-0032</v>
          </cell>
          <cell r="B1070" t="str">
            <v>E270 230V/1Ph/cCSAus/Bronze Impeller</v>
          </cell>
          <cell r="C1070" t="str">
            <v>EA</v>
          </cell>
          <cell r="D1070">
            <v>1013</v>
          </cell>
        </row>
        <row r="1071">
          <cell r="A1071" t="str">
            <v>270-0033</v>
          </cell>
          <cell r="B1071" t="str">
            <v>N270 115V/1Ph/cCSAus/Bronze Impeller</v>
          </cell>
          <cell r="C1071" t="str">
            <v>EA</v>
          </cell>
          <cell r="D1071">
            <v>943</v>
          </cell>
        </row>
        <row r="1072">
          <cell r="A1072" t="str">
            <v>270-0034</v>
          </cell>
          <cell r="B1072" t="str">
            <v>BN270 115V/1Ph/Pb20'/cCSAus/Bronze Impeller</v>
          </cell>
          <cell r="C1072" t="str">
            <v>EA</v>
          </cell>
          <cell r="D1072">
            <v>1008</v>
          </cell>
        </row>
        <row r="1073">
          <cell r="A1073" t="str">
            <v>282-0001</v>
          </cell>
          <cell r="B1073" t="str">
            <v>M282 2F/115V/1Ph/cCSAus</v>
          </cell>
          <cell r="C1073" t="str">
            <v>EA</v>
          </cell>
          <cell r="D1073">
            <v>1007</v>
          </cell>
        </row>
        <row r="1074">
          <cell r="A1074" t="str">
            <v>282-0002</v>
          </cell>
          <cell r="B1074" t="str">
            <v>N282 2F/115V/1Ph/cCSAus</v>
          </cell>
          <cell r="C1074" t="str">
            <v>EA</v>
          </cell>
          <cell r="D1074">
            <v>926</v>
          </cell>
        </row>
        <row r="1075">
          <cell r="A1075" t="str">
            <v>282-0003</v>
          </cell>
          <cell r="B1075" t="str">
            <v>D282 2F/230V/1Ph/cCSAus</v>
          </cell>
          <cell r="C1075" t="str">
            <v>EA</v>
          </cell>
          <cell r="D1075">
            <v>1101</v>
          </cell>
        </row>
        <row r="1076">
          <cell r="A1076" t="str">
            <v>282-0004</v>
          </cell>
          <cell r="B1076" t="str">
            <v>E282 2F/230V/1Ph/cCSAus</v>
          </cell>
          <cell r="C1076" t="str">
            <v>EA</v>
          </cell>
          <cell r="D1076">
            <v>982</v>
          </cell>
        </row>
        <row r="1077">
          <cell r="A1077" t="str">
            <v>282-0006</v>
          </cell>
          <cell r="B1077" t="str">
            <v>J282 2F/200-208V/3Ph/cCSAus</v>
          </cell>
          <cell r="C1077" t="str">
            <v>EA</v>
          </cell>
          <cell r="D1077">
            <v>1097</v>
          </cell>
        </row>
        <row r="1078">
          <cell r="A1078" t="str">
            <v>282-0011</v>
          </cell>
          <cell r="B1078" t="str">
            <v>N282 2F/25'Cd/115V/1Ph/cCSAus</v>
          </cell>
          <cell r="C1078" t="str">
            <v>EA</v>
          </cell>
          <cell r="D1078">
            <v>1026</v>
          </cell>
        </row>
        <row r="1079">
          <cell r="A1079" t="str">
            <v>282-0012</v>
          </cell>
          <cell r="B1079" t="str">
            <v>M282 2F/15'Cd/115V/1Ph/cCSAus</v>
          </cell>
          <cell r="C1079" t="str">
            <v>EA</v>
          </cell>
          <cell r="D1079">
            <v>1023</v>
          </cell>
        </row>
        <row r="1080">
          <cell r="A1080" t="str">
            <v>282-0013</v>
          </cell>
          <cell r="B1080" t="str">
            <v>F282 2F/230V/3Ph/cCSAus</v>
          </cell>
          <cell r="C1080" t="str">
            <v>EA</v>
          </cell>
          <cell r="D1080">
            <v>1097</v>
          </cell>
        </row>
        <row r="1081">
          <cell r="A1081" t="str">
            <v>282-0014</v>
          </cell>
          <cell r="B1081" t="str">
            <v>D282 2F/35'Cd/230V/1Ph/cCSAus</v>
          </cell>
          <cell r="C1081" t="str">
            <v>EA</v>
          </cell>
          <cell r="D1081">
            <v>1211</v>
          </cell>
        </row>
        <row r="1082">
          <cell r="A1082" t="str">
            <v>282-0015</v>
          </cell>
          <cell r="B1082" t="str">
            <v>M282 2F/25'Cd/115V/1Ph/cCSAus</v>
          </cell>
          <cell r="C1082" t="str">
            <v>EA</v>
          </cell>
          <cell r="D1082">
            <v>1107</v>
          </cell>
        </row>
        <row r="1083">
          <cell r="A1083" t="str">
            <v>282-0016</v>
          </cell>
          <cell r="B1083" t="str">
            <v>M282 2F/35'Cd/115V/1Ph/cCSAus</v>
          </cell>
          <cell r="C1083" t="str">
            <v>EA</v>
          </cell>
          <cell r="D1083">
            <v>1117</v>
          </cell>
        </row>
        <row r="1084">
          <cell r="A1084" t="str">
            <v>282-0018</v>
          </cell>
          <cell r="B1084" t="str">
            <v>E282 2F/25'Cd/230V/1Ph/cCSAus</v>
          </cell>
          <cell r="C1084" t="str">
            <v>EA</v>
          </cell>
          <cell r="D1084">
            <v>1082</v>
          </cell>
        </row>
        <row r="1085">
          <cell r="A1085" t="str">
            <v>282-0021</v>
          </cell>
          <cell r="B1085" t="str">
            <v>M282 2F/50'Cd/115V/1Ph/cCSAus</v>
          </cell>
          <cell r="C1085" t="str">
            <v>EA</v>
          </cell>
          <cell r="D1085">
            <v>1147</v>
          </cell>
        </row>
        <row r="1086">
          <cell r="A1086" t="str">
            <v>282-0024</v>
          </cell>
          <cell r="B1086" t="str">
            <v>G282 2F/460V/3Ph/cCSAus</v>
          </cell>
          <cell r="C1086" t="str">
            <v>EA</v>
          </cell>
          <cell r="D1086">
            <v>1097</v>
          </cell>
        </row>
        <row r="1087">
          <cell r="A1087" t="str">
            <v>282-0025</v>
          </cell>
          <cell r="B1087" t="str">
            <v>I282 2F/200-208V/1Ph/cCSAus</v>
          </cell>
          <cell r="C1087" t="str">
            <v>EA</v>
          </cell>
          <cell r="D1087">
            <v>1022</v>
          </cell>
        </row>
        <row r="1088">
          <cell r="A1088" t="str">
            <v>282-0026</v>
          </cell>
          <cell r="B1088" t="str">
            <v>E282 2F/50'Cd/230V/1Ph/cCSAus</v>
          </cell>
          <cell r="C1088" t="str">
            <v>EA</v>
          </cell>
          <cell r="D1088">
            <v>1122</v>
          </cell>
        </row>
        <row r="1089">
          <cell r="A1089" t="str">
            <v>282-0027</v>
          </cell>
          <cell r="B1089" t="str">
            <v>I282 2F/25'Cd/200-208V/1Ph/cCSAus</v>
          </cell>
          <cell r="C1089" t="str">
            <v>EA</v>
          </cell>
          <cell r="D1089">
            <v>1122</v>
          </cell>
        </row>
        <row r="1090">
          <cell r="A1090" t="str">
            <v>282-0028</v>
          </cell>
          <cell r="B1090" t="str">
            <v>J282 2F/25'Cd/200-208V/3Ph/cCSAus</v>
          </cell>
          <cell r="C1090" t="str">
            <v>EA</v>
          </cell>
          <cell r="D1090">
            <v>1197</v>
          </cell>
        </row>
        <row r="1091">
          <cell r="A1091" t="str">
            <v>282-0029</v>
          </cell>
          <cell r="B1091" t="str">
            <v>D282 2F/25'Cd/230V/1Ph/cCSAus</v>
          </cell>
          <cell r="C1091" t="str">
            <v>EA</v>
          </cell>
          <cell r="D1091">
            <v>1201</v>
          </cell>
        </row>
        <row r="1092">
          <cell r="A1092" t="str">
            <v>282-0031</v>
          </cell>
          <cell r="B1092" t="str">
            <v>G282 2F/50'Cd/460V/3Ph/cCSAus</v>
          </cell>
          <cell r="C1092" t="str">
            <v>EA</v>
          </cell>
          <cell r="D1092">
            <v>1237</v>
          </cell>
        </row>
        <row r="1093">
          <cell r="A1093" t="str">
            <v>282-0032</v>
          </cell>
          <cell r="B1093" t="str">
            <v>H282 2F/200-208V/1Ph/cCSAus</v>
          </cell>
          <cell r="C1093" t="str">
            <v>EA</v>
          </cell>
          <cell r="D1093">
            <v>1141</v>
          </cell>
        </row>
        <row r="1094">
          <cell r="A1094" t="str">
            <v>282-0033</v>
          </cell>
          <cell r="B1094" t="str">
            <v>E282 2F/230V/1Ph/cCSAus/Wo Plug</v>
          </cell>
          <cell r="C1094" t="str">
            <v>EA</v>
          </cell>
          <cell r="D1094">
            <v>982</v>
          </cell>
        </row>
        <row r="1095">
          <cell r="A1095" t="str">
            <v>282-0034</v>
          </cell>
          <cell r="B1095" t="str">
            <v>BN282 2F/115V/1Ph/Pb15'/cCSAus</v>
          </cell>
          <cell r="C1095" t="str">
            <v>EA</v>
          </cell>
          <cell r="D1095">
            <v>980</v>
          </cell>
        </row>
        <row r="1096">
          <cell r="A1096" t="str">
            <v>282-0036</v>
          </cell>
          <cell r="B1096" t="str">
            <v>N282 2F/35'Cd/115V/1Ph/cCSAus</v>
          </cell>
          <cell r="C1096" t="str">
            <v>EA</v>
          </cell>
          <cell r="D1096">
            <v>1036</v>
          </cell>
        </row>
        <row r="1097">
          <cell r="A1097" t="str">
            <v>282-0037</v>
          </cell>
          <cell r="B1097" t="str">
            <v>I282 2F/35'Cd/200-208V/1Ph/cCSAus</v>
          </cell>
          <cell r="C1097" t="str">
            <v>EA</v>
          </cell>
          <cell r="D1097">
            <v>1132</v>
          </cell>
        </row>
        <row r="1098">
          <cell r="A1098" t="str">
            <v>282-0038</v>
          </cell>
          <cell r="B1098" t="str">
            <v>G282 2F/25'Cd/460V/3Ph/cCSAus</v>
          </cell>
          <cell r="C1098" t="str">
            <v>EA</v>
          </cell>
          <cell r="D1098">
            <v>1197</v>
          </cell>
        </row>
        <row r="1099">
          <cell r="A1099" t="str">
            <v>282-0040</v>
          </cell>
          <cell r="B1099" t="str">
            <v>G282 2F/35'Cd/460V/3Ph/cCSAus</v>
          </cell>
          <cell r="C1099" t="str">
            <v>EA</v>
          </cell>
          <cell r="D1099">
            <v>1207</v>
          </cell>
        </row>
        <row r="1100">
          <cell r="A1100" t="str">
            <v>282-0043</v>
          </cell>
          <cell r="B1100" t="str">
            <v>E282 2F/35'Cd/230V/1Ph/cCSAus</v>
          </cell>
          <cell r="C1100" t="str">
            <v>EA</v>
          </cell>
          <cell r="D1100">
            <v>1092</v>
          </cell>
        </row>
        <row r="1101">
          <cell r="A1101" t="str">
            <v>282-0044</v>
          </cell>
          <cell r="B1101" t="str">
            <v>J282 2F/35'Cd/200-208V/3Ph/cCSAus</v>
          </cell>
          <cell r="C1101" t="str">
            <v>EA</v>
          </cell>
          <cell r="D1101">
            <v>1207</v>
          </cell>
        </row>
        <row r="1102">
          <cell r="A1102" t="str">
            <v>282-0045</v>
          </cell>
          <cell r="B1102" t="str">
            <v>I282 2F/50'Cd/200-208V/1Ph/cCSAus</v>
          </cell>
          <cell r="C1102" t="str">
            <v>EA</v>
          </cell>
          <cell r="D1102">
            <v>1162</v>
          </cell>
        </row>
        <row r="1103">
          <cell r="A1103" t="str">
            <v>282-0049</v>
          </cell>
          <cell r="B1103" t="str">
            <v>NX282 2F/115V/1Ph/Ex Pr</v>
          </cell>
          <cell r="C1103" t="str">
            <v>EA</v>
          </cell>
          <cell r="D1103">
            <v>2109</v>
          </cell>
        </row>
        <row r="1104">
          <cell r="A1104" t="str">
            <v>282-0050</v>
          </cell>
          <cell r="B1104" t="str">
            <v>IX282 2F/200-208V/1Ph/Ex Pr</v>
          </cell>
          <cell r="C1104" t="str">
            <v>EA</v>
          </cell>
          <cell r="D1104">
            <v>2193</v>
          </cell>
        </row>
        <row r="1105">
          <cell r="A1105" t="str">
            <v>282-0051</v>
          </cell>
          <cell r="B1105" t="str">
            <v>EX282 2F/230V/1Ph/Ex Pr</v>
          </cell>
          <cell r="C1105" t="str">
            <v>EA</v>
          </cell>
          <cell r="D1105">
            <v>2153</v>
          </cell>
        </row>
        <row r="1106">
          <cell r="A1106" t="str">
            <v>282-0052</v>
          </cell>
          <cell r="B1106" t="str">
            <v>JX282 2F/200-208V/3Ph/Ex Pr</v>
          </cell>
          <cell r="C1106" t="str">
            <v>EA</v>
          </cell>
          <cell r="D1106">
            <v>2268</v>
          </cell>
        </row>
        <row r="1107">
          <cell r="A1107" t="str">
            <v>282-0053</v>
          </cell>
          <cell r="B1107" t="str">
            <v>FX282 2F/230V/3Ph/Ex Pr</v>
          </cell>
          <cell r="C1107" t="str">
            <v>EA</v>
          </cell>
          <cell r="D1107">
            <v>2268</v>
          </cell>
        </row>
        <row r="1108">
          <cell r="A1108" t="str">
            <v>282-0055</v>
          </cell>
          <cell r="B1108" t="str">
            <v>F282 2F/25'Cd/230V/3Ph/cCSAus</v>
          </cell>
          <cell r="C1108" t="str">
            <v>EA</v>
          </cell>
          <cell r="D1108">
            <v>1197</v>
          </cell>
        </row>
        <row r="1109">
          <cell r="A1109" t="str">
            <v>282-0056</v>
          </cell>
          <cell r="B1109" t="str">
            <v>CF282 2F/230V/3Ph/Auto</v>
          </cell>
          <cell r="C1109" t="str">
            <v>EA</v>
          </cell>
          <cell r="D1109">
            <v>1610</v>
          </cell>
        </row>
        <row r="1110">
          <cell r="A1110" t="str">
            <v>282-0057</v>
          </cell>
          <cell r="B1110" t="str">
            <v>NX282 2F/35'Cd/115V/1Ph/Ex Pr</v>
          </cell>
          <cell r="C1110" t="str">
            <v>EA</v>
          </cell>
          <cell r="D1110">
            <v>2219</v>
          </cell>
        </row>
        <row r="1111">
          <cell r="A1111" t="str">
            <v>282-0058</v>
          </cell>
          <cell r="B1111" t="str">
            <v>NX282 2F/50'Cd/115V/1Ph/Ex Pr</v>
          </cell>
          <cell r="C1111" t="str">
            <v>EA</v>
          </cell>
          <cell r="D1111">
            <v>2249</v>
          </cell>
        </row>
        <row r="1112">
          <cell r="A1112" t="str">
            <v>282-0059</v>
          </cell>
          <cell r="B1112" t="str">
            <v>H282 2F/25'Cd/200-208V/1Ph/cCSAus</v>
          </cell>
          <cell r="C1112" t="str">
            <v>EA</v>
          </cell>
          <cell r="D1112">
            <v>1241</v>
          </cell>
        </row>
        <row r="1113">
          <cell r="A1113" t="str">
            <v>282-0061</v>
          </cell>
          <cell r="B1113" t="str">
            <v>GX282 2F/35'Cd/460V/3Ph/Ex Pr</v>
          </cell>
          <cell r="C1113" t="str">
            <v>EA</v>
          </cell>
          <cell r="D1113">
            <v>2378</v>
          </cell>
        </row>
        <row r="1114">
          <cell r="A1114" t="str">
            <v>282-0062</v>
          </cell>
          <cell r="B1114" t="str">
            <v>N282 2F/50'Cd/115V/1Ph/cCSAus</v>
          </cell>
          <cell r="C1114" t="str">
            <v>EA</v>
          </cell>
          <cell r="D1114">
            <v>1066</v>
          </cell>
        </row>
        <row r="1115">
          <cell r="A1115" t="str">
            <v>282-0063</v>
          </cell>
          <cell r="B1115" t="str">
            <v>NX282 2F/25'Cd/115V/1Ph/Ex Pr</v>
          </cell>
          <cell r="C1115" t="str">
            <v>EA</v>
          </cell>
          <cell r="D1115">
            <v>2209</v>
          </cell>
        </row>
        <row r="1116">
          <cell r="A1116" t="str">
            <v>282-0066</v>
          </cell>
          <cell r="B1116" t="str">
            <v>JX282 2F/50'Cd/200-208V/3Ph/Ex Pr</v>
          </cell>
          <cell r="C1116" t="str">
            <v>EA</v>
          </cell>
          <cell r="D1116">
            <v>2408</v>
          </cell>
        </row>
        <row r="1117">
          <cell r="A1117" t="str">
            <v>282-0067</v>
          </cell>
          <cell r="B1117" t="str">
            <v>J282 2F/50'Cd/200-208V/3Ph/cCSAus</v>
          </cell>
          <cell r="C1117" t="str">
            <v>EA</v>
          </cell>
          <cell r="D1117">
            <v>1237</v>
          </cell>
        </row>
        <row r="1118">
          <cell r="A1118" t="str">
            <v>282-0068</v>
          </cell>
          <cell r="B1118" t="str">
            <v>JX282 2F/35'Cd/200-208V/3Ph/Ex Pr</v>
          </cell>
          <cell r="C1118" t="str">
            <v>EA</v>
          </cell>
          <cell r="D1118">
            <v>2378</v>
          </cell>
        </row>
        <row r="1119">
          <cell r="A1119" t="str">
            <v>282-0069</v>
          </cell>
          <cell r="B1119" t="str">
            <v>IX282 2F/50'Cd/200-208V/1Ph/Ex Pr</v>
          </cell>
          <cell r="C1119" t="str">
            <v>EA</v>
          </cell>
          <cell r="D1119">
            <v>2333</v>
          </cell>
        </row>
        <row r="1120">
          <cell r="A1120" t="str">
            <v>282-0070</v>
          </cell>
          <cell r="B1120" t="str">
            <v>MX282 2F/115V/1Ph/Ex Pr</v>
          </cell>
          <cell r="C1120" t="str">
            <v>EA</v>
          </cell>
          <cell r="D1120">
            <v>3247</v>
          </cell>
        </row>
        <row r="1121">
          <cell r="A1121" t="str">
            <v>282-0071</v>
          </cell>
          <cell r="B1121" t="str">
            <v>DX282 2F/230V/1Ph/Ex Pr</v>
          </cell>
          <cell r="C1121" t="str">
            <v>EA</v>
          </cell>
          <cell r="D1121">
            <v>3252</v>
          </cell>
        </row>
        <row r="1122">
          <cell r="A1122" t="str">
            <v>282-0072</v>
          </cell>
          <cell r="B1122" t="str">
            <v>HX282 2F/200-208V/1Ph/Ex Pr</v>
          </cell>
          <cell r="C1122" t="str">
            <v>EA</v>
          </cell>
          <cell r="D1122">
            <v>3292</v>
          </cell>
        </row>
        <row r="1123">
          <cell r="A1123" t="str">
            <v>282-0075</v>
          </cell>
          <cell r="B1123" t="str">
            <v>EX282 2F/50'Cd/230V/1Ph/Ex Pr</v>
          </cell>
          <cell r="C1123" t="str">
            <v>EA</v>
          </cell>
          <cell r="D1123">
            <v>2293</v>
          </cell>
        </row>
        <row r="1124">
          <cell r="A1124" t="str">
            <v>282-0076</v>
          </cell>
          <cell r="B1124" t="str">
            <v>JX282 2F/25'Cd/200-208V/3Ph/Ex Pr</v>
          </cell>
          <cell r="C1124" t="str">
            <v>EA</v>
          </cell>
          <cell r="D1124">
            <v>2368</v>
          </cell>
        </row>
        <row r="1125">
          <cell r="A1125" t="str">
            <v>282-0077</v>
          </cell>
          <cell r="B1125" t="str">
            <v>BA282 2F/575V/3Ph/cCSAus</v>
          </cell>
          <cell r="C1125" t="str">
            <v>EA</v>
          </cell>
          <cell r="D1125">
            <v>1112</v>
          </cell>
        </row>
        <row r="1126">
          <cell r="A1126" t="str">
            <v>282-0078</v>
          </cell>
          <cell r="B1126" t="str">
            <v>GX282 2F/50'Cd/460V/3Ph/Ex Pr</v>
          </cell>
          <cell r="C1126" t="str">
            <v>EA</v>
          </cell>
          <cell r="D1126">
            <v>2408</v>
          </cell>
        </row>
        <row r="1127">
          <cell r="A1127" t="str">
            <v>282-0080</v>
          </cell>
          <cell r="B1127" t="str">
            <v>MX282 2F/35'Cd/115V/1Ph/Ex Pr</v>
          </cell>
          <cell r="C1127" t="str">
            <v>EA</v>
          </cell>
          <cell r="D1127">
            <v>3357</v>
          </cell>
        </row>
        <row r="1128">
          <cell r="A1128" t="str">
            <v>282-0081</v>
          </cell>
          <cell r="B1128" t="str">
            <v>D282 2F/15'Cd/230V/1Ph/cCSAus</v>
          </cell>
          <cell r="C1128" t="str">
            <v>EA</v>
          </cell>
          <cell r="D1128">
            <v>1117</v>
          </cell>
        </row>
        <row r="1129">
          <cell r="A1129" t="str">
            <v>282-0082</v>
          </cell>
          <cell r="B1129" t="str">
            <v>FX282 2F/50'Cd/230V/3Ph/Ex Pr</v>
          </cell>
          <cell r="C1129" t="str">
            <v>EA</v>
          </cell>
          <cell r="D1129">
            <v>2408</v>
          </cell>
        </row>
        <row r="1130">
          <cell r="A1130" t="str">
            <v>282-0089</v>
          </cell>
          <cell r="B1130" t="str">
            <v>MX282 2F/50'Cd/115V/1Ph/Ex Pr</v>
          </cell>
          <cell r="C1130" t="str">
            <v>EA</v>
          </cell>
          <cell r="D1130">
            <v>3387</v>
          </cell>
        </row>
        <row r="1131">
          <cell r="A1131" t="str">
            <v>282-0091</v>
          </cell>
          <cell r="B1131" t="str">
            <v>MX282 2F/25'Cd/115V/1Ph/Ex Pr</v>
          </cell>
          <cell r="C1131" t="str">
            <v>EA</v>
          </cell>
          <cell r="D1131">
            <v>3347</v>
          </cell>
        </row>
        <row r="1132">
          <cell r="A1132" t="str">
            <v>282-0093</v>
          </cell>
          <cell r="B1132" t="str">
            <v>EX282 2F/25'Cd/230V/1Ph/Ex Pr</v>
          </cell>
          <cell r="C1132" t="str">
            <v>EA</v>
          </cell>
          <cell r="D1132">
            <v>2253</v>
          </cell>
        </row>
        <row r="1133">
          <cell r="A1133" t="str">
            <v>282-0094</v>
          </cell>
          <cell r="B1133" t="str">
            <v>HX282 2F/50'Cd/200-208V/1Ph/Ex Pr</v>
          </cell>
          <cell r="C1133" t="str">
            <v>EA</v>
          </cell>
          <cell r="D1133">
            <v>3432</v>
          </cell>
        </row>
        <row r="1134">
          <cell r="A1134" t="str">
            <v>282-0096</v>
          </cell>
          <cell r="B1134" t="str">
            <v>DX282 2F/50'Cd/230V/1Ph/Ex Pr</v>
          </cell>
          <cell r="C1134" t="str">
            <v>EA</v>
          </cell>
          <cell r="D1134">
            <v>3392</v>
          </cell>
        </row>
        <row r="1135">
          <cell r="A1135" t="str">
            <v>282-0097</v>
          </cell>
          <cell r="B1135" t="str">
            <v>BA282 2F/25'Cd/575V/3Ph/cCSAus</v>
          </cell>
          <cell r="C1135" t="str">
            <v>EA</v>
          </cell>
          <cell r="D1135">
            <v>1212</v>
          </cell>
        </row>
        <row r="1136">
          <cell r="A1136" t="str">
            <v>282-0101</v>
          </cell>
          <cell r="B1136" t="str">
            <v>EX282 2F/35'Cd/230V/1Ph/Ex Pr</v>
          </cell>
          <cell r="C1136" t="str">
            <v>EA</v>
          </cell>
          <cell r="D1136">
            <v>2263</v>
          </cell>
        </row>
        <row r="1137">
          <cell r="A1137" t="str">
            <v>282-0102</v>
          </cell>
          <cell r="B1137" t="str">
            <v>BE282 2F/15'Cd/230V/1Ph/Pb15'/cCSAus</v>
          </cell>
          <cell r="C1137" t="str">
            <v>EA</v>
          </cell>
          <cell r="D1137">
            <v>1042</v>
          </cell>
        </row>
        <row r="1138">
          <cell r="A1138" t="str">
            <v>282-0104</v>
          </cell>
          <cell r="B1138" t="str">
            <v>F282 2F/50'Cd/230V/3Ph/cCSAus</v>
          </cell>
          <cell r="C1138" t="str">
            <v>EA</v>
          </cell>
          <cell r="D1138">
            <v>1237</v>
          </cell>
        </row>
        <row r="1139">
          <cell r="A1139" t="str">
            <v>282-0105</v>
          </cell>
          <cell r="B1139" t="str">
            <v>BAX282 2F/35'Cd/575V/3Ph/Ex Pr</v>
          </cell>
          <cell r="C1139" t="str">
            <v>EA</v>
          </cell>
          <cell r="D1139">
            <v>2393</v>
          </cell>
        </row>
        <row r="1140">
          <cell r="A1140" t="str">
            <v>282-0106</v>
          </cell>
          <cell r="B1140" t="str">
            <v>FX282 2F/35'Cd/230V/3Ph/Ex Pr</v>
          </cell>
          <cell r="C1140" t="str">
            <v>EA</v>
          </cell>
          <cell r="D1140">
            <v>2378</v>
          </cell>
        </row>
        <row r="1141">
          <cell r="A1141" t="str">
            <v>282-0110</v>
          </cell>
          <cell r="B1141" t="str">
            <v>BA282 2F/50'Cd/575V/3Ph/cCSAus</v>
          </cell>
          <cell r="C1141" t="str">
            <v>EA</v>
          </cell>
          <cell r="D1141">
            <v>1237</v>
          </cell>
        </row>
        <row r="1142">
          <cell r="A1142" t="str">
            <v>282-0113</v>
          </cell>
          <cell r="B1142" t="str">
            <v>BA282 2F/35'Cd/575V/3Ph/cCSAus</v>
          </cell>
          <cell r="C1142" t="str">
            <v>EA</v>
          </cell>
          <cell r="D1142">
            <v>1222</v>
          </cell>
        </row>
        <row r="1143">
          <cell r="A1143" t="str">
            <v>282-0114</v>
          </cell>
          <cell r="B1143" t="str">
            <v>HX282 2F/35'Cd/200-208V/1Ph/Ex Pr</v>
          </cell>
          <cell r="C1143" t="str">
            <v>EA</v>
          </cell>
          <cell r="D1143">
            <v>3402</v>
          </cell>
        </row>
        <row r="1144">
          <cell r="A1144" t="str">
            <v>284-0003</v>
          </cell>
          <cell r="B1144" t="str">
            <v>D284 2F/230V/1Ph/cCSAus</v>
          </cell>
          <cell r="C1144" t="str">
            <v>EA</v>
          </cell>
          <cell r="D1144">
            <v>1236</v>
          </cell>
        </row>
        <row r="1145">
          <cell r="A1145" t="str">
            <v>284-0004</v>
          </cell>
          <cell r="B1145" t="str">
            <v>E284 2F/230V/1Ph/cCSAus</v>
          </cell>
          <cell r="C1145" t="str">
            <v>EA</v>
          </cell>
          <cell r="D1145">
            <v>1131</v>
          </cell>
        </row>
        <row r="1146">
          <cell r="A1146" t="str">
            <v>284-0006</v>
          </cell>
          <cell r="B1146" t="str">
            <v>G284 2F/460V/3Ph/cCSAus</v>
          </cell>
          <cell r="C1146" t="str">
            <v>EA</v>
          </cell>
          <cell r="D1146">
            <v>1246</v>
          </cell>
        </row>
        <row r="1147">
          <cell r="A1147" t="str">
            <v>284-0009</v>
          </cell>
          <cell r="B1147" t="str">
            <v>H284 2F/200-208V/1Ph/cCSAus</v>
          </cell>
          <cell r="C1147" t="str">
            <v>EA</v>
          </cell>
          <cell r="D1147">
            <v>1276</v>
          </cell>
        </row>
        <row r="1148">
          <cell r="A1148" t="str">
            <v>284-0010</v>
          </cell>
          <cell r="B1148" t="str">
            <v>I284 2F/200-208V/1Ph/cCSAus</v>
          </cell>
          <cell r="C1148" t="str">
            <v>EA</v>
          </cell>
          <cell r="D1148">
            <v>1171</v>
          </cell>
        </row>
        <row r="1149">
          <cell r="A1149" t="str">
            <v>284-0011</v>
          </cell>
          <cell r="B1149" t="str">
            <v>F284 2F/230V/3Ph/cCSAus</v>
          </cell>
          <cell r="C1149" t="str">
            <v>EA</v>
          </cell>
          <cell r="D1149">
            <v>1246</v>
          </cell>
        </row>
        <row r="1150">
          <cell r="A1150" t="str">
            <v>284-0015</v>
          </cell>
          <cell r="B1150" t="str">
            <v>J284 2F/200-208V/3Ph/cCSAus</v>
          </cell>
          <cell r="C1150" t="str">
            <v>EA</v>
          </cell>
          <cell r="D1150">
            <v>1246</v>
          </cell>
        </row>
        <row r="1151">
          <cell r="A1151" t="str">
            <v>284-0017</v>
          </cell>
          <cell r="B1151" t="str">
            <v>E284 2F/230V/1Ph/cCSAus/W-O Plug</v>
          </cell>
          <cell r="C1151" t="str">
            <v>EA</v>
          </cell>
          <cell r="D1151">
            <v>1131</v>
          </cell>
        </row>
        <row r="1152">
          <cell r="A1152" t="str">
            <v>284-0018</v>
          </cell>
          <cell r="B1152" t="str">
            <v>D284 2F/15'Cd/230V/1Ph/cCSAus</v>
          </cell>
          <cell r="C1152" t="str">
            <v>EA</v>
          </cell>
          <cell r="D1152">
            <v>1252</v>
          </cell>
        </row>
        <row r="1153">
          <cell r="A1153" t="str">
            <v>284-0020</v>
          </cell>
          <cell r="B1153" t="str">
            <v>G284 2F/25'Cd/460V/3Ph/cCSAus</v>
          </cell>
          <cell r="C1153" t="str">
            <v>EA</v>
          </cell>
          <cell r="D1153">
            <v>1346</v>
          </cell>
        </row>
        <row r="1154">
          <cell r="A1154" t="str">
            <v>284-0021</v>
          </cell>
          <cell r="B1154" t="str">
            <v>D284 2F/25'Cd/230V/1Ph/cCSAus</v>
          </cell>
          <cell r="C1154" t="str">
            <v>EA</v>
          </cell>
          <cell r="D1154">
            <v>1336</v>
          </cell>
        </row>
        <row r="1155">
          <cell r="A1155" t="str">
            <v>284-0022</v>
          </cell>
          <cell r="B1155" t="str">
            <v>D284 2F/35'Cd/230V/1Ph/cCSAus</v>
          </cell>
          <cell r="C1155" t="str">
            <v>EA</v>
          </cell>
          <cell r="D1155">
            <v>1346</v>
          </cell>
        </row>
        <row r="1156">
          <cell r="A1156" t="str">
            <v>284-0024</v>
          </cell>
          <cell r="B1156" t="str">
            <v>G284 2F/50'Cd/460V/3Ph/cCSAus</v>
          </cell>
          <cell r="C1156" t="str">
            <v>EA</v>
          </cell>
          <cell r="D1156">
            <v>1386</v>
          </cell>
        </row>
        <row r="1157">
          <cell r="A1157" t="str">
            <v>284-0025</v>
          </cell>
          <cell r="B1157" t="str">
            <v>J284 2F/25'Cd/200-208V/3Ph/cCSAus</v>
          </cell>
          <cell r="C1157" t="str">
            <v>EA</v>
          </cell>
          <cell r="D1157">
            <v>1346</v>
          </cell>
        </row>
        <row r="1158">
          <cell r="A1158" t="str">
            <v>284-0026</v>
          </cell>
          <cell r="B1158" t="str">
            <v>D284 2F/50'Cd/230V/1Ph/cCSAus</v>
          </cell>
          <cell r="C1158" t="str">
            <v>EA</v>
          </cell>
          <cell r="D1158">
            <v>1376</v>
          </cell>
        </row>
        <row r="1159">
          <cell r="A1159" t="str">
            <v>284-0027</v>
          </cell>
          <cell r="B1159" t="str">
            <v>F284 2F/50'Cd/230V/3Ph/cCSAus</v>
          </cell>
          <cell r="C1159" t="str">
            <v>EA</v>
          </cell>
          <cell r="D1159">
            <v>1386</v>
          </cell>
        </row>
        <row r="1160">
          <cell r="A1160" t="str">
            <v>284-0028</v>
          </cell>
          <cell r="B1160" t="str">
            <v>E284 2F/25'Cd/230V/1Ph/cCSAus</v>
          </cell>
          <cell r="C1160" t="str">
            <v>EA</v>
          </cell>
          <cell r="D1160">
            <v>1231</v>
          </cell>
        </row>
        <row r="1161">
          <cell r="A1161" t="str">
            <v>284-0029</v>
          </cell>
          <cell r="B1161" t="str">
            <v>F284 2F/25'Cd/230V/3Ph/cCSAus</v>
          </cell>
          <cell r="C1161" t="str">
            <v>EA</v>
          </cell>
          <cell r="D1161">
            <v>1346</v>
          </cell>
        </row>
        <row r="1162">
          <cell r="A1162" t="str">
            <v>284-0031</v>
          </cell>
          <cell r="B1162" t="str">
            <v>G284 2F/35'Cd/460V/3Ph/cCSAus</v>
          </cell>
          <cell r="C1162" t="str">
            <v>EA</v>
          </cell>
          <cell r="D1162">
            <v>1356</v>
          </cell>
        </row>
        <row r="1163">
          <cell r="A1163" t="str">
            <v>284-0032</v>
          </cell>
          <cell r="B1163" t="str">
            <v>I284 2F/25'Cd/200-208V/1Ph/cCSAus</v>
          </cell>
          <cell r="C1163" t="str">
            <v>EA</v>
          </cell>
          <cell r="D1163">
            <v>1271</v>
          </cell>
        </row>
        <row r="1164">
          <cell r="A1164" t="str">
            <v>284-0033</v>
          </cell>
          <cell r="B1164" t="str">
            <v>E284 2F/35'Cd/230V/1Ph/cCSAus</v>
          </cell>
          <cell r="C1164" t="str">
            <v>EA</v>
          </cell>
          <cell r="D1164">
            <v>1241</v>
          </cell>
        </row>
        <row r="1165">
          <cell r="A1165" t="str">
            <v>284-0034</v>
          </cell>
          <cell r="B1165" t="str">
            <v>H284 2F/50'Cd/200-208V/1Ph/cCSAus</v>
          </cell>
          <cell r="C1165" t="str">
            <v>EA</v>
          </cell>
          <cell r="D1165">
            <v>1416</v>
          </cell>
        </row>
        <row r="1166">
          <cell r="A1166" t="str">
            <v>284-0036</v>
          </cell>
          <cell r="B1166" t="str">
            <v>H284 2F/15'Cd/200-208V/1Ph/cCSAus</v>
          </cell>
          <cell r="C1166" t="str">
            <v>EA</v>
          </cell>
          <cell r="D1166">
            <v>1292</v>
          </cell>
        </row>
        <row r="1167">
          <cell r="A1167" t="str">
            <v>284-0037</v>
          </cell>
          <cell r="B1167" t="str">
            <v>BE284 2F/230V/1Ph/15'Pb/cCSAus</v>
          </cell>
          <cell r="C1167" t="str">
            <v>EA</v>
          </cell>
          <cell r="D1167">
            <v>1163</v>
          </cell>
        </row>
        <row r="1168">
          <cell r="A1168" t="str">
            <v>284-0038</v>
          </cell>
          <cell r="B1168" t="str">
            <v>I284 2F/50'Cd/200-208V/1Ph/cCSAus</v>
          </cell>
          <cell r="C1168" t="str">
            <v>EA</v>
          </cell>
          <cell r="D1168">
            <v>1311</v>
          </cell>
        </row>
        <row r="1169">
          <cell r="A1169" t="str">
            <v>284-0039</v>
          </cell>
          <cell r="B1169" t="str">
            <v>E284 2F/50'Cd/230V/1Ph/cCSAus</v>
          </cell>
          <cell r="C1169" t="str">
            <v>EA</v>
          </cell>
          <cell r="D1169">
            <v>1271</v>
          </cell>
        </row>
        <row r="1170">
          <cell r="A1170" t="str">
            <v>284-0043</v>
          </cell>
          <cell r="B1170" t="str">
            <v>BE284 2F/25'Cd/230V/1Ph/20'Pb/cCSAus</v>
          </cell>
          <cell r="C1170" t="str">
            <v>EA</v>
          </cell>
          <cell r="D1170">
            <v>1163</v>
          </cell>
        </row>
        <row r="1171">
          <cell r="A1171" t="str">
            <v>284-0048</v>
          </cell>
          <cell r="B1171" t="str">
            <v>H284 2F/25'Cd/200-208V/1Ph/cCSAus</v>
          </cell>
          <cell r="C1171" t="str">
            <v>EA</v>
          </cell>
          <cell r="D1171">
            <v>1376</v>
          </cell>
        </row>
        <row r="1172">
          <cell r="A1172" t="str">
            <v>284-0049</v>
          </cell>
          <cell r="B1172" t="str">
            <v>J284 2F/35'Cd/200-208V/3Ph/cCSAus</v>
          </cell>
          <cell r="C1172" t="str">
            <v>EA</v>
          </cell>
          <cell r="D1172">
            <v>1356</v>
          </cell>
        </row>
        <row r="1173">
          <cell r="A1173" t="str">
            <v>284-0051</v>
          </cell>
          <cell r="B1173" t="str">
            <v>I284 2F/35'Cd/200-208V/1Ph/cCSAus</v>
          </cell>
          <cell r="C1173" t="str">
            <v>EA</v>
          </cell>
          <cell r="D1173">
            <v>1281</v>
          </cell>
        </row>
        <row r="1174">
          <cell r="A1174" t="str">
            <v>284-0052</v>
          </cell>
          <cell r="B1174" t="str">
            <v>IX284 2F/200-208V/1Ph/Ex Pr</v>
          </cell>
          <cell r="C1174" t="str">
            <v>EA</v>
          </cell>
          <cell r="D1174">
            <v>2551</v>
          </cell>
        </row>
        <row r="1175">
          <cell r="A1175" t="str">
            <v>284-0053</v>
          </cell>
          <cell r="B1175" t="str">
            <v>EX284 2F/230V/1Ph/Ex Pr</v>
          </cell>
          <cell r="C1175" t="str">
            <v>EA</v>
          </cell>
          <cell r="D1175">
            <v>2511</v>
          </cell>
        </row>
        <row r="1176">
          <cell r="A1176" t="str">
            <v>284-0054</v>
          </cell>
          <cell r="B1176" t="str">
            <v>JX284 2F/200-208V/3Ph/Ex Pr</v>
          </cell>
          <cell r="C1176" t="str">
            <v>EA</v>
          </cell>
          <cell r="D1176">
            <v>2626</v>
          </cell>
        </row>
        <row r="1177">
          <cell r="A1177" t="str">
            <v>284-0055</v>
          </cell>
          <cell r="B1177" t="str">
            <v>FX284 2F/230V/3Ph/Ex Pr</v>
          </cell>
          <cell r="C1177" t="str">
            <v>EA</v>
          </cell>
          <cell r="D1177">
            <v>2626</v>
          </cell>
        </row>
        <row r="1178">
          <cell r="A1178" t="str">
            <v>284-0056</v>
          </cell>
          <cell r="B1178" t="str">
            <v>GX284 2F/460V/3Ph/Ex Pr</v>
          </cell>
          <cell r="C1178" t="str">
            <v>EA</v>
          </cell>
          <cell r="D1178">
            <v>2626</v>
          </cell>
        </row>
        <row r="1179">
          <cell r="A1179" t="str">
            <v>284-0059</v>
          </cell>
          <cell r="B1179" t="str">
            <v>CF284 2F/230V/3Ph/Auto</v>
          </cell>
          <cell r="C1179" t="str">
            <v>EA</v>
          </cell>
          <cell r="D1179">
            <v>1625</v>
          </cell>
        </row>
        <row r="1180">
          <cell r="A1180" t="str">
            <v>284-0060</v>
          </cell>
          <cell r="B1180" t="str">
            <v>J284 2F/50'Cd/200-208V/3Ph/cCSAus</v>
          </cell>
          <cell r="C1180" t="str">
            <v>EA</v>
          </cell>
          <cell r="D1180">
            <v>1386</v>
          </cell>
        </row>
        <row r="1181">
          <cell r="A1181" t="str">
            <v>284-0061</v>
          </cell>
          <cell r="B1181" t="str">
            <v>IX284 2F/35'Cd/200-208V/1Ph/Ex Pr</v>
          </cell>
          <cell r="C1181" t="str">
            <v>EA</v>
          </cell>
          <cell r="D1181">
            <v>2621</v>
          </cell>
        </row>
        <row r="1182">
          <cell r="A1182" t="str">
            <v>284-0064</v>
          </cell>
          <cell r="B1182" t="str">
            <v>GX284 2F/35'Cd/460V/3Ph/Ex Pr</v>
          </cell>
          <cell r="C1182" t="str">
            <v>EA</v>
          </cell>
          <cell r="D1182">
            <v>2736</v>
          </cell>
        </row>
        <row r="1183">
          <cell r="A1183" t="str">
            <v>284-0066</v>
          </cell>
          <cell r="B1183" t="str">
            <v>GX284 2F/50'Cd/460V/3Ph/Ex Pr</v>
          </cell>
          <cell r="C1183" t="str">
            <v>EA</v>
          </cell>
          <cell r="D1183">
            <v>2766</v>
          </cell>
        </row>
        <row r="1184">
          <cell r="A1184" t="str">
            <v>284-0068</v>
          </cell>
          <cell r="B1184" t="str">
            <v>CF284 2F/25'Cd/230V/3Ph/Auto</v>
          </cell>
          <cell r="C1184" t="str">
            <v>EA</v>
          </cell>
          <cell r="D1184">
            <v>1725</v>
          </cell>
        </row>
        <row r="1185">
          <cell r="A1185" t="str">
            <v>284-0069</v>
          </cell>
          <cell r="B1185" t="str">
            <v>H284 2F/35'Cd/200-208V/1Ph/cCSAus</v>
          </cell>
          <cell r="C1185" t="str">
            <v>EA</v>
          </cell>
          <cell r="D1185">
            <v>1386</v>
          </cell>
        </row>
        <row r="1186">
          <cell r="A1186" t="str">
            <v>284-0071</v>
          </cell>
          <cell r="B1186" t="str">
            <v>IX284 2F/50'Cd/200-208V/1Ph/Ex Pr</v>
          </cell>
          <cell r="C1186" t="str">
            <v>EA</v>
          </cell>
          <cell r="D1186">
            <v>2691</v>
          </cell>
        </row>
        <row r="1187">
          <cell r="A1187" t="str">
            <v>284-0072</v>
          </cell>
          <cell r="B1187" t="str">
            <v>GX284 2F/25'Cd/460V/3Ph/Ex Pr</v>
          </cell>
          <cell r="C1187" t="str">
            <v>EA</v>
          </cell>
          <cell r="D1187">
            <v>2726</v>
          </cell>
        </row>
        <row r="1188">
          <cell r="A1188" t="str">
            <v>284-0073</v>
          </cell>
          <cell r="B1188" t="str">
            <v>EX284 2F/35'Cd/230V/1Ph/Ex Pr</v>
          </cell>
          <cell r="C1188" t="str">
            <v>EA</v>
          </cell>
          <cell r="D1188">
            <v>2621</v>
          </cell>
        </row>
        <row r="1189">
          <cell r="A1189" t="str">
            <v>284-0075</v>
          </cell>
          <cell r="B1189" t="str">
            <v>DX284 2F/230V/1Ph/EX Pr</v>
          </cell>
          <cell r="C1189" t="str">
            <v>EA</v>
          </cell>
          <cell r="D1189">
            <v>3335</v>
          </cell>
        </row>
        <row r="1190">
          <cell r="A1190" t="str">
            <v>284-0076</v>
          </cell>
          <cell r="B1190" t="str">
            <v>HX284 2F/200-208V/1Ph/Ex Pr</v>
          </cell>
          <cell r="C1190" t="str">
            <v>EA</v>
          </cell>
          <cell r="D1190">
            <v>3375</v>
          </cell>
        </row>
        <row r="1191">
          <cell r="A1191" t="str">
            <v>284-0078</v>
          </cell>
          <cell r="B1191" t="str">
            <v>IX284 2F/25'Cd/200-208V/1Ph/Ex Pr</v>
          </cell>
          <cell r="C1191" t="str">
            <v>EA</v>
          </cell>
          <cell r="D1191">
            <v>2651</v>
          </cell>
        </row>
        <row r="1192">
          <cell r="A1192" t="str">
            <v>284-0080</v>
          </cell>
          <cell r="B1192" t="str">
            <v>EX284 2F/50'Cd/230V/1Ph/Ex Pr</v>
          </cell>
          <cell r="C1192" t="str">
            <v>EA</v>
          </cell>
          <cell r="D1192">
            <v>2651</v>
          </cell>
        </row>
        <row r="1193">
          <cell r="A1193" t="str">
            <v>284-0081</v>
          </cell>
          <cell r="B1193" t="str">
            <v>FX284 2F/35'CD/230V/3Ph/Ex Pr</v>
          </cell>
          <cell r="C1193" t="str">
            <v>EA</v>
          </cell>
          <cell r="D1193">
            <v>2736</v>
          </cell>
        </row>
        <row r="1194">
          <cell r="A1194" t="str">
            <v>284-0083</v>
          </cell>
          <cell r="B1194" t="str">
            <v>BA284 2F/575V/3Ph/60Hz/1Hp/cCSAus</v>
          </cell>
          <cell r="C1194" t="str">
            <v>EA</v>
          </cell>
          <cell r="D1194">
            <v>1261</v>
          </cell>
        </row>
        <row r="1195">
          <cell r="A1195" t="str">
            <v>284-0085</v>
          </cell>
          <cell r="B1195" t="str">
            <v>DX284 2F/50'Cd/230V/1Ph/EX Pr</v>
          </cell>
          <cell r="C1195" t="str">
            <v>EA</v>
          </cell>
          <cell r="D1195">
            <v>3475</v>
          </cell>
        </row>
        <row r="1196">
          <cell r="A1196" t="str">
            <v>284-0087</v>
          </cell>
          <cell r="B1196" t="str">
            <v>F284 2F/35'Cd/230V/3Ph/cCSAus</v>
          </cell>
          <cell r="C1196" t="str">
            <v>EA</v>
          </cell>
          <cell r="D1196">
            <v>1356</v>
          </cell>
        </row>
        <row r="1197">
          <cell r="A1197" t="str">
            <v>284-0089</v>
          </cell>
          <cell r="B1197" t="str">
            <v>HX284 2F/50'Cd/200-208V/1Ph/Ex Pr</v>
          </cell>
          <cell r="C1197" t="str">
            <v>EA</v>
          </cell>
          <cell r="D1197">
            <v>3515</v>
          </cell>
        </row>
        <row r="1198">
          <cell r="A1198" t="str">
            <v>284-0091</v>
          </cell>
          <cell r="B1198" t="str">
            <v>EX284 2F/25'Cd/230V/1Ph/Ex Pr</v>
          </cell>
          <cell r="C1198" t="str">
            <v>EA</v>
          </cell>
          <cell r="D1198">
            <v>2611</v>
          </cell>
        </row>
        <row r="1199">
          <cell r="A1199" t="str">
            <v>284-0092</v>
          </cell>
          <cell r="B1199" t="str">
            <v>JX284 2F/50'Cd/200-208V/3Ph/Ex Pr</v>
          </cell>
          <cell r="C1199" t="str">
            <v>EA</v>
          </cell>
          <cell r="D1199">
            <v>2786</v>
          </cell>
        </row>
        <row r="1200">
          <cell r="A1200" t="str">
            <v>284-0093</v>
          </cell>
          <cell r="B1200" t="str">
            <v>BA284 2F/25'Cd/575V/3Ph/60Hz/1Hp/cCSAus</v>
          </cell>
          <cell r="C1200" t="str">
            <v>EA</v>
          </cell>
          <cell r="D1200">
            <v>1361</v>
          </cell>
        </row>
        <row r="1201">
          <cell r="A1201" t="str">
            <v>284-0095</v>
          </cell>
          <cell r="B1201" t="str">
            <v>BAX284 2F/50'Cd/575V/3Ph/Ex Pr</v>
          </cell>
          <cell r="C1201" t="str">
            <v>EA</v>
          </cell>
          <cell r="D1201">
            <v>2781</v>
          </cell>
        </row>
        <row r="1202">
          <cell r="A1202" t="str">
            <v>284-0096</v>
          </cell>
          <cell r="B1202" t="str">
            <v>BA284 2F/35'Cd/575V/3Ph/60Hz/1Hp/cCSAus</v>
          </cell>
          <cell r="C1202" t="str">
            <v>EA</v>
          </cell>
          <cell r="D1202">
            <v>1371</v>
          </cell>
        </row>
        <row r="1203">
          <cell r="A1203" t="str">
            <v>284-0097</v>
          </cell>
          <cell r="B1203" t="str">
            <v>BAX284 2F/25'Cd/575V/3Ph/Ex Pr</v>
          </cell>
          <cell r="C1203" t="str">
            <v>EA</v>
          </cell>
          <cell r="D1203">
            <v>2741</v>
          </cell>
        </row>
        <row r="1204">
          <cell r="A1204" t="str">
            <v>284-0098</v>
          </cell>
          <cell r="B1204" t="str">
            <v>BA284 2F/50'Cd/575V/3Ph/60Hz/1Hp/cCSAus</v>
          </cell>
          <cell r="C1204" t="str">
            <v>EA</v>
          </cell>
          <cell r="D1204">
            <v>1401</v>
          </cell>
        </row>
        <row r="1205">
          <cell r="A1205" t="str">
            <v>284-0101</v>
          </cell>
          <cell r="B1205" t="str">
            <v>JX284 2F/25'Cd/200-208V/3Ph/Ex Pr</v>
          </cell>
          <cell r="C1205" t="str">
            <v>EA</v>
          </cell>
          <cell r="D1205">
            <v>2726</v>
          </cell>
        </row>
        <row r="1206">
          <cell r="A1206" t="str">
            <v>285-0003</v>
          </cell>
          <cell r="B1206" t="str">
            <v>D185 2F/230V/1Ph/cCSAus/(185-0003)</v>
          </cell>
          <cell r="C1206" t="str">
            <v>EA</v>
          </cell>
          <cell r="D1206">
            <v>1375</v>
          </cell>
        </row>
        <row r="1207">
          <cell r="A1207" t="str">
            <v>285-0004</v>
          </cell>
          <cell r="B1207" t="str">
            <v>E185 2F/230V/1Ph/cCSAus/(185-0004)</v>
          </cell>
          <cell r="C1207" t="str">
            <v>EA</v>
          </cell>
          <cell r="D1207">
            <v>1268</v>
          </cell>
        </row>
        <row r="1208">
          <cell r="A1208" t="str">
            <v>285-0005</v>
          </cell>
          <cell r="B1208" t="str">
            <v>G185 2F/460V/3Ph/cCSAus/(185-0005)</v>
          </cell>
          <cell r="C1208" t="str">
            <v>EA</v>
          </cell>
          <cell r="D1208">
            <v>1383</v>
          </cell>
        </row>
        <row r="1209">
          <cell r="A1209" t="str">
            <v>285-0006</v>
          </cell>
          <cell r="B1209" t="str">
            <v>F185 2F/230V/3Ph/cCSAus/(185-0006)</v>
          </cell>
          <cell r="C1209" t="str">
            <v>EA</v>
          </cell>
          <cell r="D1209">
            <v>1383</v>
          </cell>
        </row>
        <row r="1210">
          <cell r="A1210" t="str">
            <v>285-0007</v>
          </cell>
          <cell r="B1210" t="str">
            <v>I185 2F/200-208V/1Ph/(185-0007)</v>
          </cell>
          <cell r="C1210" t="str">
            <v>EA</v>
          </cell>
          <cell r="D1210">
            <v>1308</v>
          </cell>
        </row>
        <row r="1211">
          <cell r="A1211" t="str">
            <v>285-0008</v>
          </cell>
          <cell r="B1211" t="str">
            <v>J185 2F/200-208V/3Ph/cCSAus/(185-0008)</v>
          </cell>
          <cell r="C1211" t="str">
            <v>EA</v>
          </cell>
          <cell r="D1211">
            <v>1383</v>
          </cell>
        </row>
        <row r="1212">
          <cell r="A1212" t="str">
            <v>285-0009</v>
          </cell>
          <cell r="B1212" t="str">
            <v>BA185 2F/575V/3Ph/cCSAus (185-0011)</v>
          </cell>
          <cell r="C1212" t="str">
            <v>EA</v>
          </cell>
          <cell r="D1212">
            <v>1398</v>
          </cell>
        </row>
        <row r="1213">
          <cell r="A1213" t="str">
            <v>285-0010</v>
          </cell>
          <cell r="B1213" t="str">
            <v>E185 2F/230V/1Ph/cCSAus/(185-0012)</v>
          </cell>
          <cell r="C1213" t="str">
            <v>EA</v>
          </cell>
          <cell r="D1213">
            <v>1268</v>
          </cell>
        </row>
        <row r="1214">
          <cell r="A1214" t="str">
            <v>285-0011</v>
          </cell>
          <cell r="B1214" t="str">
            <v>H185 2F/200-208V/1Ph/(185-0013)</v>
          </cell>
          <cell r="C1214" t="str">
            <v>EA</v>
          </cell>
          <cell r="D1214">
            <v>1415</v>
          </cell>
        </row>
        <row r="1215">
          <cell r="A1215" t="str">
            <v>285-0012</v>
          </cell>
          <cell r="B1215" t="str">
            <v>D185 2F/35'Cd/230V/1Ph/cCSAus/(185-0018)</v>
          </cell>
          <cell r="C1215" t="str">
            <v>EA</v>
          </cell>
          <cell r="D1215">
            <v>1485</v>
          </cell>
        </row>
        <row r="1216">
          <cell r="A1216" t="str">
            <v>285-0014</v>
          </cell>
          <cell r="B1216" t="str">
            <v>E185 2F/25'Cd/230V/1Ph/cCSAus/(185-0023)</v>
          </cell>
          <cell r="C1216" t="str">
            <v>EA</v>
          </cell>
          <cell r="D1216">
            <v>1368</v>
          </cell>
        </row>
        <row r="1217">
          <cell r="A1217" t="str">
            <v>285-0015</v>
          </cell>
          <cell r="B1217" t="str">
            <v>J185 2F/35'Cd/200-208V/3Ph/cCSAus/(185-0036)</v>
          </cell>
          <cell r="C1217" t="str">
            <v>EA</v>
          </cell>
          <cell r="D1217">
            <v>1493</v>
          </cell>
        </row>
        <row r="1218">
          <cell r="A1218" t="str">
            <v>285-0016</v>
          </cell>
          <cell r="B1218" t="str">
            <v>I185 2F/50'Cd/200-208V/1Ph/(185-0039)</v>
          </cell>
          <cell r="C1218" t="str">
            <v>EA</v>
          </cell>
          <cell r="D1218">
            <v>1448</v>
          </cell>
        </row>
        <row r="1219">
          <cell r="A1219" t="str">
            <v>285-0017</v>
          </cell>
          <cell r="B1219" t="str">
            <v>J185 2F/25'Cd/200-208V/3Ph/cCSAus/(185-0045)</v>
          </cell>
          <cell r="C1219" t="str">
            <v>EA</v>
          </cell>
          <cell r="D1219">
            <v>1483</v>
          </cell>
        </row>
        <row r="1220">
          <cell r="A1220" t="str">
            <v>285-0018</v>
          </cell>
          <cell r="B1220" t="str">
            <v>G185 2F/50'Cd/460V/3Ph/cCSAus/(185-0030)</v>
          </cell>
          <cell r="C1220" t="str">
            <v>EA</v>
          </cell>
          <cell r="D1220">
            <v>1523</v>
          </cell>
        </row>
        <row r="1221">
          <cell r="A1221" t="str">
            <v>285-0020</v>
          </cell>
          <cell r="B1221" t="str">
            <v>E185 2F/35'Cd/230V/1Ph/cCSAus/(185-0035)</v>
          </cell>
          <cell r="C1221" t="str">
            <v>EA</v>
          </cell>
          <cell r="D1221">
            <v>1378</v>
          </cell>
        </row>
        <row r="1222">
          <cell r="A1222" t="str">
            <v>285-0021</v>
          </cell>
          <cell r="B1222" t="str">
            <v>F185 2F/50'Cd/230V/3Ph/cCSAus/(185-0054)</v>
          </cell>
          <cell r="C1222" t="str">
            <v>EA</v>
          </cell>
          <cell r="D1222">
            <v>1523</v>
          </cell>
        </row>
        <row r="1223">
          <cell r="A1223" t="str">
            <v>285-0022</v>
          </cell>
          <cell r="B1223" t="str">
            <v>F185 2F35'Cd/230V/3Ph/cCSAus/(185-0055)</v>
          </cell>
          <cell r="C1223" t="str">
            <v>EA</v>
          </cell>
          <cell r="D1223">
            <v>1493</v>
          </cell>
        </row>
        <row r="1224">
          <cell r="A1224" t="str">
            <v>285-0023</v>
          </cell>
          <cell r="B1224" t="str">
            <v>I185 2F/35'Cd/200-208V/1Ph/(185-0039)</v>
          </cell>
          <cell r="C1224" t="str">
            <v>EA</v>
          </cell>
          <cell r="D1224">
            <v>1418</v>
          </cell>
        </row>
        <row r="1225">
          <cell r="A1225" t="str">
            <v>285-0024</v>
          </cell>
          <cell r="B1225" t="str">
            <v>E185 2F/50'Cd/230V/1Ph/cCSAus/(185-0031)</v>
          </cell>
          <cell r="C1225" t="str">
            <v>EA</v>
          </cell>
          <cell r="D1225">
            <v>1408</v>
          </cell>
        </row>
        <row r="1226">
          <cell r="A1226" t="str">
            <v>285-0025</v>
          </cell>
          <cell r="B1226" t="str">
            <v>G185 2F/35'Cd/460V/3Ph/cCSAus/(185-0056)</v>
          </cell>
          <cell r="C1226" t="str">
            <v>EA</v>
          </cell>
          <cell r="D1226">
            <v>1493</v>
          </cell>
        </row>
        <row r="1227">
          <cell r="A1227" t="str">
            <v>286-0003</v>
          </cell>
          <cell r="B1227" t="str">
            <v>D186 2F/230V/1Ph/cCSAus/(186-0003)</v>
          </cell>
          <cell r="C1227" t="str">
            <v>EA</v>
          </cell>
          <cell r="D1227">
            <v>1546</v>
          </cell>
        </row>
        <row r="1228">
          <cell r="A1228" t="str">
            <v>286-0004</v>
          </cell>
          <cell r="B1228" t="str">
            <v>E186 2F/230V/1Ph/CSA/(186-0004)</v>
          </cell>
          <cell r="C1228" t="str">
            <v>EA</v>
          </cell>
          <cell r="D1228">
            <v>1428</v>
          </cell>
        </row>
        <row r="1229">
          <cell r="A1229" t="str">
            <v>286-0005</v>
          </cell>
          <cell r="B1229" t="str">
            <v>F186 2F/230V/3Ph/cCSAus/(186-0005)</v>
          </cell>
          <cell r="C1229" t="str">
            <v>EA</v>
          </cell>
          <cell r="D1229">
            <v>1543</v>
          </cell>
        </row>
        <row r="1230">
          <cell r="A1230" t="str">
            <v>286-0006</v>
          </cell>
          <cell r="B1230" t="str">
            <v>G186 2F/460V/3Ph/cCSAus/(186-0006)</v>
          </cell>
          <cell r="C1230" t="str">
            <v>EA</v>
          </cell>
          <cell r="D1230">
            <v>1543</v>
          </cell>
        </row>
        <row r="1231">
          <cell r="A1231" t="str">
            <v>286-0007</v>
          </cell>
          <cell r="B1231" t="str">
            <v>H186 2F/200-208V/1Ph/cCSAus/(186-0007)</v>
          </cell>
          <cell r="C1231" t="str">
            <v>EA</v>
          </cell>
          <cell r="D1231">
            <v>1586</v>
          </cell>
        </row>
        <row r="1232">
          <cell r="A1232" t="str">
            <v>286-0008</v>
          </cell>
          <cell r="B1232" t="str">
            <v>I186 2F/200-208V/1Ph/cCSAus/(186-0008)</v>
          </cell>
          <cell r="C1232" t="str">
            <v>EA</v>
          </cell>
          <cell r="D1232">
            <v>1468</v>
          </cell>
        </row>
        <row r="1233">
          <cell r="A1233" t="str">
            <v>286-0009</v>
          </cell>
          <cell r="B1233" t="str">
            <v>J186 2F/200-208V/3Ph/cCSAus/(186-0009)</v>
          </cell>
          <cell r="C1233" t="str">
            <v>EA</v>
          </cell>
          <cell r="D1233">
            <v>1543</v>
          </cell>
        </row>
        <row r="1234">
          <cell r="A1234" t="str">
            <v>286-0010</v>
          </cell>
          <cell r="B1234" t="str">
            <v>BE186 2F/230V/1Ph/Pb20'/CSA/(186-0004)</v>
          </cell>
          <cell r="C1234" t="str">
            <v>EA</v>
          </cell>
          <cell r="D1234">
            <v>1491</v>
          </cell>
        </row>
        <row r="1235">
          <cell r="A1235" t="str">
            <v>286-0012</v>
          </cell>
          <cell r="B1235" t="str">
            <v>GX186 2F/35'Cord/460V/3Ph/Ex Pr/(186-0025)</v>
          </cell>
          <cell r="C1235" t="str">
            <v>EA</v>
          </cell>
          <cell r="D1235">
            <v>2858</v>
          </cell>
        </row>
        <row r="1236">
          <cell r="A1236" t="str">
            <v>286-0013</v>
          </cell>
          <cell r="B1236" t="str">
            <v>EX186 2F/230V/1Ph/Ex Pr/(186-0014)</v>
          </cell>
          <cell r="C1236" t="str">
            <v>EA</v>
          </cell>
          <cell r="D1236">
            <v>2633</v>
          </cell>
        </row>
        <row r="1237">
          <cell r="A1237" t="str">
            <v>286-0014</v>
          </cell>
          <cell r="B1237" t="str">
            <v>GX186 2F/460V/3Ph/Ex Pr/(186-0017)</v>
          </cell>
          <cell r="C1237" t="str">
            <v>EA</v>
          </cell>
          <cell r="D1237">
            <v>2748</v>
          </cell>
        </row>
        <row r="1238">
          <cell r="A1238" t="str">
            <v>286-0015</v>
          </cell>
          <cell r="B1238" t="str">
            <v>E186 2F/25'Cd/230V/1Ph/CSA/(186-0033)</v>
          </cell>
          <cell r="C1238" t="str">
            <v>EA</v>
          </cell>
          <cell r="D1238">
            <v>1528</v>
          </cell>
        </row>
        <row r="1239">
          <cell r="A1239" t="str">
            <v>286-0016</v>
          </cell>
          <cell r="B1239" t="str">
            <v>E186 2F/35'Cd/230V/1Ph/CSA/(186-0027)</v>
          </cell>
          <cell r="C1239" t="str">
            <v>EA</v>
          </cell>
          <cell r="D1239">
            <v>1538</v>
          </cell>
        </row>
        <row r="1240">
          <cell r="A1240" t="str">
            <v>288-0003</v>
          </cell>
          <cell r="B1240" t="str">
            <v>D188 2F/230V/1Ph/cCSAus/(188-0003)</v>
          </cell>
          <cell r="C1240" t="str">
            <v>EA</v>
          </cell>
          <cell r="D1240">
            <v>1545</v>
          </cell>
        </row>
        <row r="1241">
          <cell r="A1241" t="str">
            <v>288-0004</v>
          </cell>
          <cell r="B1241" t="str">
            <v>E188 2F/230V/1Ph/CSA/(188-0004)</v>
          </cell>
          <cell r="C1241" t="str">
            <v>EA</v>
          </cell>
          <cell r="D1241">
            <v>1428</v>
          </cell>
        </row>
        <row r="1242">
          <cell r="A1242" t="str">
            <v>288-0005</v>
          </cell>
          <cell r="B1242" t="str">
            <v>G188 2F/460V/3Ph/cCSAus/(188-0006)</v>
          </cell>
          <cell r="C1242" t="str">
            <v>EA</v>
          </cell>
          <cell r="D1242">
            <v>1543</v>
          </cell>
        </row>
        <row r="1243">
          <cell r="A1243" t="str">
            <v>288-0007</v>
          </cell>
          <cell r="B1243" t="str">
            <v>D188 2F/25'Cd/230V/1Ph/cCSAus/(188-0011)</v>
          </cell>
          <cell r="C1243" t="str">
            <v>EA</v>
          </cell>
          <cell r="D1243">
            <v>1645</v>
          </cell>
        </row>
        <row r="1244">
          <cell r="A1244" t="str">
            <v>288-0009</v>
          </cell>
          <cell r="B1244" t="str">
            <v>D188 2F/50'Cd/230V/1Ph/cCSAus/(188-0014)</v>
          </cell>
          <cell r="C1244" t="str">
            <v>EA</v>
          </cell>
          <cell r="D1244">
            <v>1685</v>
          </cell>
        </row>
        <row r="1245">
          <cell r="A1245" t="str">
            <v>288-0010</v>
          </cell>
          <cell r="B1245" t="str">
            <v>BA188 2F/575V/3Ph/cCSAus (188-0015)</v>
          </cell>
          <cell r="C1245" t="str">
            <v>EA</v>
          </cell>
          <cell r="D1245">
            <v>1558</v>
          </cell>
        </row>
        <row r="1246">
          <cell r="A1246" t="str">
            <v>288-0011</v>
          </cell>
          <cell r="B1246" t="str">
            <v>E188 2F/230V/1Ph/CSA/(188-0017)</v>
          </cell>
          <cell r="C1246" t="str">
            <v>EA</v>
          </cell>
          <cell r="D1246">
            <v>1428</v>
          </cell>
        </row>
        <row r="1247">
          <cell r="A1247" t="str">
            <v>288-0012</v>
          </cell>
          <cell r="B1247" t="str">
            <v>F188 2F/230V/3Ph/cCSAus/(188-0005)</v>
          </cell>
          <cell r="C1247" t="str">
            <v>EA</v>
          </cell>
          <cell r="D1247">
            <v>1543</v>
          </cell>
        </row>
        <row r="1248">
          <cell r="A1248" t="str">
            <v>288-0013</v>
          </cell>
          <cell r="B1248" t="str">
            <v>I188 2F/200-208V/1Ph/cCSAus/(188-0007)</v>
          </cell>
          <cell r="C1248" t="str">
            <v>EA</v>
          </cell>
          <cell r="D1248">
            <v>1468</v>
          </cell>
        </row>
        <row r="1249">
          <cell r="A1249" t="str">
            <v>288-0014</v>
          </cell>
          <cell r="B1249" t="str">
            <v>J188 2F/200-208V/3Ph/cCSAus/(188-0008)</v>
          </cell>
          <cell r="C1249" t="str">
            <v>EA</v>
          </cell>
          <cell r="D1249">
            <v>1543</v>
          </cell>
        </row>
        <row r="1250">
          <cell r="A1250" t="str">
            <v>288-0015</v>
          </cell>
          <cell r="B1250" t="str">
            <v>E188 2F/35'Cd/230V/1Ph/CSA/(188-0026)</v>
          </cell>
          <cell r="C1250" t="str">
            <v>EA</v>
          </cell>
          <cell r="D1250">
            <v>1538</v>
          </cell>
        </row>
        <row r="1251">
          <cell r="A1251" t="str">
            <v>288-0016</v>
          </cell>
          <cell r="B1251" t="str">
            <v>F188 2F/35'Cd/230V/3Ph/cCSAus/(188-0022)</v>
          </cell>
          <cell r="C1251" t="str">
            <v>EA</v>
          </cell>
          <cell r="D1251">
            <v>1653</v>
          </cell>
        </row>
        <row r="1252">
          <cell r="A1252" t="str">
            <v>288-0017</v>
          </cell>
          <cell r="B1252" t="str">
            <v>BE188 2F/230V/1Ph/Pb20'/cCSAus/(188-0004)</v>
          </cell>
          <cell r="C1252" t="str">
            <v>EA</v>
          </cell>
          <cell r="D1252">
            <v>1488</v>
          </cell>
        </row>
        <row r="1253">
          <cell r="A1253" t="str">
            <v>288-0020</v>
          </cell>
          <cell r="B1253" t="str">
            <v>G188 2F/25'Cd/460V/3Ph/cCSAus/(188-0037)</v>
          </cell>
          <cell r="C1253" t="str">
            <v>EA</v>
          </cell>
          <cell r="D1253">
            <v>1643</v>
          </cell>
        </row>
        <row r="1254">
          <cell r="A1254" t="str">
            <v>288-0021</v>
          </cell>
          <cell r="B1254" t="str">
            <v>H188 2F/200-208V/1Ph/cCSAus/(188-0019)</v>
          </cell>
          <cell r="C1254" t="str">
            <v>EA</v>
          </cell>
          <cell r="D1254">
            <v>1585</v>
          </cell>
        </row>
        <row r="1255">
          <cell r="A1255" t="str">
            <v>288-0022</v>
          </cell>
          <cell r="B1255" t="str">
            <v>E188 2F/50'Cd/230V/1Ph/CSA/(188-0035)</v>
          </cell>
          <cell r="C1255" t="str">
            <v>EA</v>
          </cell>
          <cell r="D1255">
            <v>1568</v>
          </cell>
        </row>
        <row r="1256">
          <cell r="A1256" t="str">
            <v>288-0023</v>
          </cell>
          <cell r="B1256" t="str">
            <v>I188 2F/50'Cd/200-208V/1Ph/cCSAus/(188-0033)</v>
          </cell>
          <cell r="C1256" t="str">
            <v>EA</v>
          </cell>
          <cell r="D1256">
            <v>1608</v>
          </cell>
        </row>
        <row r="1257">
          <cell r="A1257" t="str">
            <v>288-0024</v>
          </cell>
          <cell r="B1257" t="str">
            <v>I188 2F/25'Cd/200-208V/1Ph/cCSAus/(188-0025)</v>
          </cell>
          <cell r="C1257" t="str">
            <v>EA</v>
          </cell>
          <cell r="D1257">
            <v>1568</v>
          </cell>
        </row>
        <row r="1258">
          <cell r="A1258" t="str">
            <v>288-0027</v>
          </cell>
          <cell r="B1258" t="str">
            <v>I188 2F/35'Cd/200-208V/1Ph/cCSAus/(188-0046)</v>
          </cell>
          <cell r="C1258" t="str">
            <v>EA</v>
          </cell>
          <cell r="D1258">
            <v>1578</v>
          </cell>
        </row>
        <row r="1259">
          <cell r="A1259" t="str">
            <v>288-0028</v>
          </cell>
          <cell r="B1259" t="str">
            <v>EX188 2F/230V/1Ph/Ex Pr/(188-0028)</v>
          </cell>
          <cell r="C1259" t="str">
            <v>EA</v>
          </cell>
          <cell r="D1259">
            <v>2641</v>
          </cell>
        </row>
        <row r="1260">
          <cell r="A1260" t="str">
            <v>288-0029</v>
          </cell>
          <cell r="B1260" t="str">
            <v>J188 2F/50'Cd/200-208V/3Ph/cCSAus/(188-0041)</v>
          </cell>
          <cell r="C1260" t="str">
            <v>EA</v>
          </cell>
          <cell r="D1260">
            <v>1683</v>
          </cell>
        </row>
        <row r="1261">
          <cell r="A1261" t="str">
            <v>288-0030</v>
          </cell>
          <cell r="B1261" t="str">
            <v>G188 2F/50'Cd/460V/3Ph/cCSAus/(188-0051)</v>
          </cell>
          <cell r="C1261" t="str">
            <v>EA</v>
          </cell>
          <cell r="D1261">
            <v>1683</v>
          </cell>
        </row>
        <row r="1262">
          <cell r="A1262" t="str">
            <v>288-0031</v>
          </cell>
          <cell r="B1262" t="str">
            <v>JX188 2F/200-208V/3Ph/Ex Pr/(188-0029)</v>
          </cell>
          <cell r="C1262" t="str">
            <v>EA</v>
          </cell>
          <cell r="D1262">
            <v>2756</v>
          </cell>
        </row>
        <row r="1263">
          <cell r="A1263" t="str">
            <v>288-0032</v>
          </cell>
          <cell r="B1263" t="str">
            <v>G188 2F/35'Cd/460V/3Ph/cCSAus/(188-0010)</v>
          </cell>
          <cell r="C1263" t="str">
            <v>EA</v>
          </cell>
          <cell r="D1263">
            <v>1653</v>
          </cell>
        </row>
        <row r="1264">
          <cell r="A1264" t="str">
            <v>288-0033</v>
          </cell>
          <cell r="B1264" t="str">
            <v>GX188 2F/460V/3Ph/Ex Pr/(188-0031)</v>
          </cell>
          <cell r="C1264" t="str">
            <v>EA</v>
          </cell>
          <cell r="D1264">
            <v>2756</v>
          </cell>
        </row>
        <row r="1265">
          <cell r="A1265" t="str">
            <v>288-0035</v>
          </cell>
          <cell r="B1265" t="str">
            <v>JX188 2F/50'Cd/200-208V/3Ph/Ex Pr/(188-0048)</v>
          </cell>
          <cell r="C1265" t="str">
            <v>EA</v>
          </cell>
          <cell r="D1265">
            <v>2896</v>
          </cell>
        </row>
        <row r="1266">
          <cell r="A1266" t="str">
            <v>288-0036</v>
          </cell>
          <cell r="B1266" t="str">
            <v>EX188 2F/35'Cd/230V/1Ph/Ex Pr/(188-0060)</v>
          </cell>
          <cell r="C1266" t="str">
            <v>EA</v>
          </cell>
          <cell r="D1266">
            <v>2866</v>
          </cell>
        </row>
        <row r="1267">
          <cell r="A1267" t="str">
            <v>288-0037</v>
          </cell>
          <cell r="B1267" t="str">
            <v>GX188 2F/35'Cd/460V/3Ph/Ex Pr/(188-0040)</v>
          </cell>
          <cell r="C1267" t="str">
            <v>EA</v>
          </cell>
          <cell r="D1267">
            <v>2866</v>
          </cell>
        </row>
        <row r="1268">
          <cell r="A1268" t="str">
            <v>288-0038</v>
          </cell>
          <cell r="B1268" t="str">
            <v>IX188 2F/50'Cd/200-208V/1Ph/Ex Pr/(188-0061)</v>
          </cell>
          <cell r="C1268" t="str">
            <v>EA</v>
          </cell>
          <cell r="D1268">
            <v>2821</v>
          </cell>
        </row>
        <row r="1269">
          <cell r="A1269" t="str">
            <v>288-0039</v>
          </cell>
          <cell r="B1269" t="str">
            <v>J188 2F/35'Cd/200-208V/3Ph/cCSAus/(188-0054)</v>
          </cell>
          <cell r="C1269" t="str">
            <v>EA</v>
          </cell>
          <cell r="D1269">
            <v>1653</v>
          </cell>
        </row>
        <row r="1270">
          <cell r="A1270" t="str">
            <v>288-0040</v>
          </cell>
          <cell r="B1270" t="str">
            <v>D188 2F/35'Cd/230V/1Ph/cCSAus/(188-0036)</v>
          </cell>
          <cell r="C1270" t="str">
            <v>EA</v>
          </cell>
          <cell r="D1270">
            <v>1655</v>
          </cell>
        </row>
        <row r="1271">
          <cell r="A1271" t="str">
            <v>289-0003</v>
          </cell>
          <cell r="B1271" t="str">
            <v>D189 2F/230V/1Ph/CSA/(189-0003)</v>
          </cell>
          <cell r="C1271" t="str">
            <v>EA</v>
          </cell>
          <cell r="D1271">
            <v>1609</v>
          </cell>
        </row>
        <row r="1272">
          <cell r="A1272" t="str">
            <v>289-0004</v>
          </cell>
          <cell r="B1272" t="str">
            <v>E189 2F/230V/1Ph/CSA/(189-0004)</v>
          </cell>
          <cell r="C1272" t="str">
            <v>EA</v>
          </cell>
          <cell r="D1272">
            <v>1507</v>
          </cell>
        </row>
        <row r="1273">
          <cell r="A1273" t="str">
            <v>289-0006</v>
          </cell>
          <cell r="B1273" t="str">
            <v>D189 2F/50'Cd/230V/1Ph/CSA/(189-0007)</v>
          </cell>
          <cell r="C1273" t="str">
            <v>EA</v>
          </cell>
          <cell r="D1273">
            <v>1749</v>
          </cell>
        </row>
        <row r="1274">
          <cell r="A1274" t="str">
            <v>289-0007</v>
          </cell>
          <cell r="B1274" t="str">
            <v>F189 2F/230V/3Ph/cCSAus/(189-0008)</v>
          </cell>
          <cell r="C1274" t="str">
            <v>EA</v>
          </cell>
          <cell r="D1274">
            <v>1622</v>
          </cell>
        </row>
        <row r="1275">
          <cell r="A1275" t="str">
            <v>289-0008</v>
          </cell>
          <cell r="B1275" t="str">
            <v>G189 2F/460V/3Ph/cCSAus/(189-0009)</v>
          </cell>
          <cell r="C1275" t="str">
            <v>EA</v>
          </cell>
          <cell r="D1275">
            <v>1622</v>
          </cell>
        </row>
        <row r="1276">
          <cell r="A1276" t="str">
            <v>289-0009</v>
          </cell>
          <cell r="B1276" t="str">
            <v>J189 2F/200-208V/3Ph/cCSAus/(189-0010)</v>
          </cell>
          <cell r="C1276" t="str">
            <v>EA</v>
          </cell>
          <cell r="D1276">
            <v>1622</v>
          </cell>
        </row>
        <row r="1277">
          <cell r="A1277" t="str">
            <v>289-0010</v>
          </cell>
          <cell r="B1277" t="str">
            <v>H189 2F/200-208V/1Ph/cCSAus/(189-0011)</v>
          </cell>
          <cell r="C1277" t="str">
            <v>EA</v>
          </cell>
          <cell r="D1277">
            <v>1649</v>
          </cell>
        </row>
        <row r="1278">
          <cell r="A1278" t="str">
            <v>289-0011</v>
          </cell>
          <cell r="B1278" t="str">
            <v>I189 2F/200-208V/1Ph/cCSAus/(189-0012)</v>
          </cell>
          <cell r="C1278" t="str">
            <v>EA</v>
          </cell>
          <cell r="D1278">
            <v>1547</v>
          </cell>
        </row>
        <row r="1279">
          <cell r="A1279" t="str">
            <v>289-0013</v>
          </cell>
          <cell r="B1279" t="str">
            <v>BA189 2F/575V/3Ph/cCSAus (189-0017)</v>
          </cell>
          <cell r="C1279" t="str">
            <v>EA</v>
          </cell>
          <cell r="D1279">
            <v>1637</v>
          </cell>
        </row>
        <row r="1280">
          <cell r="A1280" t="str">
            <v>289-0014</v>
          </cell>
          <cell r="B1280" t="str">
            <v>E189 2F/230V/1Ph/CSA/(189-0018)</v>
          </cell>
          <cell r="C1280" t="str">
            <v>EA</v>
          </cell>
          <cell r="D1280">
            <v>1507</v>
          </cell>
        </row>
        <row r="1281">
          <cell r="A1281" t="str">
            <v>289-0015</v>
          </cell>
          <cell r="B1281" t="str">
            <v>E189 2F/25'Cd/230V/1Ph/CSA/(189-0016)</v>
          </cell>
          <cell r="C1281" t="str">
            <v>EA</v>
          </cell>
          <cell r="D1281">
            <v>1607</v>
          </cell>
        </row>
        <row r="1282">
          <cell r="A1282" t="str">
            <v>289-0017</v>
          </cell>
          <cell r="B1282" t="str">
            <v>G189 2F/50'Cd/460V/3Ph/cCSAus/(189-0024)</v>
          </cell>
          <cell r="C1282" t="str">
            <v>EA</v>
          </cell>
          <cell r="D1282">
            <v>1762</v>
          </cell>
        </row>
        <row r="1283">
          <cell r="A1283" t="str">
            <v>289-0018</v>
          </cell>
          <cell r="B1283" t="str">
            <v>WD189 2F/230V/1Ph/(189-0027)</v>
          </cell>
          <cell r="C1283" t="str">
            <v>EA</v>
          </cell>
          <cell r="D1283">
            <v>1653</v>
          </cell>
        </row>
        <row r="1284">
          <cell r="A1284" t="str">
            <v>289-0022</v>
          </cell>
          <cell r="B1284" t="str">
            <v>D189 2F/25'Cd/230V/1Ph/CSA/(189-0040)</v>
          </cell>
          <cell r="C1284" t="str">
            <v>EA</v>
          </cell>
          <cell r="D1284">
            <v>1709</v>
          </cell>
        </row>
        <row r="1285">
          <cell r="A1285" t="str">
            <v>289-0023</v>
          </cell>
          <cell r="B1285" t="str">
            <v>GX189 2F/50'Cd/460V/3Ph/Ex Pr/(189-0041)</v>
          </cell>
          <cell r="C1285" t="str">
            <v>EA</v>
          </cell>
          <cell r="D1285">
            <v>2979</v>
          </cell>
        </row>
        <row r="1286">
          <cell r="A1286" t="str">
            <v>289-0024</v>
          </cell>
          <cell r="B1286" t="str">
            <v>WD189 2F/50'Cd/230V/1Ph/(189-0042)</v>
          </cell>
          <cell r="C1286" t="str">
            <v>EA</v>
          </cell>
          <cell r="D1286">
            <v>1793</v>
          </cell>
        </row>
        <row r="1287">
          <cell r="A1287" t="str">
            <v>289-0025</v>
          </cell>
          <cell r="B1287" t="str">
            <v>I189 2F/50'Cd/200-208V/1Ph/cCSAus/(189-0045)</v>
          </cell>
          <cell r="C1287" t="str">
            <v>EA</v>
          </cell>
          <cell r="D1287">
            <v>1687</v>
          </cell>
        </row>
        <row r="1288">
          <cell r="A1288" t="str">
            <v>289-0027</v>
          </cell>
          <cell r="B1288" t="str">
            <v>GX189 2F/460V/3Ph/Ex Pr/(189-0034)</v>
          </cell>
          <cell r="C1288" t="str">
            <v>EA</v>
          </cell>
          <cell r="D1288">
            <v>2839</v>
          </cell>
        </row>
        <row r="1289">
          <cell r="A1289" t="str">
            <v>289-0028</v>
          </cell>
          <cell r="B1289" t="str">
            <v>D189 2F/35'Cd/230V/1Ph/CSA/(189-0049)</v>
          </cell>
          <cell r="C1289" t="str">
            <v>EA</v>
          </cell>
          <cell r="D1289">
            <v>1719</v>
          </cell>
        </row>
        <row r="1290">
          <cell r="A1290" t="str">
            <v>289-0029</v>
          </cell>
          <cell r="B1290" t="str">
            <v>G189 2F/35'Cd/460V/3Ph/cCSAus/(189-0044)</v>
          </cell>
          <cell r="C1290" t="str">
            <v>EA</v>
          </cell>
          <cell r="D1290">
            <v>1732</v>
          </cell>
        </row>
        <row r="1291">
          <cell r="A1291" t="str">
            <v>289-0030</v>
          </cell>
          <cell r="B1291" t="str">
            <v>DX189 2F/230V/1Ph/Ex Pr/(189-0047)</v>
          </cell>
          <cell r="C1291" t="str">
            <v>EA</v>
          </cell>
          <cell r="D1291">
            <v>3615</v>
          </cell>
        </row>
        <row r="1292">
          <cell r="A1292" t="str">
            <v>289-0031</v>
          </cell>
          <cell r="B1292" t="str">
            <v>J189 2F/50'Cd/200-208V/3Ph/cCSAus/(189-0056)</v>
          </cell>
          <cell r="C1292" t="str">
            <v>EA</v>
          </cell>
          <cell r="D1292">
            <v>1762</v>
          </cell>
        </row>
        <row r="1293">
          <cell r="A1293" t="str">
            <v>289-0032</v>
          </cell>
          <cell r="B1293" t="str">
            <v>G189 2F/25'Cd/460V/3Ph/cCSAus/(189-0051)</v>
          </cell>
          <cell r="C1293" t="str">
            <v>EA</v>
          </cell>
          <cell r="D1293">
            <v>1722</v>
          </cell>
        </row>
        <row r="1294">
          <cell r="A1294" t="str">
            <v>289-0033</v>
          </cell>
          <cell r="B1294" t="str">
            <v>IX189 2F/50'Cd/200-208V/1Ph/Ex Pr/(189-0061)</v>
          </cell>
          <cell r="C1294" t="str">
            <v>EA</v>
          </cell>
          <cell r="D1294">
            <v>2904</v>
          </cell>
        </row>
        <row r="1295">
          <cell r="A1295" t="str">
            <v>291-0004</v>
          </cell>
          <cell r="B1295" t="str">
            <v>E191 2F/230V/1Ph/(191-0004)</v>
          </cell>
          <cell r="C1295" t="str">
            <v>EA</v>
          </cell>
          <cell r="D1295">
            <v>1548</v>
          </cell>
        </row>
        <row r="1296">
          <cell r="A1296" t="str">
            <v>291-0006</v>
          </cell>
          <cell r="B1296" t="str">
            <v>E191 2F/25'Cd/230V/1Ph/(191-0006)</v>
          </cell>
          <cell r="C1296" t="str">
            <v>EA</v>
          </cell>
          <cell r="D1296">
            <v>1648</v>
          </cell>
        </row>
        <row r="1297">
          <cell r="A1297" t="str">
            <v>291-0008</v>
          </cell>
          <cell r="B1297" t="str">
            <v>EX191 2F/50'Cd/230V/1Ph/Ex Pr/(191-0013)</v>
          </cell>
          <cell r="C1297" t="str">
            <v>EA</v>
          </cell>
          <cell r="D1297">
            <v>2838</v>
          </cell>
        </row>
        <row r="1298">
          <cell r="A1298" t="str">
            <v>291-0009</v>
          </cell>
          <cell r="B1298" t="str">
            <v>EX191 2F/35'Cd/230V/1Ph/Ex Pr/(191-0014)</v>
          </cell>
          <cell r="C1298" t="str">
            <v>EA</v>
          </cell>
          <cell r="D1298">
            <v>2808</v>
          </cell>
        </row>
        <row r="1299">
          <cell r="A1299" t="str">
            <v>291-0010</v>
          </cell>
          <cell r="B1299" t="str">
            <v>E191 2F/50'Cd/230V/1Ph/(191-0008)</v>
          </cell>
          <cell r="C1299" t="str">
            <v>EA</v>
          </cell>
          <cell r="D1299">
            <v>1688</v>
          </cell>
        </row>
        <row r="1300">
          <cell r="A1300" t="str">
            <v>292-0001</v>
          </cell>
          <cell r="B1300" t="str">
            <v>M292 2F/115V/1Ph/cCSAus</v>
          </cell>
          <cell r="C1300" t="str">
            <v>EA</v>
          </cell>
          <cell r="D1300">
            <v>1157</v>
          </cell>
        </row>
        <row r="1301">
          <cell r="A1301" t="str">
            <v>292-0002</v>
          </cell>
          <cell r="B1301" t="str">
            <v>N292 2F/115V/1Ph/CSA</v>
          </cell>
          <cell r="C1301" t="str">
            <v>EA</v>
          </cell>
          <cell r="D1301">
            <v>1042</v>
          </cell>
        </row>
        <row r="1302">
          <cell r="A1302" t="str">
            <v>292-0003</v>
          </cell>
          <cell r="B1302" t="str">
            <v>D292 2F/230V/1Ph/cCSAus</v>
          </cell>
          <cell r="C1302" t="str">
            <v>EA</v>
          </cell>
          <cell r="D1302">
            <v>1214</v>
          </cell>
        </row>
        <row r="1303">
          <cell r="A1303" t="str">
            <v>292-0004</v>
          </cell>
          <cell r="B1303" t="str">
            <v>E292 2F/230V/1Ph/cCSAus</v>
          </cell>
          <cell r="C1303" t="str">
            <v>EA</v>
          </cell>
          <cell r="D1303">
            <v>1103</v>
          </cell>
        </row>
        <row r="1304">
          <cell r="A1304" t="str">
            <v>292-0006</v>
          </cell>
          <cell r="B1304" t="str">
            <v>M292 2F/25'Cd/115V/1Ph/cCSAus</v>
          </cell>
          <cell r="C1304" t="str">
            <v>EA</v>
          </cell>
          <cell r="D1304">
            <v>1257</v>
          </cell>
        </row>
        <row r="1305">
          <cell r="A1305" t="str">
            <v>292-0007</v>
          </cell>
          <cell r="B1305" t="str">
            <v>N292 2F/50'Cd/115V/1Ph/CSA</v>
          </cell>
          <cell r="C1305" t="str">
            <v>EA</v>
          </cell>
          <cell r="D1305">
            <v>1182</v>
          </cell>
        </row>
        <row r="1306">
          <cell r="A1306" t="str">
            <v>292-0008</v>
          </cell>
          <cell r="B1306" t="str">
            <v>M292 2F/50'Cd/115V/1Ph/cCSAus</v>
          </cell>
          <cell r="C1306" t="str">
            <v>EA</v>
          </cell>
          <cell r="D1306">
            <v>1297</v>
          </cell>
        </row>
        <row r="1307">
          <cell r="A1307" t="str">
            <v>292-0009</v>
          </cell>
          <cell r="B1307" t="str">
            <v>N292 2F/25'Cd/115V/1Ph/CSA</v>
          </cell>
          <cell r="C1307" t="str">
            <v>EA</v>
          </cell>
          <cell r="D1307">
            <v>1142</v>
          </cell>
        </row>
        <row r="1308">
          <cell r="A1308" t="str">
            <v>292-0010</v>
          </cell>
          <cell r="B1308" t="str">
            <v>N292 2F/35'Cd/115V/1Ph/CSA</v>
          </cell>
          <cell r="C1308" t="str">
            <v>EA</v>
          </cell>
          <cell r="D1308">
            <v>1152</v>
          </cell>
        </row>
        <row r="1309">
          <cell r="A1309" t="str">
            <v>292-0013</v>
          </cell>
          <cell r="B1309" t="str">
            <v>M292 2F/35'Cd/115V/1Ph/cCSAus</v>
          </cell>
          <cell r="C1309" t="str">
            <v>EA</v>
          </cell>
          <cell r="D1309">
            <v>1267</v>
          </cell>
        </row>
        <row r="1310">
          <cell r="A1310" t="str">
            <v>292-0014</v>
          </cell>
          <cell r="B1310" t="str">
            <v>BN292 2F/115V/1Ph/Pb20'/cCSAus</v>
          </cell>
          <cell r="C1310" t="str">
            <v>EA</v>
          </cell>
          <cell r="D1310">
            <v>1083</v>
          </cell>
        </row>
        <row r="1311">
          <cell r="A1311" t="str">
            <v>292-0020</v>
          </cell>
          <cell r="B1311" t="str">
            <v>NX292 2F/115V/1Ph/Ex Pr</v>
          </cell>
          <cell r="C1311" t="str">
            <v>EA</v>
          </cell>
          <cell r="D1311">
            <v>2378</v>
          </cell>
        </row>
        <row r="1312">
          <cell r="A1312" t="str">
            <v>292-0022</v>
          </cell>
          <cell r="B1312" t="str">
            <v>NX292 2F/50'Cd/115V/1Ph/Ex Pr</v>
          </cell>
          <cell r="C1312" t="str">
            <v>EA</v>
          </cell>
          <cell r="D1312">
            <v>2518</v>
          </cell>
        </row>
        <row r="1313">
          <cell r="A1313" t="str">
            <v>292-0023</v>
          </cell>
          <cell r="B1313" t="str">
            <v>NX292 2F/25'Cd/115V/1Ph/Ex Pr</v>
          </cell>
          <cell r="C1313" t="str">
            <v>EA</v>
          </cell>
          <cell r="D1313">
            <v>2478</v>
          </cell>
        </row>
        <row r="1314">
          <cell r="A1314" t="str">
            <v>292-0024</v>
          </cell>
          <cell r="B1314" t="str">
            <v>BN292 2F/25'Cd/115V/1Ph/Pb25'/cCSAus</v>
          </cell>
          <cell r="C1314" t="str">
            <v>EA</v>
          </cell>
          <cell r="D1314">
            <v>1183</v>
          </cell>
        </row>
        <row r="1315">
          <cell r="A1315" t="str">
            <v>292-0025</v>
          </cell>
          <cell r="B1315" t="str">
            <v>MX292 2F/115V/1Ph/Ex Pr</v>
          </cell>
          <cell r="C1315" t="str">
            <v>EA</v>
          </cell>
          <cell r="D1315">
            <v>3064</v>
          </cell>
        </row>
        <row r="1316">
          <cell r="A1316" t="str">
            <v>292-0031</v>
          </cell>
          <cell r="B1316" t="str">
            <v>BA292 2F/575V/3Ph/CSA</v>
          </cell>
          <cell r="C1316" t="str">
            <v>EA</v>
          </cell>
          <cell r="D1316">
            <v>1233</v>
          </cell>
        </row>
        <row r="1317">
          <cell r="A1317" t="str">
            <v>292-0035</v>
          </cell>
          <cell r="B1317" t="str">
            <v>MX292 2F/50'Cd/115V/1Ph/Ex Pr</v>
          </cell>
          <cell r="C1317" t="str">
            <v>EA</v>
          </cell>
          <cell r="D1317">
            <v>3204</v>
          </cell>
        </row>
        <row r="1318">
          <cell r="A1318" t="str">
            <v>292-0040</v>
          </cell>
          <cell r="B1318" t="str">
            <v>MX292 2F/25'Cd/115V/1Ph/Ex Pr</v>
          </cell>
          <cell r="C1318" t="str">
            <v>EA</v>
          </cell>
          <cell r="D1318">
            <v>3164</v>
          </cell>
        </row>
        <row r="1319">
          <cell r="A1319" t="str">
            <v>292-0043</v>
          </cell>
          <cell r="B1319" t="str">
            <v>J292 2F/200-208V/3Ph/cCSAus</v>
          </cell>
          <cell r="C1319" t="str">
            <v>EA</v>
          </cell>
          <cell r="D1319">
            <v>1218</v>
          </cell>
        </row>
        <row r="1320">
          <cell r="A1320" t="str">
            <v>292-0044</v>
          </cell>
          <cell r="B1320" t="str">
            <v>F292 2F/230V/3Ph/cCSAus</v>
          </cell>
          <cell r="C1320" t="str">
            <v>EA</v>
          </cell>
          <cell r="D1320">
            <v>1218</v>
          </cell>
        </row>
        <row r="1321">
          <cell r="A1321" t="str">
            <v>292-0045</v>
          </cell>
          <cell r="B1321" t="str">
            <v>G292 2F/460V/3Ph/cCSAus</v>
          </cell>
          <cell r="C1321" t="str">
            <v>EA</v>
          </cell>
          <cell r="D1321">
            <v>1218</v>
          </cell>
        </row>
        <row r="1322">
          <cell r="A1322" t="str">
            <v>292-0046</v>
          </cell>
          <cell r="B1322" t="str">
            <v>H292 2F/200V/1Ph/cCSAus</v>
          </cell>
          <cell r="C1322" t="str">
            <v>EA</v>
          </cell>
          <cell r="D1322">
            <v>1254</v>
          </cell>
        </row>
        <row r="1323">
          <cell r="A1323" t="str">
            <v>292-0047</v>
          </cell>
          <cell r="B1323" t="str">
            <v>I292 2F/200V/1Ph/cCSAus</v>
          </cell>
          <cell r="C1323" t="str">
            <v>EA</v>
          </cell>
          <cell r="D1323">
            <v>1143</v>
          </cell>
        </row>
        <row r="1324">
          <cell r="A1324" t="str">
            <v>292-0048</v>
          </cell>
          <cell r="B1324" t="str">
            <v>DX292 2F/230V/1Ph/Ex Pr</v>
          </cell>
          <cell r="C1324" t="str">
            <v>EA</v>
          </cell>
          <cell r="D1324">
            <v>3106</v>
          </cell>
        </row>
        <row r="1325">
          <cell r="A1325" t="str">
            <v>292-0049</v>
          </cell>
          <cell r="B1325" t="str">
            <v>EX292 2F/230V/1Ph/Ex Pr</v>
          </cell>
          <cell r="C1325" t="str">
            <v>EA</v>
          </cell>
          <cell r="D1325">
            <v>2354</v>
          </cell>
        </row>
        <row r="1326">
          <cell r="A1326" t="str">
            <v>292-0050</v>
          </cell>
          <cell r="B1326" t="str">
            <v>HX292 2F/200-208V/1Ph/Ex Pr</v>
          </cell>
          <cell r="C1326" t="str">
            <v>EA</v>
          </cell>
          <cell r="D1326">
            <v>3146</v>
          </cell>
        </row>
        <row r="1327">
          <cell r="A1327" t="str">
            <v>292-0051</v>
          </cell>
          <cell r="B1327" t="str">
            <v>IX292 2F/200-208V/1Ph/Ex Pr</v>
          </cell>
          <cell r="C1327" t="str">
            <v>EA</v>
          </cell>
          <cell r="D1327">
            <v>2394</v>
          </cell>
        </row>
        <row r="1328">
          <cell r="A1328" t="str">
            <v>292-0052</v>
          </cell>
          <cell r="B1328" t="str">
            <v>JX292 2F/200-208V/3Ph/Ex Pr</v>
          </cell>
          <cell r="C1328" t="str">
            <v>EA</v>
          </cell>
          <cell r="D1328">
            <v>2484</v>
          </cell>
        </row>
        <row r="1329">
          <cell r="A1329" t="str">
            <v>292-0053</v>
          </cell>
          <cell r="B1329" t="str">
            <v>FX292 2F/230V/3Ph/Ex Pr</v>
          </cell>
          <cell r="C1329" t="str">
            <v>EA</v>
          </cell>
          <cell r="D1329">
            <v>2484</v>
          </cell>
        </row>
        <row r="1330">
          <cell r="A1330" t="str">
            <v>292-0054</v>
          </cell>
          <cell r="B1330" t="str">
            <v>GX292 2F/460V/3Ph/Ex Pr</v>
          </cell>
          <cell r="C1330" t="str">
            <v>EA</v>
          </cell>
          <cell r="D1330">
            <v>2484</v>
          </cell>
        </row>
        <row r="1331">
          <cell r="A1331" t="str">
            <v>292-0055</v>
          </cell>
          <cell r="B1331" t="str">
            <v>E292 2F/50'Cd/230V/1Ph/cCSAus</v>
          </cell>
          <cell r="C1331" t="str">
            <v>EA</v>
          </cell>
          <cell r="D1331">
            <v>1243</v>
          </cell>
        </row>
        <row r="1332">
          <cell r="A1332" t="str">
            <v>292-0056</v>
          </cell>
          <cell r="B1332" t="str">
            <v>G292 2F/50'Cd/460V/3Ph/cCSAus</v>
          </cell>
          <cell r="C1332" t="str">
            <v>EA</v>
          </cell>
          <cell r="D1332">
            <v>1358</v>
          </cell>
        </row>
        <row r="1333">
          <cell r="A1333" t="str">
            <v>292-0057</v>
          </cell>
          <cell r="B1333" t="str">
            <v>J292 2F/35'Cd/200-208V/3Ph/cCSAus</v>
          </cell>
          <cell r="C1333" t="str">
            <v>EA</v>
          </cell>
          <cell r="D1333">
            <v>1343</v>
          </cell>
        </row>
        <row r="1334">
          <cell r="A1334" t="str">
            <v>292-0058</v>
          </cell>
          <cell r="B1334" t="str">
            <v>J292 2F/50'Cd/200-208V/3Ph/cCSAus</v>
          </cell>
          <cell r="C1334" t="str">
            <v>EA</v>
          </cell>
          <cell r="D1334">
            <v>1358</v>
          </cell>
        </row>
        <row r="1335">
          <cell r="A1335" t="str">
            <v>292-0059</v>
          </cell>
          <cell r="B1335" t="str">
            <v>IX292 2F/50'Cd/200-208V/1Ph/Ex Pr</v>
          </cell>
          <cell r="C1335" t="str">
            <v>EA</v>
          </cell>
          <cell r="D1335">
            <v>2554</v>
          </cell>
        </row>
        <row r="1336">
          <cell r="A1336" t="str">
            <v>292-0060</v>
          </cell>
          <cell r="B1336" t="str">
            <v>G292 2F/25'Cd/460V/3Ph/cCSAus</v>
          </cell>
          <cell r="C1336" t="str">
            <v>EA</v>
          </cell>
          <cell r="D1336">
            <v>1318</v>
          </cell>
        </row>
        <row r="1337">
          <cell r="A1337" t="str">
            <v>292-0061</v>
          </cell>
          <cell r="B1337" t="str">
            <v>G292 2F/35'Cd/460V/3Ph/cCSAus</v>
          </cell>
          <cell r="C1337" t="str">
            <v>EA</v>
          </cell>
          <cell r="D1337">
            <v>1328</v>
          </cell>
        </row>
        <row r="1338">
          <cell r="A1338" t="str">
            <v>292-0063</v>
          </cell>
          <cell r="B1338" t="str">
            <v>F292 25' Cd/2F/230V/3Ph/cCSAus</v>
          </cell>
          <cell r="C1338" t="str">
            <v>EA</v>
          </cell>
          <cell r="D1338">
            <v>1318</v>
          </cell>
        </row>
        <row r="1339">
          <cell r="A1339" t="str">
            <v>292-0064</v>
          </cell>
          <cell r="B1339" t="str">
            <v>GX292 2F/35'Cd/460V/3Ph/Ex Pr</v>
          </cell>
          <cell r="C1339" t="str">
            <v>EA</v>
          </cell>
          <cell r="D1339">
            <v>2594</v>
          </cell>
        </row>
        <row r="1340">
          <cell r="A1340" t="str">
            <v>292-0065</v>
          </cell>
          <cell r="B1340" t="str">
            <v>I292 2F/50'Cd/200V/1Ph/cCSAus</v>
          </cell>
          <cell r="C1340" t="str">
            <v>EA</v>
          </cell>
          <cell r="D1340">
            <v>1283</v>
          </cell>
        </row>
        <row r="1341">
          <cell r="A1341" t="str">
            <v>292-0066</v>
          </cell>
          <cell r="B1341" t="str">
            <v>J292 2F/25'Cd/200-208V/3Ph/cCSAus</v>
          </cell>
          <cell r="C1341" t="str">
            <v>EA</v>
          </cell>
          <cell r="D1341">
            <v>1318</v>
          </cell>
        </row>
        <row r="1342">
          <cell r="A1342" t="str">
            <v>292-0067</v>
          </cell>
          <cell r="B1342" t="str">
            <v>E292 2F/35'Cd/230V/1Ph/cCSAus</v>
          </cell>
          <cell r="C1342" t="str">
            <v>EA</v>
          </cell>
          <cell r="D1342">
            <v>1213</v>
          </cell>
        </row>
        <row r="1343">
          <cell r="A1343" t="str">
            <v>292-0069</v>
          </cell>
          <cell r="B1343" t="str">
            <v>NX292 2F/35'Cd//115V/1Ph/Ex Pr</v>
          </cell>
          <cell r="C1343" t="str">
            <v>EA</v>
          </cell>
          <cell r="D1343">
            <v>2488</v>
          </cell>
        </row>
        <row r="1344">
          <cell r="A1344" t="str">
            <v>292-0070</v>
          </cell>
          <cell r="B1344" t="str">
            <v>BA292 50'Cd/2F/575V/3Ph/CSA</v>
          </cell>
          <cell r="C1344" t="str">
            <v>EA</v>
          </cell>
          <cell r="D1344">
            <v>1373</v>
          </cell>
        </row>
        <row r="1345">
          <cell r="A1345" t="str">
            <v>292-0071</v>
          </cell>
          <cell r="B1345" t="str">
            <v>JX292 2F/50'Cd/200-208V/3Ph/Ex Pr</v>
          </cell>
          <cell r="C1345" t="str">
            <v>EA</v>
          </cell>
          <cell r="D1345">
            <v>2609</v>
          </cell>
        </row>
        <row r="1346">
          <cell r="A1346" t="str">
            <v>292-0072</v>
          </cell>
          <cell r="B1346" t="str">
            <v>H292 2F/35'Cd/200V/1Ph/cCSAus</v>
          </cell>
          <cell r="C1346" t="str">
            <v>EA</v>
          </cell>
          <cell r="D1346">
            <v>1364</v>
          </cell>
        </row>
        <row r="1347">
          <cell r="A1347" t="str">
            <v>292-0073</v>
          </cell>
          <cell r="B1347" t="str">
            <v>H292 2F/50'Cd/200V/1Ph/cCSAus</v>
          </cell>
          <cell r="C1347" t="str">
            <v>EA</v>
          </cell>
          <cell r="D1347">
            <v>1394</v>
          </cell>
        </row>
        <row r="1348">
          <cell r="A1348" t="str">
            <v>292-0074</v>
          </cell>
          <cell r="B1348" t="str">
            <v>BAX292 2F/50'CD/575V/3Ph/Ex Pr</v>
          </cell>
          <cell r="C1348" t="str">
            <v>EA</v>
          </cell>
          <cell r="D1348">
            <v>2624</v>
          </cell>
        </row>
        <row r="1349">
          <cell r="A1349" t="str">
            <v>292-0075</v>
          </cell>
          <cell r="B1349" t="str">
            <v>BN292 2F/35'Cd/115V/1Ph/Pb35'/cCSAus Pump</v>
          </cell>
          <cell r="C1349" t="str">
            <v>EA</v>
          </cell>
          <cell r="D1349">
            <v>1193</v>
          </cell>
        </row>
        <row r="1350">
          <cell r="A1350" t="str">
            <v>292-0076</v>
          </cell>
          <cell r="B1350" t="str">
            <v>MX292 2F/35'Cd/115V/1Ph/Ex Pr</v>
          </cell>
          <cell r="C1350" t="str">
            <v>EA</v>
          </cell>
          <cell r="D1350">
            <v>3174</v>
          </cell>
        </row>
        <row r="1351">
          <cell r="A1351" t="str">
            <v>292-0077</v>
          </cell>
          <cell r="B1351" t="str">
            <v>F292 2F/50'Cd/230V/3Ph/cCSAus</v>
          </cell>
          <cell r="C1351" t="str">
            <v>EA</v>
          </cell>
          <cell r="D1351">
            <v>1358</v>
          </cell>
        </row>
        <row r="1352">
          <cell r="A1352" t="str">
            <v>292-0078</v>
          </cell>
          <cell r="B1352" t="str">
            <v>E292 2F/25'Cd/230V/1Ph/cCSAus</v>
          </cell>
          <cell r="C1352" t="str">
            <v>EA</v>
          </cell>
          <cell r="D1352">
            <v>1203</v>
          </cell>
        </row>
        <row r="1353">
          <cell r="A1353" t="str">
            <v>292-0080</v>
          </cell>
          <cell r="B1353" t="str">
            <v>NX292 2F/115V/1Ph/Ex Pr/Bronze Impeller</v>
          </cell>
          <cell r="C1353" t="str">
            <v>EA</v>
          </cell>
          <cell r="D1353">
            <v>2488</v>
          </cell>
        </row>
        <row r="1354">
          <cell r="A1354" t="str">
            <v>292-0081</v>
          </cell>
          <cell r="B1354" t="str">
            <v>M292 2F/115V/1Ph/cCSAus/Bronze Impeller</v>
          </cell>
          <cell r="C1354" t="str">
            <v>EA</v>
          </cell>
          <cell r="D1354">
            <v>1267</v>
          </cell>
        </row>
        <row r="1355">
          <cell r="A1355" t="str">
            <v>292-0082</v>
          </cell>
          <cell r="B1355" t="str">
            <v>N292 2F/115V/1Ph/CSA/Bronze Impeller</v>
          </cell>
          <cell r="C1355" t="str">
            <v>EA</v>
          </cell>
          <cell r="D1355">
            <v>1152</v>
          </cell>
        </row>
        <row r="1356">
          <cell r="A1356" t="str">
            <v>292-0083</v>
          </cell>
          <cell r="B1356" t="str">
            <v>GX292 2F/50'Cd/460V/3Ph/Ex Pr</v>
          </cell>
          <cell r="C1356" t="str">
            <v>EA</v>
          </cell>
          <cell r="D1356">
            <v>2609</v>
          </cell>
        </row>
        <row r="1357">
          <cell r="A1357" t="str">
            <v>292-0084</v>
          </cell>
          <cell r="B1357" t="str">
            <v>D292 2F/25'Cd/230V/1Ph/cCSAus</v>
          </cell>
          <cell r="C1357" t="str">
            <v>EA</v>
          </cell>
          <cell r="D1357">
            <v>1314</v>
          </cell>
        </row>
        <row r="1358">
          <cell r="A1358" t="str">
            <v>292-0085</v>
          </cell>
          <cell r="B1358" t="str">
            <v>I292 2F/35'Cd/200V/1Ph/cCSAus</v>
          </cell>
          <cell r="C1358" t="str">
            <v>EA</v>
          </cell>
          <cell r="D1358">
            <v>1364</v>
          </cell>
        </row>
        <row r="1359">
          <cell r="A1359" t="str">
            <v>293-0003</v>
          </cell>
          <cell r="B1359" t="str">
            <v>D293 2F/230V/1Ph/cCSAus</v>
          </cell>
          <cell r="C1359" t="str">
            <v>EA</v>
          </cell>
          <cell r="D1359">
            <v>1280</v>
          </cell>
        </row>
        <row r="1360">
          <cell r="A1360" t="str">
            <v>293-0004</v>
          </cell>
          <cell r="B1360" t="str">
            <v>E293 2F/230V/1Ph/cCSAus</v>
          </cell>
          <cell r="C1360" t="str">
            <v>EA</v>
          </cell>
          <cell r="D1360">
            <v>1160</v>
          </cell>
        </row>
        <row r="1361">
          <cell r="A1361" t="str">
            <v>293-0006</v>
          </cell>
          <cell r="B1361" t="str">
            <v>J293 2F/200-208V/3Ph/cCSAus</v>
          </cell>
          <cell r="C1361" t="str">
            <v>EA</v>
          </cell>
          <cell r="D1361">
            <v>1275</v>
          </cell>
        </row>
        <row r="1362">
          <cell r="A1362" t="str">
            <v>293-0009</v>
          </cell>
          <cell r="B1362" t="str">
            <v>I293 2F/200-208V/1Ph/cCSAus</v>
          </cell>
          <cell r="C1362" t="str">
            <v>EA</v>
          </cell>
          <cell r="D1362">
            <v>1200</v>
          </cell>
        </row>
        <row r="1363">
          <cell r="A1363" t="str">
            <v>293-0011</v>
          </cell>
          <cell r="B1363" t="str">
            <v>F293 2F/230V/3Ph/cCSAus</v>
          </cell>
          <cell r="C1363" t="str">
            <v>EA</v>
          </cell>
          <cell r="D1363">
            <v>1275</v>
          </cell>
        </row>
        <row r="1364">
          <cell r="A1364" t="str">
            <v>293-0014</v>
          </cell>
          <cell r="B1364" t="str">
            <v>G293 2F/460V/3Ph/cCSAus</v>
          </cell>
          <cell r="C1364" t="str">
            <v>EA</v>
          </cell>
          <cell r="D1364">
            <v>1275</v>
          </cell>
        </row>
        <row r="1365">
          <cell r="A1365" t="str">
            <v>293-0016</v>
          </cell>
          <cell r="B1365" t="str">
            <v>H293 2F/200-208V/1Ph/cCSAus</v>
          </cell>
          <cell r="C1365" t="str">
            <v>EA</v>
          </cell>
          <cell r="D1365">
            <v>1320</v>
          </cell>
        </row>
        <row r="1366">
          <cell r="A1366" t="str">
            <v>293-0017</v>
          </cell>
          <cell r="B1366" t="str">
            <v>D293 2F/50'Cd/230V/1Ph/cCSAus</v>
          </cell>
          <cell r="C1366" t="str">
            <v>EA</v>
          </cell>
          <cell r="D1366">
            <v>1420</v>
          </cell>
        </row>
        <row r="1367">
          <cell r="A1367" t="str">
            <v>293-0018</v>
          </cell>
          <cell r="B1367" t="str">
            <v>D293 2F/25'Cd/230V/1Ph/cCSAus</v>
          </cell>
          <cell r="C1367" t="str">
            <v>EA</v>
          </cell>
          <cell r="D1367">
            <v>1380</v>
          </cell>
        </row>
        <row r="1368">
          <cell r="A1368" t="str">
            <v>293-0019</v>
          </cell>
          <cell r="B1368" t="str">
            <v>F293 2F/25'Cd/230V/3Ph/cCSAus</v>
          </cell>
          <cell r="C1368" t="str">
            <v>EA</v>
          </cell>
          <cell r="D1368">
            <v>1375</v>
          </cell>
        </row>
        <row r="1369">
          <cell r="A1369" t="str">
            <v>293-0020</v>
          </cell>
          <cell r="B1369" t="str">
            <v>D293 2F/35'Cd/230V/1Ph/cCSAus</v>
          </cell>
          <cell r="C1369" t="str">
            <v>EA</v>
          </cell>
          <cell r="D1369">
            <v>1390</v>
          </cell>
        </row>
        <row r="1370">
          <cell r="A1370" t="str">
            <v>293-0021</v>
          </cell>
          <cell r="B1370" t="str">
            <v>E293 2F/50'Cd/230V/1Ph/cCSAus</v>
          </cell>
          <cell r="C1370" t="str">
            <v>EA</v>
          </cell>
          <cell r="D1370">
            <v>1300</v>
          </cell>
        </row>
        <row r="1371">
          <cell r="A1371" t="str">
            <v>293-0023</v>
          </cell>
          <cell r="B1371" t="str">
            <v>E293 2F/230V/1Ph/cCSAus</v>
          </cell>
          <cell r="C1371" t="str">
            <v>EA</v>
          </cell>
          <cell r="D1371">
            <v>1160</v>
          </cell>
        </row>
        <row r="1372">
          <cell r="A1372" t="str">
            <v>293-0025</v>
          </cell>
          <cell r="B1372" t="str">
            <v>E293 2F/25'Cd/230V/1Ph/cCSAus</v>
          </cell>
          <cell r="C1372" t="str">
            <v>EA</v>
          </cell>
          <cell r="D1372">
            <v>1260</v>
          </cell>
        </row>
        <row r="1373">
          <cell r="A1373" t="str">
            <v>293-0026</v>
          </cell>
          <cell r="B1373" t="str">
            <v>E293 2F/35'Cd/230V/1Ph/cCSAus</v>
          </cell>
          <cell r="C1373" t="str">
            <v>EA</v>
          </cell>
          <cell r="D1373">
            <v>1270</v>
          </cell>
        </row>
        <row r="1374">
          <cell r="A1374" t="str">
            <v>293-0027</v>
          </cell>
          <cell r="B1374" t="str">
            <v>BA293 2F/575V/3Ph/cCSAus</v>
          </cell>
          <cell r="C1374" t="str">
            <v>EA</v>
          </cell>
          <cell r="D1374">
            <v>1290</v>
          </cell>
        </row>
        <row r="1375">
          <cell r="A1375" t="str">
            <v>293-0029</v>
          </cell>
          <cell r="B1375" t="str">
            <v>BE293 2F/230V/1Ph/Pb20'/cCSAus</v>
          </cell>
          <cell r="C1375" t="str">
            <v>EA</v>
          </cell>
          <cell r="D1375">
            <v>1192</v>
          </cell>
        </row>
        <row r="1376">
          <cell r="A1376" t="str">
            <v>293-0030</v>
          </cell>
          <cell r="B1376" t="str">
            <v>G293 2F/35'Cd/460V/3Ph/cCSAus</v>
          </cell>
          <cell r="C1376" t="str">
            <v>EA</v>
          </cell>
          <cell r="D1376">
            <v>1385</v>
          </cell>
        </row>
        <row r="1377">
          <cell r="A1377" t="str">
            <v>293-0031</v>
          </cell>
          <cell r="B1377" t="str">
            <v>G293 2F/25'Cd/460V/3Ph/cCSAus</v>
          </cell>
          <cell r="C1377" t="str">
            <v>EA</v>
          </cell>
          <cell r="D1377">
            <v>1375</v>
          </cell>
        </row>
        <row r="1378">
          <cell r="A1378" t="str">
            <v>293-0032</v>
          </cell>
          <cell r="B1378" t="str">
            <v>I293 2F/25'Cd/200-208V/1Ph/cCSAus</v>
          </cell>
          <cell r="C1378" t="str">
            <v>EA</v>
          </cell>
          <cell r="D1378">
            <v>1200</v>
          </cell>
        </row>
        <row r="1379">
          <cell r="A1379" t="str">
            <v>293-0037</v>
          </cell>
          <cell r="B1379" t="str">
            <v>BA293/2F/35'Cd/575V/3Ph/cCSAus</v>
          </cell>
          <cell r="C1379" t="str">
            <v>EA</v>
          </cell>
          <cell r="D1379">
            <v>1400</v>
          </cell>
        </row>
        <row r="1380">
          <cell r="A1380" t="str">
            <v>293-0046</v>
          </cell>
          <cell r="B1380" t="str">
            <v>IX293 2F/200-208V/1Ph/Ex Pr</v>
          </cell>
          <cell r="C1380" t="str">
            <v>EA</v>
          </cell>
          <cell r="D1380">
            <v>2508</v>
          </cell>
        </row>
        <row r="1381">
          <cell r="A1381" t="str">
            <v>293-0047</v>
          </cell>
          <cell r="B1381" t="str">
            <v>EX293 2F/230V/1Ph/Ex Pr</v>
          </cell>
          <cell r="C1381" t="str">
            <v>EA</v>
          </cell>
          <cell r="D1381">
            <v>2468</v>
          </cell>
        </row>
        <row r="1382">
          <cell r="A1382" t="str">
            <v>293-0048</v>
          </cell>
          <cell r="B1382" t="str">
            <v>JX293 2F/200-208V/3Ph/Ex Pr</v>
          </cell>
          <cell r="C1382" t="str">
            <v>EA</v>
          </cell>
          <cell r="D1382">
            <v>2583</v>
          </cell>
        </row>
        <row r="1383">
          <cell r="A1383" t="str">
            <v>293-0049</v>
          </cell>
          <cell r="B1383" t="str">
            <v>FX293 2F/230V/3Ph/Ex Pr</v>
          </cell>
          <cell r="C1383" t="str">
            <v>EA</v>
          </cell>
          <cell r="D1383">
            <v>2598</v>
          </cell>
        </row>
        <row r="1384">
          <cell r="A1384" t="str">
            <v>293-0050</v>
          </cell>
          <cell r="B1384" t="str">
            <v>GX293 2F/460V/3Ph/Ex Pr</v>
          </cell>
          <cell r="C1384" t="str">
            <v>EA</v>
          </cell>
          <cell r="D1384">
            <v>2583</v>
          </cell>
        </row>
        <row r="1385">
          <cell r="A1385" t="str">
            <v>293-0051</v>
          </cell>
          <cell r="B1385" t="str">
            <v>BAX293 2F/575V/3Ph/Ex Pr</v>
          </cell>
          <cell r="C1385" t="str">
            <v>EA</v>
          </cell>
          <cell r="D1385">
            <v>2598</v>
          </cell>
        </row>
        <row r="1386">
          <cell r="A1386" t="str">
            <v>293-0053</v>
          </cell>
          <cell r="B1386" t="str">
            <v>I293 2F/35'Cd/200-208V/1Ph/cCSAus</v>
          </cell>
          <cell r="C1386" t="str">
            <v>EA</v>
          </cell>
          <cell r="D1386">
            <v>1310</v>
          </cell>
        </row>
        <row r="1387">
          <cell r="A1387" t="str">
            <v>293-0054</v>
          </cell>
          <cell r="B1387" t="str">
            <v>J293 2F/35'Cd/200-208V/3Ph/cCSAus</v>
          </cell>
          <cell r="C1387" t="str">
            <v>EA</v>
          </cell>
          <cell r="D1387">
            <v>1385</v>
          </cell>
        </row>
        <row r="1388">
          <cell r="A1388" t="str">
            <v>293-0055</v>
          </cell>
          <cell r="B1388" t="str">
            <v>BE293 2F/25'Cd/230V/1Ph/Pb25'/cCSAus</v>
          </cell>
          <cell r="C1388" t="str">
            <v>EA</v>
          </cell>
          <cell r="D1388">
            <v>1292</v>
          </cell>
        </row>
        <row r="1389">
          <cell r="A1389" t="str">
            <v>293-0056</v>
          </cell>
          <cell r="B1389" t="str">
            <v>G293 2F/50'Cd/460V/3Ph/cCSAus</v>
          </cell>
          <cell r="C1389" t="str">
            <v>EA</v>
          </cell>
          <cell r="D1389">
            <v>1415</v>
          </cell>
        </row>
        <row r="1390">
          <cell r="A1390" t="str">
            <v>293-0058</v>
          </cell>
          <cell r="B1390" t="str">
            <v>I293 2F/50'Cd/200-208V/1Ph/cCSAus</v>
          </cell>
          <cell r="C1390" t="str">
            <v>EA</v>
          </cell>
          <cell r="D1390">
            <v>1340</v>
          </cell>
        </row>
        <row r="1391">
          <cell r="A1391" t="str">
            <v>293-0059</v>
          </cell>
          <cell r="B1391" t="str">
            <v>J293 2F/50'Cd/200-208V/3Ph/cCSAus</v>
          </cell>
          <cell r="C1391" t="str">
            <v>EA</v>
          </cell>
          <cell r="D1391">
            <v>1415</v>
          </cell>
        </row>
        <row r="1392">
          <cell r="A1392" t="str">
            <v>293-0060</v>
          </cell>
          <cell r="B1392" t="str">
            <v>GX293 2F/35'Cd/460V/3Ph/Ex Pr</v>
          </cell>
          <cell r="C1392" t="str">
            <v>EA</v>
          </cell>
          <cell r="D1392">
            <v>2693</v>
          </cell>
        </row>
        <row r="1393">
          <cell r="A1393" t="str">
            <v>293-0061</v>
          </cell>
          <cell r="B1393" t="str">
            <v>JX293 2F/50'Cd/200-208V/3Ph/Ex Pr</v>
          </cell>
          <cell r="C1393" t="str">
            <v>EA</v>
          </cell>
          <cell r="D1393">
            <v>2723</v>
          </cell>
        </row>
        <row r="1394">
          <cell r="A1394" t="str">
            <v>293-0062</v>
          </cell>
          <cell r="B1394" t="str">
            <v>J293 2F/25'Cd/200-208V/3Ph/cCSAus</v>
          </cell>
          <cell r="C1394" t="str">
            <v>EA</v>
          </cell>
          <cell r="D1394">
            <v>1375</v>
          </cell>
        </row>
        <row r="1395">
          <cell r="A1395" t="str">
            <v>293-0063</v>
          </cell>
          <cell r="B1395" t="str">
            <v>IX293 2F/50'Cd/200-208V/1Ph/Ex Pr</v>
          </cell>
          <cell r="C1395" t="str">
            <v>EA</v>
          </cell>
          <cell r="D1395">
            <v>2648</v>
          </cell>
        </row>
        <row r="1396">
          <cell r="A1396" t="str">
            <v>293-0064</v>
          </cell>
          <cell r="B1396" t="str">
            <v>H293 2F/50'Cd/200-208V/1Ph/cCSAus</v>
          </cell>
          <cell r="C1396" t="str">
            <v>EA</v>
          </cell>
          <cell r="D1396">
            <v>1460</v>
          </cell>
        </row>
        <row r="1397">
          <cell r="A1397" t="str">
            <v>293-0065</v>
          </cell>
          <cell r="B1397" t="str">
            <v>FX293 2F/35'Cd/230V/3Ph/Ex Pr</v>
          </cell>
          <cell r="C1397" t="str">
            <v>EA</v>
          </cell>
          <cell r="D1397">
            <v>2693</v>
          </cell>
        </row>
        <row r="1398">
          <cell r="A1398" t="str">
            <v>293-0066</v>
          </cell>
          <cell r="B1398" t="str">
            <v>DX293 2F/230V/1Ph/EX Pr</v>
          </cell>
          <cell r="C1398" t="str">
            <v>EA</v>
          </cell>
          <cell r="D1398">
            <v>3155</v>
          </cell>
        </row>
        <row r="1399">
          <cell r="A1399" t="str">
            <v>293-0067</v>
          </cell>
          <cell r="B1399" t="str">
            <v>EX293 2F/50'Cord/230V/1Ph/Ex Pr</v>
          </cell>
          <cell r="C1399" t="str">
            <v>EA</v>
          </cell>
          <cell r="D1399">
            <v>2608</v>
          </cell>
        </row>
        <row r="1400">
          <cell r="A1400" t="str">
            <v>293-0068</v>
          </cell>
          <cell r="B1400" t="str">
            <v>JX293 2F/35'Cd/200-208V/3Ph/Ex Pr</v>
          </cell>
          <cell r="C1400" t="str">
            <v>EA</v>
          </cell>
          <cell r="D1400">
            <v>2693</v>
          </cell>
        </row>
        <row r="1401">
          <cell r="A1401" t="str">
            <v>293-0071</v>
          </cell>
          <cell r="B1401" t="str">
            <v>F293 2F/35'Cd/230V/3Ph/cCSAus</v>
          </cell>
          <cell r="C1401" t="str">
            <v>EA</v>
          </cell>
          <cell r="D1401">
            <v>1385</v>
          </cell>
        </row>
        <row r="1402">
          <cell r="A1402" t="str">
            <v>293-0074</v>
          </cell>
          <cell r="B1402" t="str">
            <v>H293 2F/35'Cd/200-208V/1Ph/cCSAus</v>
          </cell>
          <cell r="C1402" t="str">
            <v>EA</v>
          </cell>
          <cell r="D1402">
            <v>1430</v>
          </cell>
        </row>
        <row r="1403">
          <cell r="A1403" t="str">
            <v>293-0076</v>
          </cell>
          <cell r="B1403" t="str">
            <v>GX293 2F/50'Cd/460V/3Ph/Ex Pr</v>
          </cell>
          <cell r="C1403" t="str">
            <v>EA</v>
          </cell>
          <cell r="D1403">
            <v>2723</v>
          </cell>
        </row>
        <row r="1404">
          <cell r="A1404" t="str">
            <v>293-0077</v>
          </cell>
          <cell r="B1404" t="str">
            <v>JX293 2F/25'Cd/200-208V/3Ph/Ex Pr</v>
          </cell>
          <cell r="C1404" t="str">
            <v>EA</v>
          </cell>
          <cell r="D1404">
            <v>2703</v>
          </cell>
        </row>
        <row r="1405">
          <cell r="A1405" t="str">
            <v>293-0085</v>
          </cell>
          <cell r="B1405" t="str">
            <v>BA293/2F/25'Cd/575V/3Ph/cCSAus</v>
          </cell>
          <cell r="C1405" t="str">
            <v>EA</v>
          </cell>
          <cell r="D1405">
            <v>1390</v>
          </cell>
        </row>
        <row r="1406">
          <cell r="A1406" t="str">
            <v>293-0086</v>
          </cell>
          <cell r="B1406" t="str">
            <v>EX293 2F/35'Cord/230V/1Ph/Ex Pr</v>
          </cell>
          <cell r="C1406" t="str">
            <v>EA</v>
          </cell>
          <cell r="D1406">
            <v>2578</v>
          </cell>
        </row>
        <row r="1407">
          <cell r="A1407" t="str">
            <v>293-0087</v>
          </cell>
          <cell r="B1407" t="str">
            <v>IX293 2F/35'Cd/200-208V/1Ph/Ex Pr</v>
          </cell>
          <cell r="C1407" t="str">
            <v>EA</v>
          </cell>
          <cell r="D1407">
            <v>2618</v>
          </cell>
        </row>
        <row r="1408">
          <cell r="A1408" t="str">
            <v>293-0089</v>
          </cell>
          <cell r="B1408" t="str">
            <v>BAX293 2F/50'Cd/575V/3Ph/Ex Pr</v>
          </cell>
          <cell r="C1408" t="str">
            <v>EA</v>
          </cell>
          <cell r="D1408">
            <v>2738</v>
          </cell>
        </row>
        <row r="1409">
          <cell r="A1409" t="str">
            <v>293-0090</v>
          </cell>
          <cell r="B1409" t="str">
            <v>FX293 2F/50'Cd/230V/3Ph/Ex Pr</v>
          </cell>
          <cell r="C1409" t="str">
            <v>EA</v>
          </cell>
          <cell r="D1409">
            <v>2723</v>
          </cell>
        </row>
        <row r="1410">
          <cell r="A1410" t="str">
            <v>293-0091</v>
          </cell>
          <cell r="B1410" t="str">
            <v>F293 2F/50'Cd/230V/3Ph/cCSAus</v>
          </cell>
          <cell r="C1410" t="str">
            <v>EA</v>
          </cell>
          <cell r="D1410">
            <v>1415</v>
          </cell>
        </row>
        <row r="1411">
          <cell r="A1411" t="str">
            <v>293-0092</v>
          </cell>
          <cell r="B1411" t="str">
            <v>I293 2F/200-208V/1Ph/cCSAus/Bronze Impeller</v>
          </cell>
          <cell r="C1411" t="str">
            <v>EA</v>
          </cell>
          <cell r="D1411">
            <v>1310</v>
          </cell>
        </row>
        <row r="1412">
          <cell r="A1412" t="str">
            <v>294-0003</v>
          </cell>
          <cell r="B1412" t="str">
            <v>D294 2F/230V/1Ph/cCSAus</v>
          </cell>
          <cell r="C1412" t="str">
            <v>EA</v>
          </cell>
          <cell r="D1412">
            <v>1454</v>
          </cell>
        </row>
        <row r="1413">
          <cell r="A1413" t="str">
            <v>294-0004</v>
          </cell>
          <cell r="B1413" t="str">
            <v>E294 2F/230V/1Ph/CSA</v>
          </cell>
          <cell r="C1413" t="str">
            <v>EA</v>
          </cell>
          <cell r="D1413">
            <v>1353</v>
          </cell>
        </row>
        <row r="1414">
          <cell r="A1414" t="str">
            <v>294-0005</v>
          </cell>
          <cell r="B1414" t="str">
            <v>G294 2F/460V/3Ph/cCSAus</v>
          </cell>
          <cell r="C1414" t="str">
            <v>EA</v>
          </cell>
          <cell r="D1414">
            <v>1468</v>
          </cell>
        </row>
        <row r="1415">
          <cell r="A1415" t="str">
            <v>294-0006</v>
          </cell>
          <cell r="B1415" t="str">
            <v>F294 2F/230V/3Ph/cCSAus</v>
          </cell>
          <cell r="C1415" t="str">
            <v>EA</v>
          </cell>
          <cell r="D1415">
            <v>1468</v>
          </cell>
        </row>
        <row r="1416">
          <cell r="A1416" t="str">
            <v>294-0007</v>
          </cell>
          <cell r="B1416" t="str">
            <v>J294 2F/200-208V/3Ph/cCSAus</v>
          </cell>
          <cell r="C1416" t="str">
            <v>EA</v>
          </cell>
          <cell r="D1416">
            <v>1468</v>
          </cell>
        </row>
        <row r="1417">
          <cell r="A1417" t="str">
            <v>294-0008</v>
          </cell>
          <cell r="B1417" t="str">
            <v>D294 2F/50'Cd/230V/1Ph/cCSAu</v>
          </cell>
          <cell r="C1417" t="str">
            <v>EA</v>
          </cell>
          <cell r="D1417">
            <v>1594</v>
          </cell>
        </row>
        <row r="1418">
          <cell r="A1418" t="str">
            <v>294-0009</v>
          </cell>
          <cell r="B1418" t="str">
            <v>H294 2F/200-208V/1Ph/cCSAus</v>
          </cell>
          <cell r="C1418" t="str">
            <v>EA</v>
          </cell>
          <cell r="D1418">
            <v>1494</v>
          </cell>
        </row>
        <row r="1419">
          <cell r="A1419" t="str">
            <v>294-0010</v>
          </cell>
          <cell r="B1419" t="str">
            <v>I294 2F/200-208V/1Ph/cCSAus</v>
          </cell>
          <cell r="C1419" t="str">
            <v>EA</v>
          </cell>
          <cell r="D1419">
            <v>1393</v>
          </cell>
        </row>
        <row r="1420">
          <cell r="A1420" t="str">
            <v>294-0011</v>
          </cell>
          <cell r="B1420" t="str">
            <v>G294 2F/50'Cd/460V/3Ph/cCSAus</v>
          </cell>
          <cell r="C1420" t="str">
            <v>EA</v>
          </cell>
          <cell r="D1420">
            <v>1608</v>
          </cell>
        </row>
        <row r="1421">
          <cell r="A1421" t="str">
            <v>294-0012</v>
          </cell>
          <cell r="B1421" t="str">
            <v>J294 2F/25'Cd/200-208V/3Ph/cCSAus</v>
          </cell>
          <cell r="C1421" t="str">
            <v>EA</v>
          </cell>
          <cell r="D1421">
            <v>1568</v>
          </cell>
        </row>
        <row r="1422">
          <cell r="A1422" t="str">
            <v>294-0013</v>
          </cell>
          <cell r="B1422" t="str">
            <v>J294 2F/50'Cd/200-208V/3Ph/cCSAus</v>
          </cell>
          <cell r="C1422" t="str">
            <v>EA</v>
          </cell>
          <cell r="D1422">
            <v>1608</v>
          </cell>
        </row>
        <row r="1423">
          <cell r="A1423" t="str">
            <v>294-0016</v>
          </cell>
          <cell r="B1423" t="str">
            <v>BA294 2F/575V/3Ph/cCSAus</v>
          </cell>
          <cell r="C1423" t="str">
            <v>EA</v>
          </cell>
          <cell r="D1423">
            <v>1483</v>
          </cell>
        </row>
        <row r="1424">
          <cell r="A1424" t="str">
            <v>294-0017</v>
          </cell>
          <cell r="B1424" t="str">
            <v>E294 2F/25'Cd/230V/1Ph/CSA</v>
          </cell>
          <cell r="C1424" t="str">
            <v>EA</v>
          </cell>
          <cell r="D1424">
            <v>1453</v>
          </cell>
        </row>
        <row r="1425">
          <cell r="A1425" t="str">
            <v>294-0018</v>
          </cell>
          <cell r="B1425" t="str">
            <v>E294 2F/230V/1Ph/CSA</v>
          </cell>
          <cell r="C1425" t="str">
            <v>EA</v>
          </cell>
          <cell r="D1425">
            <v>1353</v>
          </cell>
        </row>
        <row r="1426">
          <cell r="A1426" t="str">
            <v>294-0020</v>
          </cell>
          <cell r="B1426" t="str">
            <v>F294 2F/25'Cd/230V/3Ph/cCSAus</v>
          </cell>
          <cell r="C1426" t="str">
            <v>EA</v>
          </cell>
          <cell r="D1426">
            <v>1568</v>
          </cell>
        </row>
        <row r="1427">
          <cell r="A1427" t="str">
            <v>294-0021</v>
          </cell>
          <cell r="B1427" t="str">
            <v>BE294 2F/20'Pb MFS/230/1PH/CSA</v>
          </cell>
          <cell r="C1427" t="str">
            <v>EA</v>
          </cell>
          <cell r="D1427">
            <v>1372</v>
          </cell>
        </row>
        <row r="1428">
          <cell r="A1428" t="str">
            <v>294-0022</v>
          </cell>
          <cell r="B1428" t="str">
            <v>E294 2F/35'Cd/230V/1Ph/CSA</v>
          </cell>
          <cell r="C1428" t="str">
            <v>EA</v>
          </cell>
          <cell r="D1428">
            <v>1463</v>
          </cell>
        </row>
        <row r="1429">
          <cell r="A1429" t="str">
            <v>294-0025</v>
          </cell>
          <cell r="B1429" t="str">
            <v>D294 2F/25'Cd/230V/1Ph/cCSAus</v>
          </cell>
          <cell r="C1429" t="str">
            <v>EA</v>
          </cell>
          <cell r="D1429">
            <v>1554</v>
          </cell>
        </row>
        <row r="1430">
          <cell r="A1430" t="str">
            <v>294-0026</v>
          </cell>
          <cell r="B1430" t="str">
            <v>I294 2F/25'Cd/200-208V/1Ph/cCSAus</v>
          </cell>
          <cell r="C1430" t="str">
            <v>EA</v>
          </cell>
          <cell r="D1430">
            <v>1493</v>
          </cell>
        </row>
        <row r="1431">
          <cell r="A1431" t="str">
            <v>294-0027</v>
          </cell>
          <cell r="B1431" t="str">
            <v>D294 2F/35'Cd/230V/1Ph/cCSAus</v>
          </cell>
          <cell r="C1431" t="str">
            <v>EA</v>
          </cell>
          <cell r="D1431">
            <v>1564</v>
          </cell>
        </row>
        <row r="1432">
          <cell r="A1432" t="str">
            <v>294-0029</v>
          </cell>
          <cell r="B1432" t="str">
            <v>E294 2F/50'Cd/230V/1Ph/CSA</v>
          </cell>
          <cell r="C1432" t="str">
            <v>EA</v>
          </cell>
          <cell r="D1432">
            <v>1493</v>
          </cell>
        </row>
        <row r="1433">
          <cell r="A1433" t="str">
            <v>294-0033</v>
          </cell>
          <cell r="B1433" t="str">
            <v>H294 2F/50'Cd/200-208V/1Ph/cCSAus</v>
          </cell>
          <cell r="C1433" t="str">
            <v>EA</v>
          </cell>
          <cell r="D1433">
            <v>1634</v>
          </cell>
        </row>
        <row r="1434">
          <cell r="A1434" t="str">
            <v>294-0034</v>
          </cell>
          <cell r="B1434" t="str">
            <v>I294 2F/50'Cd/200-208V/1Ph/cCSAus</v>
          </cell>
          <cell r="C1434" t="str">
            <v>EA</v>
          </cell>
          <cell r="D1434">
            <v>1533</v>
          </cell>
        </row>
        <row r="1435">
          <cell r="A1435" t="str">
            <v>294-0035</v>
          </cell>
          <cell r="B1435" t="str">
            <v>IX294 2F/200-208V/1Ph/Ex Pr</v>
          </cell>
          <cell r="C1435" t="str">
            <v>EA</v>
          </cell>
          <cell r="D1435">
            <v>2944</v>
          </cell>
        </row>
        <row r="1436">
          <cell r="A1436" t="str">
            <v>294-0036</v>
          </cell>
          <cell r="B1436" t="str">
            <v>EX294 2F/230V/1Ph/Ex Pr</v>
          </cell>
          <cell r="C1436" t="str">
            <v>EA</v>
          </cell>
          <cell r="D1436">
            <v>2904</v>
          </cell>
        </row>
        <row r="1437">
          <cell r="A1437" t="str">
            <v>294-0037</v>
          </cell>
          <cell r="B1437" t="str">
            <v>JX294 2F/200-208V/3Ph/Ex Pr</v>
          </cell>
          <cell r="C1437" t="str">
            <v>EA</v>
          </cell>
          <cell r="D1437">
            <v>3019</v>
          </cell>
        </row>
        <row r="1438">
          <cell r="A1438" t="str">
            <v>294-0038</v>
          </cell>
          <cell r="B1438" t="str">
            <v>FX294 2F/230V/3Ph/Ex Pr</v>
          </cell>
          <cell r="C1438" t="str">
            <v>EA</v>
          </cell>
          <cell r="D1438">
            <v>3019</v>
          </cell>
        </row>
        <row r="1439">
          <cell r="A1439" t="str">
            <v>294-0039</v>
          </cell>
          <cell r="B1439" t="str">
            <v>GX294 2F/460V/3Ph/Ex Pr</v>
          </cell>
          <cell r="C1439" t="str">
            <v>EA</v>
          </cell>
          <cell r="D1439">
            <v>3019</v>
          </cell>
        </row>
        <row r="1440">
          <cell r="A1440" t="str">
            <v>294-0040</v>
          </cell>
          <cell r="B1440" t="str">
            <v>BAX294 2F/575V/3Ph/Ex Pr</v>
          </cell>
          <cell r="C1440" t="str">
            <v>EA</v>
          </cell>
          <cell r="D1440">
            <v>3034</v>
          </cell>
        </row>
        <row r="1441">
          <cell r="A1441" t="str">
            <v>294-0041</v>
          </cell>
          <cell r="B1441" t="str">
            <v>FX294 2F/50'Cd/230V/3Ph/Ex Pr</v>
          </cell>
          <cell r="C1441" t="str">
            <v>EA</v>
          </cell>
          <cell r="D1441">
            <v>3159</v>
          </cell>
        </row>
        <row r="1442">
          <cell r="A1442" t="str">
            <v>294-0042</v>
          </cell>
          <cell r="B1442" t="str">
            <v>J294 2F/35'Cd/200-208V/3Ph/cCSAus</v>
          </cell>
          <cell r="C1442" t="str">
            <v>EA</v>
          </cell>
          <cell r="D1442">
            <v>1578</v>
          </cell>
        </row>
        <row r="1443">
          <cell r="A1443" t="str">
            <v>294-0043</v>
          </cell>
          <cell r="B1443" t="str">
            <v>G294 2F/25'Cd/460V/3Ph/cCSAus</v>
          </cell>
          <cell r="C1443" t="str">
            <v>EA</v>
          </cell>
          <cell r="D1443">
            <v>1568</v>
          </cell>
        </row>
        <row r="1444">
          <cell r="A1444" t="str">
            <v>294-0045</v>
          </cell>
          <cell r="B1444" t="str">
            <v>JX294 2F/25'Cd/200-208V/3Ph/Ex Pr</v>
          </cell>
          <cell r="C1444" t="str">
            <v>EA</v>
          </cell>
          <cell r="D1444">
            <v>3119</v>
          </cell>
        </row>
        <row r="1445">
          <cell r="A1445" t="str">
            <v>294-0046</v>
          </cell>
          <cell r="B1445" t="str">
            <v>G294 2F/35'Cd/460V/3Ph/cCSAus</v>
          </cell>
          <cell r="C1445" t="str">
            <v>EA</v>
          </cell>
          <cell r="D1445">
            <v>1578</v>
          </cell>
        </row>
        <row r="1446">
          <cell r="A1446" t="str">
            <v>294-0048</v>
          </cell>
          <cell r="B1446" t="str">
            <v>H294 2F/35'Cd/200-208V/1Ph/cCSAus</v>
          </cell>
          <cell r="C1446" t="str">
            <v>EA</v>
          </cell>
          <cell r="D1446">
            <v>1604</v>
          </cell>
        </row>
        <row r="1447">
          <cell r="A1447" t="str">
            <v>294-0049</v>
          </cell>
          <cell r="B1447" t="str">
            <v>F294 2F/50'Cd/230V/3Ph/cCSAus</v>
          </cell>
          <cell r="C1447" t="str">
            <v>EA</v>
          </cell>
          <cell r="D1447">
            <v>1608</v>
          </cell>
        </row>
        <row r="1448">
          <cell r="A1448" t="str">
            <v>294-0050</v>
          </cell>
          <cell r="B1448" t="str">
            <v>I294 2F/35'Cd/200-208V/1Ph/cCSAus</v>
          </cell>
          <cell r="C1448" t="str">
            <v>EA</v>
          </cell>
          <cell r="D1448">
            <v>1503</v>
          </cell>
        </row>
        <row r="1449">
          <cell r="A1449" t="str">
            <v>294-0052</v>
          </cell>
          <cell r="B1449" t="str">
            <v>FX294 2F/25'Cd/230V/3Ph/Ex Pr</v>
          </cell>
          <cell r="C1449" t="str">
            <v>EA</v>
          </cell>
          <cell r="D1449">
            <v>3119</v>
          </cell>
        </row>
        <row r="1450">
          <cell r="A1450" t="str">
            <v>294-0053</v>
          </cell>
          <cell r="B1450" t="str">
            <v>DX294 2F/230V/1Ph/Ex Pr</v>
          </cell>
          <cell r="C1450" t="str">
            <v>EA</v>
          </cell>
          <cell r="D1450">
            <v>3387</v>
          </cell>
        </row>
        <row r="1451">
          <cell r="A1451" t="str">
            <v>294-0055</v>
          </cell>
          <cell r="B1451" t="str">
            <v>H294 2F/25'Cd/200-208V/1Ph/cCSAus</v>
          </cell>
          <cell r="C1451" t="str">
            <v>EA</v>
          </cell>
          <cell r="D1451">
            <v>1594</v>
          </cell>
        </row>
        <row r="1452">
          <cell r="A1452" t="str">
            <v>294-0056</v>
          </cell>
          <cell r="B1452" t="str">
            <v>JX294 2F/50'Cd/200-208V/3Ph/Ex Pr</v>
          </cell>
          <cell r="C1452" t="str">
            <v>EA</v>
          </cell>
          <cell r="D1452">
            <v>3159</v>
          </cell>
        </row>
        <row r="1453">
          <cell r="A1453" t="str">
            <v>294-0064</v>
          </cell>
          <cell r="B1453" t="str">
            <v>DX294 2F/35'Cd/230V/1Ph/Ex Pr</v>
          </cell>
          <cell r="C1453" t="str">
            <v>EA</v>
          </cell>
          <cell r="D1453">
            <v>3497</v>
          </cell>
        </row>
        <row r="1454">
          <cell r="A1454" t="str">
            <v>294-0065</v>
          </cell>
          <cell r="B1454" t="str">
            <v>GX294 2F/35'Cd/460V/3Ph/Ex Pr</v>
          </cell>
          <cell r="C1454" t="str">
            <v>EA</v>
          </cell>
          <cell r="D1454">
            <v>3129</v>
          </cell>
        </row>
        <row r="1455">
          <cell r="A1455" t="str">
            <v>294-0071</v>
          </cell>
          <cell r="B1455" t="str">
            <v>GX294 2F/25'Cd/460V/3Ph/Ex Pr</v>
          </cell>
          <cell r="C1455" t="str">
            <v>EA</v>
          </cell>
          <cell r="D1455">
            <v>3119</v>
          </cell>
        </row>
        <row r="1456">
          <cell r="A1456" t="str">
            <v>294-0072</v>
          </cell>
          <cell r="B1456" t="str">
            <v>BA294 2F/35'Cd/575V/3Ph/cCSAus</v>
          </cell>
          <cell r="C1456" t="str">
            <v>EA</v>
          </cell>
          <cell r="D1456">
            <v>1593</v>
          </cell>
        </row>
        <row r="1457">
          <cell r="A1457" t="str">
            <v>294-0073</v>
          </cell>
          <cell r="B1457" t="str">
            <v>EX294 2F/35'Cd/230V/1Ph/Ex Pr</v>
          </cell>
          <cell r="C1457" t="str">
            <v>EA</v>
          </cell>
          <cell r="D1457">
            <v>3014</v>
          </cell>
        </row>
        <row r="1458">
          <cell r="A1458" t="str">
            <v>294-0074</v>
          </cell>
          <cell r="B1458" t="str">
            <v>BA294 2F/25'Cd/575V/3Ph/cCSAus</v>
          </cell>
          <cell r="C1458" t="str">
            <v>EA</v>
          </cell>
          <cell r="D1458">
            <v>1583</v>
          </cell>
        </row>
        <row r="1459">
          <cell r="A1459" t="str">
            <v>294-0077</v>
          </cell>
          <cell r="B1459" t="str">
            <v>IX294 2F/35'Cd/200-208V/1Ph/Ex Pr</v>
          </cell>
          <cell r="C1459" t="str">
            <v>EA</v>
          </cell>
          <cell r="D1459">
            <v>3054</v>
          </cell>
        </row>
        <row r="1460">
          <cell r="A1460" t="str">
            <v>294-0078</v>
          </cell>
          <cell r="B1460" t="str">
            <v>HX294 2F/35'Cd/200-208V/1Ph/Ex Pr</v>
          </cell>
          <cell r="C1460" t="str">
            <v>EA</v>
          </cell>
          <cell r="D1460">
            <v>3054</v>
          </cell>
        </row>
        <row r="1461">
          <cell r="A1461" t="str">
            <v>294-0079</v>
          </cell>
          <cell r="B1461" t="str">
            <v>JX294 2F/35'CD/200V/3Ph/Ex Pr</v>
          </cell>
          <cell r="C1461" t="str">
            <v>EA</v>
          </cell>
          <cell r="D1461">
            <v>3129</v>
          </cell>
        </row>
        <row r="1462">
          <cell r="A1462" t="str">
            <v>294-0084</v>
          </cell>
          <cell r="B1462" t="str">
            <v>F294 2F/35'Cd/230V/3Ph/cCSAus</v>
          </cell>
          <cell r="C1462" t="str">
            <v>EA</v>
          </cell>
          <cell r="D1462">
            <v>1578</v>
          </cell>
        </row>
        <row r="1463">
          <cell r="A1463" t="str">
            <v>294-0088</v>
          </cell>
          <cell r="B1463" t="str">
            <v>BA294 2F/50'Cd/575V/3Ph/cCSAus</v>
          </cell>
          <cell r="C1463" t="str">
            <v>EA</v>
          </cell>
          <cell r="D1463">
            <v>1608</v>
          </cell>
        </row>
        <row r="1464">
          <cell r="A1464" t="str">
            <v>294-0089</v>
          </cell>
          <cell r="B1464" t="str">
            <v>G294 2F/460V/3Ph/cCSAus/Bronze Impeller</v>
          </cell>
          <cell r="C1464" t="str">
            <v>EA</v>
          </cell>
          <cell r="D1464">
            <v>1483</v>
          </cell>
        </row>
        <row r="1465">
          <cell r="A1465" t="str">
            <v>295-0003</v>
          </cell>
          <cell r="B1465" t="str">
            <v>D295 2F/230V/1Ph/CSA</v>
          </cell>
          <cell r="C1465" t="str">
            <v>EA</v>
          </cell>
          <cell r="D1465">
            <v>1448</v>
          </cell>
        </row>
        <row r="1466">
          <cell r="A1466" t="str">
            <v>295-0004</v>
          </cell>
          <cell r="B1466" t="str">
            <v>E295 2F/230V/1Ph/CSA</v>
          </cell>
          <cell r="C1466" t="str">
            <v>EA</v>
          </cell>
          <cell r="D1466">
            <v>1377</v>
          </cell>
        </row>
        <row r="1467">
          <cell r="A1467" t="str">
            <v>295-0006</v>
          </cell>
          <cell r="B1467" t="str">
            <v>F295 2F/50'Cd/230V/3Ph/cCSAus</v>
          </cell>
          <cell r="C1467" t="str">
            <v>EA</v>
          </cell>
          <cell r="D1467">
            <v>1632</v>
          </cell>
        </row>
        <row r="1468">
          <cell r="A1468" t="str">
            <v>295-0007</v>
          </cell>
          <cell r="B1468" t="str">
            <v>D295 2F/25'Cd/230V/1Ph/CSA</v>
          </cell>
          <cell r="C1468" t="str">
            <v>EA</v>
          </cell>
          <cell r="D1468">
            <v>1548</v>
          </cell>
        </row>
        <row r="1469">
          <cell r="A1469" t="str">
            <v>295-0008</v>
          </cell>
          <cell r="B1469" t="str">
            <v>F295 2F/230V/3Ph/cCSAus</v>
          </cell>
          <cell r="C1469" t="str">
            <v>EA</v>
          </cell>
          <cell r="D1469">
            <v>1492</v>
          </cell>
        </row>
        <row r="1470">
          <cell r="A1470" t="str">
            <v>295-0009</v>
          </cell>
          <cell r="B1470" t="str">
            <v>G295 2F/460V/3Ph/cCSAus</v>
          </cell>
          <cell r="C1470" t="str">
            <v>EA</v>
          </cell>
          <cell r="D1470">
            <v>1492</v>
          </cell>
        </row>
        <row r="1471">
          <cell r="A1471" t="str">
            <v>295-0010</v>
          </cell>
          <cell r="B1471" t="str">
            <v>J295 2F/200-208V/3Ph/cCSAus</v>
          </cell>
          <cell r="C1471" t="str">
            <v>EA</v>
          </cell>
          <cell r="D1471">
            <v>1492</v>
          </cell>
        </row>
        <row r="1472">
          <cell r="A1472" t="str">
            <v>295-0011</v>
          </cell>
          <cell r="B1472" t="str">
            <v>H295 2F/200-208V/1Ph/cCSAus</v>
          </cell>
          <cell r="C1472" t="str">
            <v>EA</v>
          </cell>
          <cell r="D1472">
            <v>1488</v>
          </cell>
        </row>
        <row r="1473">
          <cell r="A1473" t="str">
            <v>295-0012</v>
          </cell>
          <cell r="B1473" t="str">
            <v>I295 2F/200-208V/1Ph/cCSAus</v>
          </cell>
          <cell r="C1473" t="str">
            <v>EA</v>
          </cell>
          <cell r="D1473">
            <v>1417</v>
          </cell>
        </row>
        <row r="1474">
          <cell r="A1474" t="str">
            <v>295-0013</v>
          </cell>
          <cell r="B1474" t="str">
            <v>F295 2F/35'Cd/230V/3Ph/cCSAus</v>
          </cell>
          <cell r="C1474" t="str">
            <v>EA</v>
          </cell>
          <cell r="D1474">
            <v>1602</v>
          </cell>
        </row>
        <row r="1475">
          <cell r="A1475" t="str">
            <v>295-0014</v>
          </cell>
          <cell r="B1475" t="str">
            <v>G295 2F/25'Cd/460V/3Ph/cCSAus</v>
          </cell>
          <cell r="C1475" t="str">
            <v>EA</v>
          </cell>
          <cell r="D1475">
            <v>1592</v>
          </cell>
        </row>
        <row r="1476">
          <cell r="A1476" t="str">
            <v>295-0015</v>
          </cell>
          <cell r="B1476" t="str">
            <v>G295 2F/50'Cd/460V/3Ph/cCSAus</v>
          </cell>
          <cell r="C1476" t="str">
            <v>EA</v>
          </cell>
          <cell r="D1476">
            <v>1632</v>
          </cell>
        </row>
        <row r="1477">
          <cell r="A1477" t="str">
            <v>295-0017</v>
          </cell>
          <cell r="B1477" t="str">
            <v>E295 2F/50'Cd/230V/1Ph/CSA</v>
          </cell>
          <cell r="C1477" t="str">
            <v>EA</v>
          </cell>
          <cell r="D1477">
            <v>1517</v>
          </cell>
        </row>
        <row r="1478">
          <cell r="A1478" t="str">
            <v>295-0018</v>
          </cell>
          <cell r="B1478" t="str">
            <v>I295 2F/25'Cd/200-208V/1Ph/cCSAus</v>
          </cell>
          <cell r="C1478" t="str">
            <v>EA</v>
          </cell>
          <cell r="D1478">
            <v>1517</v>
          </cell>
        </row>
        <row r="1479">
          <cell r="A1479" t="str">
            <v>295-0020</v>
          </cell>
          <cell r="B1479" t="str">
            <v>BA295 2F/575V/3Ph/cCSAus</v>
          </cell>
          <cell r="C1479" t="str">
            <v>EA</v>
          </cell>
          <cell r="D1479">
            <v>1507</v>
          </cell>
        </row>
        <row r="1480">
          <cell r="A1480" t="str">
            <v>295-0021</v>
          </cell>
          <cell r="B1480" t="str">
            <v>D295 2F/50'Cd/230V/1Ph/CSA</v>
          </cell>
          <cell r="C1480" t="str">
            <v>EA</v>
          </cell>
          <cell r="D1480">
            <v>1588</v>
          </cell>
        </row>
        <row r="1481">
          <cell r="A1481" t="str">
            <v>295-0022</v>
          </cell>
          <cell r="B1481" t="str">
            <v>E295 2F/230V/1Ph/CSA/WO Plug</v>
          </cell>
          <cell r="C1481" t="str">
            <v>EA</v>
          </cell>
          <cell r="D1481">
            <v>1377</v>
          </cell>
        </row>
        <row r="1482">
          <cell r="A1482" t="str">
            <v>295-0024</v>
          </cell>
          <cell r="B1482" t="str">
            <v>G295 2F/35'Cd/460V/3Ph/cCSAus</v>
          </cell>
          <cell r="C1482" t="str">
            <v>EA</v>
          </cell>
          <cell r="D1482">
            <v>1602</v>
          </cell>
        </row>
        <row r="1483">
          <cell r="A1483" t="str">
            <v>295-0026</v>
          </cell>
          <cell r="B1483" t="str">
            <v>D295 2F/35'Cd/230V/1Ph/CSA</v>
          </cell>
          <cell r="C1483" t="str">
            <v>EA</v>
          </cell>
          <cell r="D1483">
            <v>1558</v>
          </cell>
        </row>
        <row r="1484">
          <cell r="A1484" t="str">
            <v>295-0027</v>
          </cell>
          <cell r="B1484" t="str">
            <v>I295 2F/50'Cd/200-208V/1Ph/cCSAus</v>
          </cell>
          <cell r="C1484" t="str">
            <v>EA</v>
          </cell>
          <cell r="D1484">
            <v>1557</v>
          </cell>
        </row>
        <row r="1485">
          <cell r="A1485" t="str">
            <v>295-0028</v>
          </cell>
          <cell r="B1485" t="str">
            <v>E295 2F/35'Cd/230V/1Ph/CSA</v>
          </cell>
          <cell r="C1485" t="str">
            <v>EA</v>
          </cell>
          <cell r="D1485">
            <v>1487</v>
          </cell>
        </row>
        <row r="1486">
          <cell r="A1486" t="str">
            <v>295-0029</v>
          </cell>
          <cell r="B1486" t="str">
            <v>J295 2F/25'Cd/200-208V/3Ph/cCSAus</v>
          </cell>
          <cell r="C1486" t="str">
            <v>EA</v>
          </cell>
          <cell r="D1486">
            <v>1592</v>
          </cell>
        </row>
        <row r="1487">
          <cell r="A1487" t="str">
            <v>295-0030</v>
          </cell>
          <cell r="B1487" t="str">
            <v>E295 2F/25'Cd/230V/1Ph/CSA</v>
          </cell>
          <cell r="C1487" t="str">
            <v>EA</v>
          </cell>
          <cell r="D1487">
            <v>1477</v>
          </cell>
        </row>
        <row r="1488">
          <cell r="A1488" t="str">
            <v>295-0034</v>
          </cell>
          <cell r="B1488" t="str">
            <v>J295 2F/35'Cd/200-208V/3Ph/cCSAus</v>
          </cell>
          <cell r="C1488" t="str">
            <v>EA</v>
          </cell>
          <cell r="D1488">
            <v>1602</v>
          </cell>
        </row>
        <row r="1489">
          <cell r="A1489" t="str">
            <v>295-0040</v>
          </cell>
          <cell r="B1489" t="str">
            <v>WD295 2F/230V/1Ph</v>
          </cell>
          <cell r="C1489" t="str">
            <v>EA</v>
          </cell>
          <cell r="D1489">
            <v>1512</v>
          </cell>
        </row>
        <row r="1490">
          <cell r="A1490" t="str">
            <v>295-0045</v>
          </cell>
          <cell r="B1490" t="str">
            <v>H295 2F/50'Cd/200-208V/1Ph/cCSAus</v>
          </cell>
          <cell r="C1490" t="str">
            <v>EA</v>
          </cell>
          <cell r="D1490">
            <v>1628</v>
          </cell>
        </row>
        <row r="1491">
          <cell r="A1491" t="str">
            <v>295-0046</v>
          </cell>
          <cell r="B1491" t="str">
            <v>H295 2F/35'Cd/200-208V/1Ph/cCSAus</v>
          </cell>
          <cell r="C1491" t="str">
            <v>EA</v>
          </cell>
          <cell r="D1491">
            <v>1598</v>
          </cell>
        </row>
        <row r="1492">
          <cell r="A1492" t="str">
            <v>295-0048</v>
          </cell>
          <cell r="B1492" t="str">
            <v>IX295 2F/200-208V/1Ph/Ex Pr</v>
          </cell>
          <cell r="C1492" t="str">
            <v>EA</v>
          </cell>
          <cell r="D1492">
            <v>3018</v>
          </cell>
        </row>
        <row r="1493">
          <cell r="A1493" t="str">
            <v>295-0049</v>
          </cell>
          <cell r="B1493" t="str">
            <v>EX295 2F/230V/1Ph/Ex Pr</v>
          </cell>
          <cell r="C1493" t="str">
            <v>EA</v>
          </cell>
          <cell r="D1493">
            <v>2978</v>
          </cell>
        </row>
        <row r="1494">
          <cell r="A1494" t="str">
            <v>295-0050</v>
          </cell>
          <cell r="B1494" t="str">
            <v>JX295 2F/200-208V/3Ph/Ex Pr</v>
          </cell>
          <cell r="C1494" t="str">
            <v>EA</v>
          </cell>
          <cell r="D1494">
            <v>3093</v>
          </cell>
        </row>
        <row r="1495">
          <cell r="A1495" t="str">
            <v>295-0051</v>
          </cell>
          <cell r="B1495" t="str">
            <v>FX295 2F/230V/3Ph/Ex Pr</v>
          </cell>
          <cell r="C1495" t="str">
            <v>EA</v>
          </cell>
          <cell r="D1495">
            <v>3093</v>
          </cell>
        </row>
        <row r="1496">
          <cell r="A1496" t="str">
            <v>295-0052</v>
          </cell>
          <cell r="B1496" t="str">
            <v>GX295 2F/460V/3Ph/Ex Pr</v>
          </cell>
          <cell r="C1496" t="str">
            <v>EA</v>
          </cell>
          <cell r="D1496">
            <v>3093</v>
          </cell>
        </row>
        <row r="1497">
          <cell r="A1497" t="str">
            <v>295-0053</v>
          </cell>
          <cell r="B1497" t="str">
            <v>BAX295 2F/575V/3Ph/Ex Pr</v>
          </cell>
          <cell r="C1497" t="str">
            <v>EA</v>
          </cell>
          <cell r="D1497">
            <v>3108</v>
          </cell>
        </row>
        <row r="1498">
          <cell r="A1498" t="str">
            <v>295-0057</v>
          </cell>
          <cell r="B1498" t="str">
            <v>WD295 2F/50'Cd/230V/1Ph</v>
          </cell>
          <cell r="C1498" t="str">
            <v>EA</v>
          </cell>
          <cell r="D1498">
            <v>1652</v>
          </cell>
        </row>
        <row r="1499">
          <cell r="A1499" t="str">
            <v>295-0059</v>
          </cell>
          <cell r="B1499" t="str">
            <v>F295 2F/25'Cd/230V/3Ph/cCSAus</v>
          </cell>
          <cell r="C1499" t="str">
            <v>EA</v>
          </cell>
          <cell r="D1499">
            <v>1592</v>
          </cell>
        </row>
        <row r="1500">
          <cell r="A1500" t="str">
            <v>295-0060</v>
          </cell>
          <cell r="B1500" t="str">
            <v>GX295 2F/35'Cd/460V/3Ph/Ex Pr</v>
          </cell>
          <cell r="C1500" t="str">
            <v>EA</v>
          </cell>
          <cell r="D1500">
            <v>3203</v>
          </cell>
        </row>
        <row r="1501">
          <cell r="A1501" t="str">
            <v>295-0061</v>
          </cell>
          <cell r="B1501" t="str">
            <v>GX295 2F/25'Cd/460V/3Ph/Ex Pr</v>
          </cell>
          <cell r="C1501" t="str">
            <v>EA</v>
          </cell>
          <cell r="D1501">
            <v>3193</v>
          </cell>
        </row>
        <row r="1502">
          <cell r="A1502" t="str">
            <v>295-0064</v>
          </cell>
          <cell r="B1502" t="str">
            <v>BA295 2F/25'Cd/575V/3Ph/cCSAus</v>
          </cell>
          <cell r="C1502" t="str">
            <v>EA</v>
          </cell>
          <cell r="D1502">
            <v>1607</v>
          </cell>
        </row>
        <row r="1503">
          <cell r="A1503" t="str">
            <v>295-0067</v>
          </cell>
          <cell r="B1503" t="str">
            <v>I295 2F/35'Cd/200-208V/1Ph/cCSAus</v>
          </cell>
          <cell r="C1503" t="str">
            <v>EA</v>
          </cell>
          <cell r="D1503">
            <v>1527</v>
          </cell>
        </row>
        <row r="1504">
          <cell r="A1504" t="str">
            <v>295-0068</v>
          </cell>
          <cell r="B1504" t="str">
            <v>FX295 2F/25'Cd/230V/3Ph/Ex Pr</v>
          </cell>
          <cell r="C1504" t="str">
            <v>EA</v>
          </cell>
          <cell r="D1504">
            <v>3193</v>
          </cell>
        </row>
        <row r="1505">
          <cell r="A1505" t="str">
            <v>295-0069</v>
          </cell>
          <cell r="B1505" t="str">
            <v>EX295 2F/50'Cd/230V/1Ph/Ex Pr</v>
          </cell>
          <cell r="C1505" t="str">
            <v>EA</v>
          </cell>
          <cell r="D1505">
            <v>3118</v>
          </cell>
        </row>
        <row r="1506">
          <cell r="A1506" t="str">
            <v>295-0070</v>
          </cell>
          <cell r="B1506" t="str">
            <v>DX295 2F/230V/1Ph/Ex Pr</v>
          </cell>
          <cell r="C1506" t="str">
            <v>EA</v>
          </cell>
          <cell r="D1506">
            <v>3462</v>
          </cell>
        </row>
        <row r="1507">
          <cell r="A1507" t="str">
            <v>295-0071</v>
          </cell>
          <cell r="B1507" t="str">
            <v>HX295 2F/200-208V/1Ph/Ex Pr</v>
          </cell>
          <cell r="C1507" t="str">
            <v>EA</v>
          </cell>
          <cell r="D1507">
            <v>3502</v>
          </cell>
        </row>
        <row r="1508">
          <cell r="A1508" t="str">
            <v>295-0072</v>
          </cell>
          <cell r="B1508" t="str">
            <v>EX295 2F/35'Cord/230V/1Ph/Ex Pr</v>
          </cell>
          <cell r="C1508" t="str">
            <v>EA</v>
          </cell>
          <cell r="D1508">
            <v>3088</v>
          </cell>
        </row>
        <row r="1509">
          <cell r="A1509" t="str">
            <v>295-0074</v>
          </cell>
          <cell r="B1509" t="str">
            <v>J295 2F/50'Cd/200-208V/3Ph/cCSAus</v>
          </cell>
          <cell r="C1509" t="str">
            <v>EA</v>
          </cell>
          <cell r="D1509">
            <v>1632</v>
          </cell>
        </row>
        <row r="1510">
          <cell r="A1510" t="str">
            <v>295-0076</v>
          </cell>
          <cell r="B1510" t="str">
            <v>DX295 2F/50'Cd/230V/1Ph/Ex Pr</v>
          </cell>
          <cell r="C1510" t="str">
            <v>EA</v>
          </cell>
          <cell r="D1510">
            <v>3602</v>
          </cell>
        </row>
        <row r="1511">
          <cell r="A1511" t="str">
            <v>295-0078</v>
          </cell>
          <cell r="B1511" t="str">
            <v>JX295 2F/35'Cd/200-208V/3Ph/Ex Pr</v>
          </cell>
          <cell r="C1511" t="str">
            <v>EA</v>
          </cell>
          <cell r="D1511">
            <v>3203</v>
          </cell>
        </row>
        <row r="1512">
          <cell r="A1512" t="str">
            <v>295-0079</v>
          </cell>
          <cell r="B1512" t="str">
            <v>WD295 2F/25'Cd/230V/1Ph</v>
          </cell>
          <cell r="C1512" t="str">
            <v>EA</v>
          </cell>
          <cell r="D1512">
            <v>1612</v>
          </cell>
        </row>
        <row r="1513">
          <cell r="A1513" t="str">
            <v>295-0083</v>
          </cell>
          <cell r="B1513" t="str">
            <v>BA295 2F/50'Cd/575V/3Ph/cCSAus</v>
          </cell>
          <cell r="C1513" t="str">
            <v>EA</v>
          </cell>
          <cell r="D1513">
            <v>1647</v>
          </cell>
        </row>
        <row r="1514">
          <cell r="A1514" t="str">
            <v>295-0085</v>
          </cell>
          <cell r="B1514" t="str">
            <v>JX295 2F/50'Cd/200-208V/3Ph/Ex Pr</v>
          </cell>
          <cell r="C1514" t="str">
            <v>EA</v>
          </cell>
          <cell r="D1514">
            <v>3233</v>
          </cell>
        </row>
        <row r="1515">
          <cell r="A1515" t="str">
            <v>295-0086</v>
          </cell>
          <cell r="B1515" t="str">
            <v>BAX295 2F/35'Cd/575V/3Ph/Ex Pr</v>
          </cell>
          <cell r="C1515" t="str">
            <v>EA</v>
          </cell>
          <cell r="D1515">
            <v>3218</v>
          </cell>
        </row>
        <row r="1516">
          <cell r="A1516" t="str">
            <v>295-0087</v>
          </cell>
          <cell r="B1516" t="str">
            <v>GX295 2F/50'Cd/460V/3Ph/Ex Pr</v>
          </cell>
          <cell r="C1516" t="str">
            <v>EA</v>
          </cell>
          <cell r="D1516">
            <v>3233</v>
          </cell>
        </row>
        <row r="1517">
          <cell r="A1517" t="str">
            <v>295-0088</v>
          </cell>
          <cell r="B1517" t="str">
            <v>BAX295 2F/50'Cd/575V/3Ph/Ex Pr</v>
          </cell>
          <cell r="C1517" t="str">
            <v>EA</v>
          </cell>
          <cell r="D1517">
            <v>3248</v>
          </cell>
        </row>
        <row r="1518">
          <cell r="A1518" t="str">
            <v>295-0090</v>
          </cell>
          <cell r="B1518" t="str">
            <v>F295 2F/230V/3Ph/cCSAus/Br Impeller</v>
          </cell>
          <cell r="C1518" t="str">
            <v>EA</v>
          </cell>
          <cell r="D1518">
            <v>1602</v>
          </cell>
        </row>
        <row r="1519">
          <cell r="A1519" t="str">
            <v>295-0092</v>
          </cell>
          <cell r="B1519" t="str">
            <v>G295 2F/460V/3Ph/cCSAus/Br Impeller</v>
          </cell>
          <cell r="C1519" t="str">
            <v>EA</v>
          </cell>
          <cell r="D1519">
            <v>1602</v>
          </cell>
        </row>
        <row r="1520">
          <cell r="A1520" t="str">
            <v>295-0093</v>
          </cell>
          <cell r="B1520" t="str">
            <v>IX295 2F/50'Cd/200-208V/1Ph/Ex Pr</v>
          </cell>
          <cell r="C1520" t="str">
            <v>EA</v>
          </cell>
          <cell r="D1520">
            <v>3158</v>
          </cell>
        </row>
        <row r="1521">
          <cell r="A1521" t="str">
            <v>295-0095</v>
          </cell>
          <cell r="B1521" t="str">
            <v>E295 2F/230V/1Ph/CSA/Bronze Impeller</v>
          </cell>
          <cell r="C1521" t="str">
            <v>EA</v>
          </cell>
          <cell r="D1521">
            <v>1487</v>
          </cell>
        </row>
        <row r="1522">
          <cell r="A1522" t="str">
            <v>300-0006</v>
          </cell>
          <cell r="B1522" t="str">
            <v>N300 115/230V/1Ph/ 1/3Hp/Field Wired</v>
          </cell>
          <cell r="C1522" t="str">
            <v>EA</v>
          </cell>
          <cell r="D1522">
            <v>734</v>
          </cell>
        </row>
        <row r="1523">
          <cell r="A1523" t="str">
            <v>30-0015</v>
          </cell>
          <cell r="B1523" t="str">
            <v>Valve,Unicheck-1.5" Pvc/Compression</v>
          </cell>
          <cell r="C1523" t="str">
            <v>EA</v>
          </cell>
          <cell r="D1523">
            <v>48</v>
          </cell>
        </row>
        <row r="1524">
          <cell r="A1524" t="str">
            <v>30-0020</v>
          </cell>
          <cell r="B1524" t="str">
            <v>Valve,Unicheck-2" Pvc/Compression</v>
          </cell>
          <cell r="C1524" t="str">
            <v>EA</v>
          </cell>
          <cell r="D1524">
            <v>74</v>
          </cell>
        </row>
        <row r="1525">
          <cell r="A1525" t="str">
            <v>30-0021</v>
          </cell>
          <cell r="B1525" t="str">
            <v>Valve,Unicheck-Plastic/2" Slip X Slip</v>
          </cell>
          <cell r="C1525" t="str">
            <v>EA</v>
          </cell>
          <cell r="D1525">
            <v>46</v>
          </cell>
        </row>
        <row r="1526">
          <cell r="A1526" t="str">
            <v>30-0022</v>
          </cell>
          <cell r="B1526" t="str">
            <v>Valve,Unicheck-Plastic/2"Slip "Rack Pak"</v>
          </cell>
          <cell r="C1526" t="str">
            <v>EA</v>
          </cell>
          <cell r="D1526">
            <v>49</v>
          </cell>
        </row>
        <row r="1527">
          <cell r="A1527" t="str">
            <v>30-0023</v>
          </cell>
          <cell r="B1527" t="str">
            <v>Valve,Unicheck-Plastic/2" Body Asm</v>
          </cell>
          <cell r="C1527" t="str">
            <v>EA</v>
          </cell>
          <cell r="D1527">
            <v>30</v>
          </cell>
        </row>
        <row r="1528">
          <cell r="A1528" t="str">
            <v>30-0030</v>
          </cell>
          <cell r="B1528" t="str">
            <v>Valve,Unicheck-3" Pvc/Compression</v>
          </cell>
          <cell r="C1528" t="str">
            <v>EA</v>
          </cell>
          <cell r="D1528">
            <v>144</v>
          </cell>
        </row>
        <row r="1529">
          <cell r="A1529" t="str">
            <v>30-0040</v>
          </cell>
          <cell r="B1529" t="str">
            <v>Valve,Quiet Check 1.5"Pvc/Union/Solvent-Weld/PVC</v>
          </cell>
          <cell r="C1529" t="str">
            <v>EA</v>
          </cell>
          <cell r="D1529">
            <v>29</v>
          </cell>
        </row>
        <row r="1530">
          <cell r="A1530" t="str">
            <v>30-0041</v>
          </cell>
          <cell r="B1530" t="str">
            <v>Valve,Quiet Check 1.5"Pvc/Clear/Union-Solvent Weld/PVC</v>
          </cell>
          <cell r="C1530" t="str">
            <v>EA</v>
          </cell>
          <cell r="D1530">
            <v>34</v>
          </cell>
        </row>
        <row r="1531">
          <cell r="A1531" t="str">
            <v>30-0042</v>
          </cell>
          <cell r="B1531" t="str">
            <v>Valve,Quiet Check 2"Pvc/Union/Solvent-Weld/PVC</v>
          </cell>
          <cell r="C1531" t="str">
            <v>EA</v>
          </cell>
          <cell r="D1531">
            <v>38</v>
          </cell>
        </row>
        <row r="1532">
          <cell r="A1532" t="str">
            <v>30-0043</v>
          </cell>
          <cell r="B1532" t="str">
            <v>Valve,Quiet Check 2"PVc/Clear/Union/Solvent Weld/PVC</v>
          </cell>
          <cell r="C1532" t="str">
            <v>EA</v>
          </cell>
          <cell r="D1532">
            <v>45</v>
          </cell>
        </row>
        <row r="1533">
          <cell r="A1533" t="str">
            <v>30-0044</v>
          </cell>
          <cell r="B1533" t="str">
            <v>Valve,Quiet Check 3"Pvc/Socket/PVC</v>
          </cell>
          <cell r="C1533" t="str">
            <v>EA</v>
          </cell>
          <cell r="D1533">
            <v>72</v>
          </cell>
        </row>
        <row r="1534">
          <cell r="A1534" t="str">
            <v>30-0045</v>
          </cell>
          <cell r="B1534" t="str">
            <v>Valve,Quiet Check 3"Pvc/Clear/Socket/PVC</v>
          </cell>
          <cell r="C1534" t="str">
            <v>EA</v>
          </cell>
          <cell r="D1534">
            <v>82</v>
          </cell>
        </row>
        <row r="1535">
          <cell r="A1535" t="str">
            <v>30-0046</v>
          </cell>
          <cell r="B1535" t="str">
            <v>Valve,Quiet Check 1.5"Pvc/Union/Ball Valve/SOC/White</v>
          </cell>
          <cell r="C1535" t="str">
            <v>EA</v>
          </cell>
          <cell r="D1535">
            <v>48</v>
          </cell>
        </row>
        <row r="1536">
          <cell r="A1536" t="str">
            <v>30-0047</v>
          </cell>
          <cell r="B1536" t="str">
            <v>Valve,Quiet Check 1.5"Pvc/Union/Ball Valve/SOC/Clear</v>
          </cell>
          <cell r="C1536" t="str">
            <v>EA</v>
          </cell>
          <cell r="D1536">
            <v>51</v>
          </cell>
        </row>
        <row r="1537">
          <cell r="A1537" t="str">
            <v>30-0048</v>
          </cell>
          <cell r="B1537" t="str">
            <v>Valve,Quiet Check 2"Pvc/Union/Ball Valve/SOC/White</v>
          </cell>
          <cell r="C1537" t="str">
            <v>EA</v>
          </cell>
          <cell r="D1537">
            <v>58</v>
          </cell>
        </row>
        <row r="1538">
          <cell r="A1538" t="str">
            <v>30-0049</v>
          </cell>
          <cell r="B1538" t="str">
            <v>Valve,Quiet Check 2"Pvc/Union/Ball Valve/SOC/Clear</v>
          </cell>
          <cell r="C1538" t="str">
            <v>EA</v>
          </cell>
          <cell r="D1538">
            <v>62</v>
          </cell>
        </row>
        <row r="1539">
          <cell r="A1539" t="str">
            <v>30-0100</v>
          </cell>
          <cell r="B1539" t="str">
            <v>Valve,Unichk-Union/Ball Valve/1.5"/Pvc/Soc/Sch40</v>
          </cell>
          <cell r="C1539" t="str">
            <v>EA</v>
          </cell>
          <cell r="D1539">
            <v>47</v>
          </cell>
        </row>
        <row r="1540">
          <cell r="A1540" t="str">
            <v>30-0101</v>
          </cell>
          <cell r="B1540" t="str">
            <v>Valve,Unichk-Union Ball Valve/2"/Pvc/Soc/Sch40</v>
          </cell>
          <cell r="C1540" t="str">
            <v>EA</v>
          </cell>
          <cell r="D1540">
            <v>59</v>
          </cell>
        </row>
        <row r="1541">
          <cell r="A1541" t="str">
            <v>30-0102</v>
          </cell>
          <cell r="B1541" t="str">
            <v>Valve,Unichk-Union/1.5"/Pvc/Solvent Weld</v>
          </cell>
          <cell r="C1541" t="str">
            <v>EA</v>
          </cell>
          <cell r="D1541">
            <v>31</v>
          </cell>
        </row>
        <row r="1542">
          <cell r="A1542" t="str">
            <v>30-0103</v>
          </cell>
          <cell r="B1542" t="str">
            <v>Valve,Unichk-Union/2"/Pvc/Solvent Weld</v>
          </cell>
          <cell r="C1542" t="str">
            <v>EA</v>
          </cell>
          <cell r="D1542">
            <v>34</v>
          </cell>
        </row>
        <row r="1543">
          <cell r="A1543" t="str">
            <v>30-0151</v>
          </cell>
          <cell r="B1543" t="str">
            <v>Valve,Unicheck-2" Slip X Slip/Cast Iron</v>
          </cell>
          <cell r="C1543" t="str">
            <v>EA</v>
          </cell>
          <cell r="D1543">
            <v>61</v>
          </cell>
        </row>
        <row r="1544">
          <cell r="A1544" t="str">
            <v>30-0152</v>
          </cell>
          <cell r="B1544" t="str">
            <v>Valve,Unicheck-2"Female NPT/Cast Iron/50 Psi</v>
          </cell>
          <cell r="C1544" t="str">
            <v>EA</v>
          </cell>
          <cell r="D1544">
            <v>116</v>
          </cell>
        </row>
        <row r="1545">
          <cell r="A1545" t="str">
            <v>30-0160</v>
          </cell>
          <cell r="B1545" t="str">
            <v>Valve,Unicheck-3"Female NPT/Cast Iron</v>
          </cell>
          <cell r="C1545" t="str">
            <v>EA</v>
          </cell>
          <cell r="D1545">
            <v>202</v>
          </cell>
        </row>
        <row r="1546">
          <cell r="A1546" t="str">
            <v>30-0165</v>
          </cell>
          <cell r="B1546" t="str">
            <v>Valve,Ball 1.25" (Slip To Slip)/Sch 80/(Colonial)</v>
          </cell>
          <cell r="C1546" t="str">
            <v>EA</v>
          </cell>
          <cell r="D1546">
            <v>61</v>
          </cell>
        </row>
        <row r="1547">
          <cell r="A1547" t="str">
            <v>30-0166</v>
          </cell>
          <cell r="B1547" t="str">
            <v>Valve,Ball 1.5" (Slip To Slip)/Sch 80/(Colonial)</v>
          </cell>
          <cell r="C1547" t="str">
            <v>EA</v>
          </cell>
          <cell r="D1547">
            <v>74</v>
          </cell>
        </row>
        <row r="1548">
          <cell r="A1548" t="str">
            <v>30-0167</v>
          </cell>
          <cell r="B1548" t="str">
            <v>Valve,Ball 2" (Slip To Slip)/Sch 80/(Colonial)</v>
          </cell>
          <cell r="C1548" t="str">
            <v>EA</v>
          </cell>
          <cell r="D1548">
            <v>95</v>
          </cell>
        </row>
        <row r="1549">
          <cell r="A1549" t="str">
            <v>30-0175</v>
          </cell>
          <cell r="B1549" t="str">
            <v>Valve,Ball 1.25"/Single Union/(Slip XSlip)Sch 80</v>
          </cell>
          <cell r="C1549" t="str">
            <v>EA</v>
          </cell>
          <cell r="D1549">
            <v>138</v>
          </cell>
        </row>
        <row r="1550">
          <cell r="A1550" t="str">
            <v>30-0181</v>
          </cell>
          <cell r="B1550" t="str">
            <v>Valve,Unicheck-Pvc/1.25 Or 1.5 Slip</v>
          </cell>
          <cell r="C1550" t="str">
            <v>EA</v>
          </cell>
          <cell r="D1550">
            <v>18</v>
          </cell>
        </row>
        <row r="1551">
          <cell r="A1551" t="str">
            <v>30-0191</v>
          </cell>
          <cell r="B1551" t="str">
            <v>Valve,Unicheck-Pvc-1.25/1.5" Slip Gwr</v>
          </cell>
          <cell r="C1551" t="str">
            <v>EA</v>
          </cell>
          <cell r="D1551">
            <v>21</v>
          </cell>
        </row>
        <row r="1552">
          <cell r="A1552" t="str">
            <v>30-0196</v>
          </cell>
          <cell r="B1552" t="str">
            <v>Valve, Check-Bronze/1"</v>
          </cell>
          <cell r="C1552" t="str">
            <v>EA</v>
          </cell>
          <cell r="D1552">
            <v>42</v>
          </cell>
        </row>
        <row r="1553">
          <cell r="A1553" t="str">
            <v>30-0197</v>
          </cell>
          <cell r="B1553" t="str">
            <v>Valve, Check-Bronze/1-1/4"</v>
          </cell>
          <cell r="C1553" t="str">
            <v>EA</v>
          </cell>
          <cell r="D1553">
            <v>55</v>
          </cell>
        </row>
        <row r="1554">
          <cell r="A1554" t="str">
            <v>30-0198</v>
          </cell>
          <cell r="B1554" t="str">
            <v>Valve, Check-Bronze/1-1/2"</v>
          </cell>
          <cell r="C1554" t="str">
            <v>EA</v>
          </cell>
          <cell r="D1554">
            <v>56</v>
          </cell>
        </row>
        <row r="1555">
          <cell r="A1555" t="str">
            <v>30-0200</v>
          </cell>
          <cell r="B1555" t="str">
            <v>Valve,Unicheck-Plastic/1.25/1.5"Slip SS</v>
          </cell>
          <cell r="C1555" t="str">
            <v>EA</v>
          </cell>
          <cell r="D1555">
            <v>21</v>
          </cell>
        </row>
        <row r="1556">
          <cell r="A1556" t="str">
            <v>30-0201</v>
          </cell>
          <cell r="B1556" t="str">
            <v>Valve,Unicheck 2" C.I. W/S.S.Coupling</v>
          </cell>
          <cell r="C1556" t="str">
            <v>EA</v>
          </cell>
          <cell r="D1556">
            <v>63</v>
          </cell>
        </row>
        <row r="1557">
          <cell r="A1557" t="str">
            <v>30-0202</v>
          </cell>
          <cell r="B1557" t="str">
            <v>Valve,Unicheck 2"Plastic W/S.S. Coupling</v>
          </cell>
          <cell r="C1557" t="str">
            <v>EA</v>
          </cell>
          <cell r="D1557">
            <v>47</v>
          </cell>
        </row>
        <row r="1558">
          <cell r="A1558" t="str">
            <v>30-0209</v>
          </cell>
          <cell r="B1558" t="str">
            <v>Valve,Check 1.5"/Clear/Pvc W/Unions</v>
          </cell>
          <cell r="C1558" t="str">
            <v>EA</v>
          </cell>
          <cell r="D1558">
            <v>76</v>
          </cell>
        </row>
        <row r="1559">
          <cell r="A1559" t="str">
            <v>30-0211</v>
          </cell>
          <cell r="B1559" t="str">
            <v>Valve,Check 3"/Pvc</v>
          </cell>
          <cell r="C1559" t="str">
            <v>EA</v>
          </cell>
          <cell r="D1559">
            <v>102</v>
          </cell>
        </row>
        <row r="1560">
          <cell r="A1560" t="str">
            <v>30-0212</v>
          </cell>
          <cell r="B1560" t="str">
            <v>Valve,Check 4"/Pvc</v>
          </cell>
          <cell r="C1560" t="str">
            <v>EA</v>
          </cell>
          <cell r="D1560">
            <v>145</v>
          </cell>
        </row>
        <row r="1561">
          <cell r="A1561" t="str">
            <v>30-0213</v>
          </cell>
          <cell r="B1561" t="str">
            <v>Valve,Ball 1.25" FPT/Brass</v>
          </cell>
          <cell r="C1561" t="str">
            <v>EA</v>
          </cell>
          <cell r="D1561">
            <v>93</v>
          </cell>
        </row>
        <row r="1562">
          <cell r="A1562" t="str">
            <v>30-0214</v>
          </cell>
          <cell r="B1562" t="str">
            <v>Valve,Unicheck/1.25"Female NPT/High Temp</v>
          </cell>
          <cell r="C1562" t="str">
            <v>EA</v>
          </cell>
          <cell r="D1562">
            <v>128</v>
          </cell>
        </row>
        <row r="1563">
          <cell r="A1563" t="str">
            <v>30-0215</v>
          </cell>
          <cell r="B1563" t="str">
            <v>Valve,Unicheck/1.5" Female NPT/High Temp</v>
          </cell>
          <cell r="C1563" t="str">
            <v>EA</v>
          </cell>
          <cell r="D1563">
            <v>133</v>
          </cell>
        </row>
        <row r="1564">
          <cell r="A1564" t="str">
            <v>30-0216</v>
          </cell>
          <cell r="B1564" t="str">
            <v>Valve,Unicheck-2"Female NPT/Cast Iron/Hi Temp</v>
          </cell>
          <cell r="C1564" t="str">
            <v>EA</v>
          </cell>
          <cell r="D1564">
            <v>135</v>
          </cell>
        </row>
        <row r="1565">
          <cell r="A1565" t="str">
            <v>30-0223</v>
          </cell>
          <cell r="B1565" t="str">
            <v>Valve,Check 1.25" Brass/Fpt X Fpt</v>
          </cell>
          <cell r="C1565" t="str">
            <v>EA</v>
          </cell>
          <cell r="D1565">
            <v>65</v>
          </cell>
        </row>
        <row r="1566">
          <cell r="A1566" t="str">
            <v>30-0224</v>
          </cell>
          <cell r="B1566" t="str">
            <v>Valve,Check 1.25"/Clear PVC w/Unions</v>
          </cell>
          <cell r="C1566" t="str">
            <v>EA</v>
          </cell>
          <cell r="D1566">
            <v>90</v>
          </cell>
        </row>
        <row r="1567">
          <cell r="A1567" t="str">
            <v>30-0225</v>
          </cell>
          <cell r="B1567" t="str">
            <v>Valve,Check 2" Brass/Fpt x Fpt/125 Psi/71 Series Grinder</v>
          </cell>
          <cell r="C1567" t="str">
            <v>EA</v>
          </cell>
          <cell r="D1567">
            <v>462</v>
          </cell>
        </row>
        <row r="1568">
          <cell r="A1568" t="str">
            <v>30-0226</v>
          </cell>
          <cell r="B1568" t="str">
            <v>Valve,Ball 2.0"FPT/Brass</v>
          </cell>
          <cell r="C1568" t="str">
            <v>EA</v>
          </cell>
          <cell r="D1568">
            <v>173</v>
          </cell>
        </row>
        <row r="1569">
          <cell r="A1569" t="str">
            <v>30-0238</v>
          </cell>
          <cell r="B1569" t="str">
            <v>Valve,Check/1.5 InLine/Vertical/SS Clamps</v>
          </cell>
          <cell r="C1569" t="str">
            <v>EA</v>
          </cell>
          <cell r="D1569">
            <v>17</v>
          </cell>
        </row>
        <row r="1570">
          <cell r="A1570" t="str">
            <v>30-0239</v>
          </cell>
          <cell r="B1570" t="str">
            <v>Valve,Quiet Check 1.25"Pvc/Union/Solvent-Weld/PVC</v>
          </cell>
          <cell r="C1570" t="str">
            <v>EA</v>
          </cell>
          <cell r="D1570">
            <v>30</v>
          </cell>
        </row>
        <row r="1571">
          <cell r="A1571" t="str">
            <v>30-0241</v>
          </cell>
          <cell r="B1571" t="str">
            <v>Valve,Quiet Check/1.5"PVC/Hose Clamp/White</v>
          </cell>
          <cell r="C1571" t="str">
            <v>EA</v>
          </cell>
          <cell r="D1571">
            <v>31</v>
          </cell>
        </row>
        <row r="1572">
          <cell r="A1572" t="str">
            <v>30-0242</v>
          </cell>
          <cell r="B1572" t="str">
            <v>Valve,Quiet Check/1.5"PVC/Hose Clamp/Clear</v>
          </cell>
          <cell r="C1572" t="str">
            <v>EA</v>
          </cell>
          <cell r="D1572">
            <v>35</v>
          </cell>
        </row>
        <row r="1573">
          <cell r="A1573" t="str">
            <v>30-0243</v>
          </cell>
          <cell r="B1573" t="str">
            <v>Valve,Quiet Check/2"PVC/Hose Clamp/White</v>
          </cell>
          <cell r="C1573" t="str">
            <v>EA</v>
          </cell>
          <cell r="D1573">
            <v>41</v>
          </cell>
        </row>
        <row r="1574">
          <cell r="A1574" t="str">
            <v>30-0244</v>
          </cell>
          <cell r="B1574" t="str">
            <v>Valve,Quiet Check/2"PVC/Hose Clamp/Clear</v>
          </cell>
          <cell r="C1574" t="str">
            <v>EA</v>
          </cell>
          <cell r="D1574">
            <v>46</v>
          </cell>
        </row>
        <row r="1575">
          <cell r="A1575" t="str">
            <v>30-0250</v>
          </cell>
          <cell r="B1575" t="str">
            <v>Valve, Check 1.25"/SS/FPT X FPT</v>
          </cell>
          <cell r="C1575" t="str">
            <v>EA</v>
          </cell>
          <cell r="D1575">
            <v>115</v>
          </cell>
        </row>
        <row r="1576">
          <cell r="A1576" t="str">
            <v>301-0006</v>
          </cell>
          <cell r="B1576" t="str">
            <v>NE301 115/230V/1Ph/.5Hp Field Wired/Dual Volt</v>
          </cell>
          <cell r="C1576" t="str">
            <v>EA</v>
          </cell>
          <cell r="D1576">
            <v>772</v>
          </cell>
        </row>
        <row r="1577">
          <cell r="A1577" t="str">
            <v>302-0006</v>
          </cell>
          <cell r="B1577" t="str">
            <v>NE302 115/230V/.75Hp/Field Wired/Dual Volt</v>
          </cell>
          <cell r="C1577" t="str">
            <v>EA</v>
          </cell>
          <cell r="D1577">
            <v>908</v>
          </cell>
        </row>
        <row r="1578">
          <cell r="A1578" t="str">
            <v>303-0006</v>
          </cell>
          <cell r="B1578" t="str">
            <v>NE303 115/230V/1Ph/1Hp/Field Wired/Dual Volt</v>
          </cell>
          <cell r="C1578" t="str">
            <v>EA</v>
          </cell>
          <cell r="D1578">
            <v>950</v>
          </cell>
        </row>
        <row r="1579">
          <cell r="A1579" t="str">
            <v>304-0006</v>
          </cell>
          <cell r="B1579" t="str">
            <v>NE304 115/230V/1Ph/1.5Hp/Field Wired/Dual Volt</v>
          </cell>
          <cell r="C1579" t="str">
            <v>EA</v>
          </cell>
          <cell r="D1579">
            <v>991</v>
          </cell>
        </row>
        <row r="1580">
          <cell r="A1580" t="str">
            <v>305-0006</v>
          </cell>
          <cell r="B1580" t="str">
            <v>NE305 115/230V/1Ph/2Hp/Field Wired/Dual Volt</v>
          </cell>
          <cell r="C1580" t="str">
            <v>EA</v>
          </cell>
          <cell r="D1580">
            <v>1021</v>
          </cell>
        </row>
        <row r="1581">
          <cell r="A1581" t="str">
            <v>307-0006</v>
          </cell>
          <cell r="B1581" t="str">
            <v>NE307 115/230V/1Ph/1HP/Field Wired/Dual Volt/2 Stage/Plastic Impeller</v>
          </cell>
          <cell r="C1581" t="str">
            <v>EA</v>
          </cell>
          <cell r="D1581">
            <v>1040</v>
          </cell>
        </row>
        <row r="1582">
          <cell r="A1582" t="str">
            <v>308-0006</v>
          </cell>
          <cell r="B1582" t="str">
            <v>NE308 115/230V/1Ph/1.5HP/Field Wired/Dual Volt/2 Stage/Plastic Impeller</v>
          </cell>
          <cell r="C1582" t="str">
            <v>EA</v>
          </cell>
          <cell r="D1582">
            <v>1178</v>
          </cell>
        </row>
        <row r="1583">
          <cell r="A1583" t="str">
            <v>309-0006</v>
          </cell>
          <cell r="B1583" t="str">
            <v>NE309 115/230V/1Ph/2HP/Field Wired/Dual Volt/2 Stage/Plastic Impeller</v>
          </cell>
          <cell r="C1583" t="str">
            <v>EA</v>
          </cell>
          <cell r="D1583">
            <v>1314</v>
          </cell>
        </row>
        <row r="1584">
          <cell r="A1584" t="str">
            <v>3098-0001</v>
          </cell>
          <cell r="B1584" t="str">
            <v>M3098 115V/1Ph/HT</v>
          </cell>
          <cell r="C1584" t="str">
            <v>EA</v>
          </cell>
          <cell r="D1584">
            <v>1032</v>
          </cell>
        </row>
        <row r="1585">
          <cell r="A1585" t="str">
            <v>3098-0002</v>
          </cell>
          <cell r="B1585" t="str">
            <v>N3098 115V/1Ph/High Temp</v>
          </cell>
          <cell r="C1585" t="str">
            <v>EA</v>
          </cell>
          <cell r="D1585">
            <v>917</v>
          </cell>
        </row>
        <row r="1586">
          <cell r="A1586" t="str">
            <v>3098-0003</v>
          </cell>
          <cell r="B1586" t="str">
            <v>D3098 230V/1Ph/HT</v>
          </cell>
          <cell r="C1586" t="str">
            <v>EA</v>
          </cell>
          <cell r="D1586">
            <v>1093</v>
          </cell>
        </row>
        <row r="1587">
          <cell r="A1587" t="str">
            <v>3098-0004</v>
          </cell>
          <cell r="B1587" t="str">
            <v>E3098 230V/1Ph/HT</v>
          </cell>
          <cell r="C1587" t="str">
            <v>EA</v>
          </cell>
          <cell r="D1587">
            <v>981</v>
          </cell>
        </row>
        <row r="1588">
          <cell r="A1588" t="str">
            <v>3098-0006</v>
          </cell>
          <cell r="B1588" t="str">
            <v>M3098 115V/1Ph/HT/7'Cond</v>
          </cell>
          <cell r="C1588" t="str">
            <v>EA</v>
          </cell>
          <cell r="D1588">
            <v>1125</v>
          </cell>
        </row>
        <row r="1589">
          <cell r="A1589" t="str">
            <v>3098-0007</v>
          </cell>
          <cell r="B1589" t="str">
            <v>N3098 115V/1P/HT/13'Cond</v>
          </cell>
          <cell r="C1589" t="str">
            <v>EA</v>
          </cell>
          <cell r="D1589">
            <v>1055</v>
          </cell>
        </row>
        <row r="1590">
          <cell r="A1590" t="str">
            <v>3098-0008</v>
          </cell>
          <cell r="B1590" t="str">
            <v>N3098 115V/1P/HT/14'Cond</v>
          </cell>
          <cell r="C1590" t="str">
            <v>EA</v>
          </cell>
          <cell r="D1590">
            <v>1070</v>
          </cell>
        </row>
        <row r="1591">
          <cell r="A1591" t="str">
            <v>3098-0009</v>
          </cell>
          <cell r="B1591" t="str">
            <v>M3098 115V/1Ph/HT/6'Cond</v>
          </cell>
          <cell r="C1591" t="str">
            <v>EA</v>
          </cell>
          <cell r="D1591">
            <v>1110</v>
          </cell>
        </row>
        <row r="1592">
          <cell r="A1592" t="str">
            <v>3098-0010</v>
          </cell>
          <cell r="B1592" t="str">
            <v>N3098 115V/1P/HT 16'Cond</v>
          </cell>
          <cell r="C1592" t="str">
            <v>EA</v>
          </cell>
          <cell r="D1592">
            <v>1100</v>
          </cell>
        </row>
        <row r="1593">
          <cell r="A1593" t="str">
            <v>3098-0011</v>
          </cell>
          <cell r="B1593" t="str">
            <v>N3098 115V/1P/HT/20'Cond</v>
          </cell>
          <cell r="C1593" t="str">
            <v>EA</v>
          </cell>
          <cell r="D1593">
            <v>1160</v>
          </cell>
        </row>
        <row r="1594">
          <cell r="A1594" t="str">
            <v>3098-0012</v>
          </cell>
          <cell r="B1594" t="str">
            <v>D3098 230V/1Ph/HT/5'Cond</v>
          </cell>
          <cell r="C1594" t="str">
            <v>EA</v>
          </cell>
          <cell r="D1594">
            <v>1156</v>
          </cell>
        </row>
        <row r="1595">
          <cell r="A1595" t="str">
            <v>3098-0013</v>
          </cell>
          <cell r="B1595" t="str">
            <v>M3098 115V/1Ph/HT/5'Cond</v>
          </cell>
          <cell r="C1595" t="str">
            <v>EA</v>
          </cell>
          <cell r="D1595">
            <v>1095</v>
          </cell>
        </row>
        <row r="1596">
          <cell r="A1596" t="str">
            <v>3098-0016</v>
          </cell>
          <cell r="B1596" t="str">
            <v>N3098 115V/1P/HT/15'Cond</v>
          </cell>
          <cell r="C1596" t="str">
            <v>EA</v>
          </cell>
          <cell r="D1596">
            <v>1085</v>
          </cell>
        </row>
        <row r="1597">
          <cell r="A1597" t="str">
            <v>3098-0017</v>
          </cell>
          <cell r="B1597" t="str">
            <v>N3098 115V/1Ph/HT/9'Cond</v>
          </cell>
          <cell r="C1597" t="str">
            <v>EA</v>
          </cell>
          <cell r="D1597">
            <v>995</v>
          </cell>
        </row>
        <row r="1598">
          <cell r="A1598" t="str">
            <v>3098-0018</v>
          </cell>
          <cell r="B1598" t="str">
            <v>M3098 20'Cd/1Ph/HT/20' Cond</v>
          </cell>
          <cell r="C1598" t="str">
            <v>EA</v>
          </cell>
          <cell r="D1598">
            <v>1346</v>
          </cell>
        </row>
        <row r="1599">
          <cell r="A1599" t="str">
            <v>3098-0019</v>
          </cell>
          <cell r="B1599" t="str">
            <v>M3098 115V/1Ph/HT/4'Cond</v>
          </cell>
          <cell r="C1599" t="str">
            <v>EA</v>
          </cell>
          <cell r="D1599">
            <v>1080</v>
          </cell>
        </row>
        <row r="1600">
          <cell r="A1600" t="str">
            <v>3098-0020</v>
          </cell>
          <cell r="B1600" t="str">
            <v>D3098 230V/1P/HT/10'Cond</v>
          </cell>
          <cell r="C1600" t="str">
            <v>EA</v>
          </cell>
          <cell r="D1600">
            <v>1231</v>
          </cell>
        </row>
        <row r="1601">
          <cell r="A1601" t="str">
            <v>3098-0021</v>
          </cell>
          <cell r="B1601" t="str">
            <v>M3098 50'Cd/115V/1Ph/HT</v>
          </cell>
          <cell r="C1601" t="str">
            <v>EA</v>
          </cell>
          <cell r="D1601">
            <v>1148</v>
          </cell>
        </row>
        <row r="1602">
          <cell r="A1602" t="str">
            <v>3098-0022</v>
          </cell>
          <cell r="B1602" t="str">
            <v>M3098 115V/1Ph/HT/8'Cond</v>
          </cell>
          <cell r="C1602" t="str">
            <v>EA</v>
          </cell>
          <cell r="D1602">
            <v>1140</v>
          </cell>
        </row>
        <row r="1603">
          <cell r="A1603" t="str">
            <v>3098-0023</v>
          </cell>
          <cell r="B1603" t="str">
            <v>M3098 115V/1Ph/HT/10'Cond</v>
          </cell>
          <cell r="C1603" t="str">
            <v>EA</v>
          </cell>
          <cell r="D1603">
            <v>1170</v>
          </cell>
        </row>
        <row r="1604">
          <cell r="A1604" t="str">
            <v>3098-0024</v>
          </cell>
          <cell r="B1604" t="str">
            <v>M3098 115V/1Ph/HT/13'Cond</v>
          </cell>
          <cell r="C1604" t="str">
            <v>EA</v>
          </cell>
          <cell r="D1604">
            <v>1215</v>
          </cell>
        </row>
        <row r="1605">
          <cell r="A1605" t="str">
            <v>3098-0025</v>
          </cell>
          <cell r="B1605" t="str">
            <v>E3098 230V/1Ph/HT/15'Cond</v>
          </cell>
          <cell r="C1605" t="str">
            <v>EA</v>
          </cell>
          <cell r="D1605">
            <v>1149</v>
          </cell>
        </row>
        <row r="1606">
          <cell r="A1606" t="str">
            <v>3098-0027</v>
          </cell>
          <cell r="B1606" t="str">
            <v>M3098 50'Cd/115V/1Ph/HT/5'Cond</v>
          </cell>
          <cell r="C1606" t="str">
            <v>EA</v>
          </cell>
          <cell r="D1606">
            <v>1181</v>
          </cell>
        </row>
        <row r="1607">
          <cell r="A1607" t="str">
            <v>31-0004</v>
          </cell>
          <cell r="B1607" t="str">
            <v>Basin,F-S/24X30/2V2D/(1)4"Hub</v>
          </cell>
          <cell r="C1607" t="str">
            <v>EA</v>
          </cell>
          <cell r="D1607">
            <v>549</v>
          </cell>
        </row>
        <row r="1608">
          <cell r="A1608" t="str">
            <v>31-0006</v>
          </cell>
          <cell r="B1608" t="str">
            <v>Basin,F-S/24X30/3V3D/(1)4"Hub</v>
          </cell>
          <cell r="C1608" t="str">
            <v>EA</v>
          </cell>
          <cell r="D1608">
            <v>549</v>
          </cell>
        </row>
        <row r="1609">
          <cell r="A1609" t="str">
            <v>31-0010</v>
          </cell>
          <cell r="B1609" t="str">
            <v>Basin,F-D/36X36/2V2D/(1)4"Hub/10'Stack</v>
          </cell>
          <cell r="C1609" t="str">
            <v>EA</v>
          </cell>
          <cell r="D1609">
            <v>1569</v>
          </cell>
        </row>
        <row r="1610">
          <cell r="A1610" t="str">
            <v>31-0011</v>
          </cell>
          <cell r="B1610" t="str">
            <v>Basin,F-D/36X36/3V3D/(1)4"Hub/10'Stack</v>
          </cell>
          <cell r="C1610" t="str">
            <v>EA</v>
          </cell>
          <cell r="D1610">
            <v>1569</v>
          </cell>
        </row>
        <row r="1611">
          <cell r="A1611" t="str">
            <v>31-0027</v>
          </cell>
          <cell r="B1611" t="str">
            <v>Basin,F-S/24X30/3V2D/(1)4"Hub</v>
          </cell>
          <cell r="C1611" t="str">
            <v>EA</v>
          </cell>
          <cell r="D1611">
            <v>549</v>
          </cell>
        </row>
        <row r="1612">
          <cell r="A1612" t="str">
            <v>31-0039</v>
          </cell>
          <cell r="B1612" t="str">
            <v>Basin,P-S/24X30/2V2D/(1)4"Hub</v>
          </cell>
          <cell r="C1612" t="str">
            <v>EA</v>
          </cell>
          <cell r="D1612">
            <v>381</v>
          </cell>
        </row>
        <row r="1613">
          <cell r="A1613" t="str">
            <v>31-0040</v>
          </cell>
          <cell r="B1613" t="str">
            <v>Basin,P-S/24X30/3V3D/(1)4"Hub</v>
          </cell>
          <cell r="C1613" t="str">
            <v>EA</v>
          </cell>
          <cell r="D1613">
            <v>381</v>
          </cell>
        </row>
        <row r="1614">
          <cell r="A1614" t="str">
            <v>31-0042</v>
          </cell>
          <cell r="B1614" t="str">
            <v>Basin,P-S/24X30/3V2D/(1)4"Hub</v>
          </cell>
          <cell r="C1614" t="str">
            <v>EA</v>
          </cell>
          <cell r="D1614">
            <v>381</v>
          </cell>
        </row>
        <row r="1615">
          <cell r="A1615" t="str">
            <v>31-0043</v>
          </cell>
          <cell r="B1615" t="str">
            <v>Basin,P-D/30X36/2V2D/(1)4"Hub</v>
          </cell>
          <cell r="C1615" t="str">
            <v>EA</v>
          </cell>
          <cell r="D1615">
            <v>792</v>
          </cell>
        </row>
        <row r="1616">
          <cell r="A1616" t="str">
            <v>31-0044</v>
          </cell>
          <cell r="B1616" t="str">
            <v>Basin,P-D/30X36/3V3D/(1)4"Hub</v>
          </cell>
          <cell r="C1616" t="str">
            <v>EA</v>
          </cell>
          <cell r="D1616">
            <v>792</v>
          </cell>
        </row>
        <row r="1617">
          <cell r="A1617" t="str">
            <v>31-0046</v>
          </cell>
          <cell r="B1617" t="str">
            <v>Basin,P-D/30X36/3V2D/(1)4"Hub</v>
          </cell>
          <cell r="C1617" t="str">
            <v>EA</v>
          </cell>
          <cell r="D1617">
            <v>792</v>
          </cell>
        </row>
        <row r="1618">
          <cell r="A1618" t="str">
            <v>31-0047</v>
          </cell>
          <cell r="B1618" t="str">
            <v>Basin,P-D/36X36/2V2D/(1)4"Hub</v>
          </cell>
          <cell r="C1618" t="str">
            <v>EA</v>
          </cell>
          <cell r="D1618">
            <v>1039</v>
          </cell>
        </row>
        <row r="1619">
          <cell r="A1619" t="str">
            <v>31-0048</v>
          </cell>
          <cell r="B1619" t="str">
            <v>Basin,P-D/36X36/3V3D/(1)4"Hub</v>
          </cell>
          <cell r="C1619" t="str">
            <v>EA</v>
          </cell>
          <cell r="D1619">
            <v>1039</v>
          </cell>
        </row>
        <row r="1620">
          <cell r="A1620" t="str">
            <v>31-0050</v>
          </cell>
          <cell r="B1620" t="str">
            <v>Basin,P-D/36X36/3V2D/(1)4"Hub</v>
          </cell>
          <cell r="C1620" t="str">
            <v>EA</v>
          </cell>
          <cell r="D1620">
            <v>1039</v>
          </cell>
        </row>
        <row r="1621">
          <cell r="A1621" t="str">
            <v>31-0057</v>
          </cell>
          <cell r="B1621" t="str">
            <v>Basin,F-D/36X36/3V2D/(1)4"Hub/10'Stack</v>
          </cell>
          <cell r="C1621" t="str">
            <v>EA</v>
          </cell>
          <cell r="D1621">
            <v>1569</v>
          </cell>
        </row>
        <row r="1622">
          <cell r="A1622" t="str">
            <v>31-0071</v>
          </cell>
          <cell r="B1622" t="str">
            <v>Basin,F-D/30X36/2V2D/(1)4"Hub</v>
          </cell>
          <cell r="C1622" t="str">
            <v>EA</v>
          </cell>
          <cell r="D1622">
            <v>998</v>
          </cell>
        </row>
        <row r="1623">
          <cell r="A1623" t="str">
            <v>31-0072</v>
          </cell>
          <cell r="B1623" t="str">
            <v>Basin,F-D/30X36/3V3D/(1)4"Hub</v>
          </cell>
          <cell r="C1623" t="str">
            <v>EA</v>
          </cell>
          <cell r="D1623">
            <v>998</v>
          </cell>
        </row>
        <row r="1624">
          <cell r="A1624" t="str">
            <v>31-0074</v>
          </cell>
          <cell r="B1624" t="str">
            <v>Basin,F-D/30X36/3V2D/(1)4"Hub</v>
          </cell>
          <cell r="C1624" t="str">
            <v>EA</v>
          </cell>
          <cell r="D1624">
            <v>998</v>
          </cell>
        </row>
        <row r="1625">
          <cell r="A1625" t="str">
            <v>31-0081</v>
          </cell>
          <cell r="B1625" t="str">
            <v>Basin,P-S/18X30/2V2D/(1)4"Hub/Split Cover</v>
          </cell>
          <cell r="C1625" t="str">
            <v>EA</v>
          </cell>
          <cell r="D1625">
            <v>143</v>
          </cell>
        </row>
        <row r="1626">
          <cell r="A1626" t="str">
            <v>31-0082</v>
          </cell>
          <cell r="B1626" t="str">
            <v>Basin,P-S/18X30/3V3D/(1)4"Hub/12Ga Cover</v>
          </cell>
          <cell r="C1626" t="str">
            <v>EA</v>
          </cell>
          <cell r="D1626">
            <v>132</v>
          </cell>
        </row>
        <row r="1627">
          <cell r="A1627" t="str">
            <v>31-0084</v>
          </cell>
          <cell r="B1627" t="str">
            <v>Basin,P-S/18X30/3V2D/(1)4"Hub</v>
          </cell>
          <cell r="C1627" t="str">
            <v>EA</v>
          </cell>
          <cell r="D1627">
            <v>135</v>
          </cell>
        </row>
        <row r="1628">
          <cell r="A1628" t="str">
            <v>31-0091</v>
          </cell>
          <cell r="B1628" t="str">
            <v>Basin,P-S/18X30/2V2D/(1)4"Hub/12Ga Cover</v>
          </cell>
          <cell r="C1628" t="str">
            <v>EA</v>
          </cell>
          <cell r="D1628">
            <v>132</v>
          </cell>
        </row>
        <row r="1629">
          <cell r="A1629" t="str">
            <v>31-0124</v>
          </cell>
          <cell r="B1629" t="str">
            <v>Basin,F-D/48X48/2V2D/(1)4"Hub/10'Stack</v>
          </cell>
          <cell r="C1629" t="str">
            <v>EA</v>
          </cell>
          <cell r="D1629">
            <v>2624</v>
          </cell>
        </row>
        <row r="1630">
          <cell r="A1630" t="str">
            <v>31-0125</v>
          </cell>
          <cell r="B1630" t="str">
            <v>Basin,F-D/48X48/3V3D/(1)4"Hub/10'Stack</v>
          </cell>
          <cell r="C1630" t="str">
            <v>EA</v>
          </cell>
          <cell r="D1630">
            <v>2624</v>
          </cell>
        </row>
        <row r="1631">
          <cell r="A1631" t="str">
            <v>31-0127</v>
          </cell>
          <cell r="B1631" t="str">
            <v>Basin,F-D/48X48/3V2D/(1)4"Hub/10'Stack</v>
          </cell>
          <cell r="C1631" t="str">
            <v>EA</v>
          </cell>
          <cell r="D1631">
            <v>2624</v>
          </cell>
        </row>
        <row r="1632">
          <cell r="A1632" t="str">
            <v>31-0154</v>
          </cell>
          <cell r="B1632" t="str">
            <v>Basin,F-S/18X30/2V2D/(1)4"Flat Hub/Split Cover</v>
          </cell>
          <cell r="C1632" t="str">
            <v>EA</v>
          </cell>
          <cell r="D1632">
            <v>268</v>
          </cell>
        </row>
        <row r="1633">
          <cell r="A1633" t="str">
            <v>31-0155</v>
          </cell>
          <cell r="B1633" t="str">
            <v>Basin,F-S/18X30/3V3D/(1)4"Flat Hub/Split Cover</v>
          </cell>
          <cell r="C1633" t="str">
            <v>EA</v>
          </cell>
          <cell r="D1633">
            <v>268</v>
          </cell>
        </row>
        <row r="1634">
          <cell r="A1634" t="str">
            <v>31-0157</v>
          </cell>
          <cell r="B1634" t="str">
            <v>Basin,F-S/18X30/3V2D/(1)4"Flat Hub/Split Cover</v>
          </cell>
          <cell r="C1634" t="str">
            <v>EA</v>
          </cell>
          <cell r="D1634">
            <v>268</v>
          </cell>
        </row>
        <row r="1635">
          <cell r="A1635" t="str">
            <v>31-0159</v>
          </cell>
          <cell r="B1635" t="str">
            <v>Basin,P-S/18X30/2V2D/(1)4"Psl/10'Stack</v>
          </cell>
          <cell r="C1635" t="str">
            <v>EA</v>
          </cell>
          <cell r="D1635">
            <v>182</v>
          </cell>
        </row>
        <row r="1636">
          <cell r="A1636" t="str">
            <v>31-0161</v>
          </cell>
          <cell r="B1636" t="str">
            <v>Basin,P-S/18X30/3V3D/(1)4"Psl/10'Stack</v>
          </cell>
          <cell r="C1636" t="str">
            <v>EA</v>
          </cell>
          <cell r="D1636">
            <v>182</v>
          </cell>
        </row>
        <row r="1637">
          <cell r="A1637" t="str">
            <v>31-0162</v>
          </cell>
          <cell r="B1637" t="str">
            <v>Basin,P-S/18X30/3V2D/(1)4"Psl/10'Stack</v>
          </cell>
          <cell r="C1637" t="str">
            <v>EA</v>
          </cell>
          <cell r="D1637">
            <v>182</v>
          </cell>
        </row>
        <row r="1638">
          <cell r="A1638" t="str">
            <v>31-0214</v>
          </cell>
          <cell r="B1638" t="str">
            <v>Basin,F-S/18X30/2V2D/(1)4"Hub/10'Stack</v>
          </cell>
          <cell r="C1638" t="str">
            <v>EA</v>
          </cell>
          <cell r="D1638">
            <v>292</v>
          </cell>
        </row>
        <row r="1639">
          <cell r="A1639" t="str">
            <v>31-0215</v>
          </cell>
          <cell r="B1639" t="str">
            <v>Basin,F-S/18X30/3V3D/(1)4"Hub/10'Stack</v>
          </cell>
          <cell r="C1639" t="str">
            <v>EA</v>
          </cell>
          <cell r="D1639">
            <v>292</v>
          </cell>
        </row>
        <row r="1640">
          <cell r="A1640" t="str">
            <v>31-0217</v>
          </cell>
          <cell r="B1640" t="str">
            <v>Basin,F-S/18X30/3V2D/(1)4"Hub/10'Stack</v>
          </cell>
          <cell r="C1640" t="str">
            <v>EA</v>
          </cell>
          <cell r="D1640">
            <v>292</v>
          </cell>
        </row>
        <row r="1641">
          <cell r="A1641" t="str">
            <v>31-0218</v>
          </cell>
          <cell r="B1641" t="str">
            <v>Basin,F-S/24X30/2V2D/(1)4"Hub/10'Stack</v>
          </cell>
          <cell r="C1641" t="str">
            <v>EA</v>
          </cell>
          <cell r="D1641">
            <v>769</v>
          </cell>
        </row>
        <row r="1642">
          <cell r="A1642" t="str">
            <v>31-0219</v>
          </cell>
          <cell r="B1642" t="str">
            <v>Basin,F-S/24X30/3V3D/(1)4"Hub/10'Stack</v>
          </cell>
          <cell r="C1642" t="str">
            <v>EA</v>
          </cell>
          <cell r="D1642">
            <v>769</v>
          </cell>
        </row>
        <row r="1643">
          <cell r="A1643" t="str">
            <v>31-0221</v>
          </cell>
          <cell r="B1643" t="str">
            <v>Basin,F-S/24X30/3V2D/(1)4"Hub/10'Stack</v>
          </cell>
          <cell r="C1643" t="str">
            <v>EA</v>
          </cell>
          <cell r="D1643">
            <v>769</v>
          </cell>
        </row>
        <row r="1644">
          <cell r="A1644" t="str">
            <v>31-0222</v>
          </cell>
          <cell r="B1644" t="str">
            <v>Basin,F-D/30X36/2V2D/(1)4"Hub/10'Stack</v>
          </cell>
          <cell r="C1644" t="str">
            <v>EA</v>
          </cell>
          <cell r="D1644">
            <v>1240</v>
          </cell>
        </row>
        <row r="1645">
          <cell r="A1645" t="str">
            <v>31-0223</v>
          </cell>
          <cell r="B1645" t="str">
            <v>Basin,F-D/30X36/3V3D/(1)4"Hub/10'Stack</v>
          </cell>
          <cell r="C1645" t="str">
            <v>EA</v>
          </cell>
          <cell r="D1645">
            <v>1240</v>
          </cell>
        </row>
        <row r="1646">
          <cell r="A1646" t="str">
            <v>31-0225</v>
          </cell>
          <cell r="B1646" t="str">
            <v>Basin,F-D/30X36/3V2D/(1)4"Hub/10'Stack</v>
          </cell>
          <cell r="C1646" t="str">
            <v>EA</v>
          </cell>
          <cell r="D1646">
            <v>1240</v>
          </cell>
        </row>
        <row r="1647">
          <cell r="A1647" t="str">
            <v>31-0249</v>
          </cell>
          <cell r="B1647" t="str">
            <v>Basin,P-S/18X22/3V1.5D/Radon</v>
          </cell>
          <cell r="C1647" t="str">
            <v>EA</v>
          </cell>
          <cell r="D1647">
            <v>107</v>
          </cell>
        </row>
        <row r="1648">
          <cell r="A1648" t="str">
            <v>31-0251</v>
          </cell>
          <cell r="B1648" t="str">
            <v>Basin,P-18X22/(1)5"Hole W-Psl</v>
          </cell>
          <cell r="C1648" t="str">
            <v>EA</v>
          </cell>
          <cell r="D1648">
            <v>44</v>
          </cell>
        </row>
        <row r="1649">
          <cell r="A1649" t="str">
            <v>31-0444</v>
          </cell>
          <cell r="B1649" t="str">
            <v>Basin,P-18X22 WO Hub &amp; Hole</v>
          </cell>
          <cell r="C1649" t="str">
            <v>EA</v>
          </cell>
          <cell r="D1649">
            <v>40</v>
          </cell>
        </row>
        <row r="1650">
          <cell r="A1650" t="str">
            <v>31-0445</v>
          </cell>
          <cell r="B1650" t="str">
            <v>Basin,P-S/18X22 WO Hub &amp; Hole/(Pedestal)</v>
          </cell>
          <cell r="C1650" t="str">
            <v>EA</v>
          </cell>
          <cell r="D1650">
            <v>70</v>
          </cell>
        </row>
        <row r="1651">
          <cell r="A1651" t="str">
            <v>31-0594</v>
          </cell>
          <cell r="B1651" t="str">
            <v>Basin,F-S/24X72/Blank Cvr/AFD/W-Pseal</v>
          </cell>
          <cell r="C1651" t="str">
            <v>EA</v>
          </cell>
          <cell r="D1651">
            <v>977</v>
          </cell>
        </row>
        <row r="1652">
          <cell r="A1652" t="str">
            <v>31-0608</v>
          </cell>
          <cell r="B1652" t="str">
            <v>Basin,P-S/18X30/2"Int V/2D/(1)4"P-Sl/Poly Cover</v>
          </cell>
          <cell r="C1652" t="str">
            <v>EA</v>
          </cell>
          <cell r="D1652">
            <v>149</v>
          </cell>
        </row>
        <row r="1653">
          <cell r="A1653" t="str">
            <v>31-0615</v>
          </cell>
          <cell r="B1653" t="str">
            <v>Basin,P-S/18X30/2V2D/(1)4"P-Seal/12Ga Cover</v>
          </cell>
          <cell r="C1653" t="str">
            <v>EA</v>
          </cell>
          <cell r="D1653">
            <v>139</v>
          </cell>
        </row>
        <row r="1654">
          <cell r="A1654" t="str">
            <v>31-0813</v>
          </cell>
          <cell r="B1654" t="str">
            <v>Extension,Basin-F 12" For 36" Dia</v>
          </cell>
          <cell r="C1654" t="str">
            <v>EA</v>
          </cell>
          <cell r="D1654">
            <v>255</v>
          </cell>
        </row>
        <row r="1655">
          <cell r="A1655" t="str">
            <v>31-0866</v>
          </cell>
          <cell r="B1655" t="str">
            <v>Basin,F-S/24X48/Blnk Fg Cvr/AFD/P-Seals</v>
          </cell>
          <cell r="C1655" t="str">
            <v>EA</v>
          </cell>
          <cell r="D1655">
            <v>757</v>
          </cell>
        </row>
        <row r="1656">
          <cell r="A1656" t="str">
            <v>31-0946</v>
          </cell>
          <cell r="B1656" t="str">
            <v>Basin,F-S/24X60/Blank Cvr/AFD/W-P-Seal</v>
          </cell>
          <cell r="C1656" t="str">
            <v>EA</v>
          </cell>
          <cell r="D1656">
            <v>924</v>
          </cell>
        </row>
        <row r="1657">
          <cell r="A1657" t="str">
            <v>31-0994</v>
          </cell>
          <cell r="B1657" t="str">
            <v>Extension,Basin-F 12" For 24"Dia</v>
          </cell>
          <cell r="C1657" t="str">
            <v>EA</v>
          </cell>
          <cell r="D1657">
            <v>180</v>
          </cell>
        </row>
        <row r="1658">
          <cell r="A1658" t="str">
            <v>311-0002</v>
          </cell>
          <cell r="B1658" t="str">
            <v>Pump,Transfer 115V/1Ph/60Hz/cCSAus</v>
          </cell>
          <cell r="C1658" t="str">
            <v>EA</v>
          </cell>
          <cell r="D1658">
            <v>157</v>
          </cell>
        </row>
        <row r="1659">
          <cell r="A1659" t="str">
            <v>31-1098</v>
          </cell>
          <cell r="B1659" t="str">
            <v>Basin,PSF-S/18X30/2V2D/(1)4"Hole/PSF Cover</v>
          </cell>
          <cell r="C1659" t="str">
            <v>EA</v>
          </cell>
          <cell r="D1659">
            <v>188</v>
          </cell>
        </row>
        <row r="1660">
          <cell r="A1660" t="str">
            <v>31-1099</v>
          </cell>
          <cell r="B1660" t="str">
            <v>Basin,PSF-S/18X30/2V2D/(1)4"Hole/PSF Split Cover</v>
          </cell>
          <cell r="C1660" t="str">
            <v>EA</v>
          </cell>
          <cell r="D1660">
            <v>193</v>
          </cell>
        </row>
        <row r="1661">
          <cell r="A1661" t="str">
            <v>31-1100</v>
          </cell>
          <cell r="B1661" t="str">
            <v>Basin,PSF-S/18X30/3V3D/(1)4"Hole/PSF Split Cover</v>
          </cell>
          <cell r="C1661" t="str">
            <v>EA</v>
          </cell>
          <cell r="D1661">
            <v>193</v>
          </cell>
        </row>
        <row r="1662">
          <cell r="A1662" t="str">
            <v>31-1101</v>
          </cell>
          <cell r="B1662" t="str">
            <v>Basin,PSF-S/18X30/3V2D/(1)4"Hole/PSF Split Cover</v>
          </cell>
          <cell r="C1662" t="str">
            <v>EA</v>
          </cell>
          <cell r="D1662">
            <v>193</v>
          </cell>
        </row>
        <row r="1663">
          <cell r="A1663" t="str">
            <v>31-1102</v>
          </cell>
          <cell r="B1663" t="str">
            <v>Basin,PSF-S/24X36/2V2D/(1)4"Hole/Solid FG Cover</v>
          </cell>
          <cell r="C1663" t="str">
            <v>EA</v>
          </cell>
          <cell r="D1663">
            <v>503</v>
          </cell>
        </row>
        <row r="1664">
          <cell r="A1664" t="str">
            <v>31-1103</v>
          </cell>
          <cell r="B1664" t="str">
            <v>Basin,PSF-S/24X36/3V3D/(1)4"Hole/FgCover</v>
          </cell>
          <cell r="C1664" t="str">
            <v>EA</v>
          </cell>
          <cell r="D1664">
            <v>503</v>
          </cell>
        </row>
        <row r="1665">
          <cell r="A1665" t="str">
            <v>31-1104</v>
          </cell>
          <cell r="B1665" t="str">
            <v>Basin,PSF-S/24X36/3V2D/(1)4"Hole WithCombo Hub</v>
          </cell>
          <cell r="C1665" t="str">
            <v>EA</v>
          </cell>
          <cell r="D1665">
            <v>503</v>
          </cell>
        </row>
        <row r="1666">
          <cell r="A1666" t="str">
            <v>31-1105</v>
          </cell>
          <cell r="B1666" t="str">
            <v>Basin,PSF-D/30X36/2V2D/(1)4"Hole/FG Cover W-Insp</v>
          </cell>
          <cell r="C1666" t="str">
            <v>EA</v>
          </cell>
          <cell r="D1666">
            <v>914</v>
          </cell>
        </row>
        <row r="1667">
          <cell r="A1667" t="str">
            <v>31-1106</v>
          </cell>
          <cell r="B1667" t="str">
            <v>Basin,PSF-D/30X36/3V3D/(1)4"Hole/FG Cover W-Insp</v>
          </cell>
          <cell r="C1667" t="str">
            <v>EA</v>
          </cell>
          <cell r="D1667">
            <v>914</v>
          </cell>
        </row>
        <row r="1668">
          <cell r="A1668" t="str">
            <v>31-1107</v>
          </cell>
          <cell r="B1668" t="str">
            <v>Basin,PSF-D/30X36/3V2D/(1)4"Hole/FG Cover W-Insp</v>
          </cell>
          <cell r="C1668" t="str">
            <v>EA</v>
          </cell>
          <cell r="D1668">
            <v>914</v>
          </cell>
        </row>
        <row r="1669">
          <cell r="A1669" t="str">
            <v>31-1338</v>
          </cell>
          <cell r="B1669" t="str">
            <v>Basin,PSF-S/18X30/2 &amp; 3V 2D/Economy</v>
          </cell>
          <cell r="C1669" t="str">
            <v>EA</v>
          </cell>
          <cell r="D1669">
            <v>130</v>
          </cell>
        </row>
        <row r="1670">
          <cell r="A1670" t="str">
            <v>31-1450</v>
          </cell>
          <cell r="B1670" t="str">
            <v>Basin,F-S/36X48/Blnk Cvr/Pipe Seal Pak</v>
          </cell>
          <cell r="C1670" t="str">
            <v>EA</v>
          </cell>
          <cell r="D1670">
            <v>1478</v>
          </cell>
        </row>
        <row r="1671">
          <cell r="A1671" t="str">
            <v>31-1451</v>
          </cell>
          <cell r="B1671" t="str">
            <v>Basin,F-S/36X60/Blnk Cvr/Pipe Seal Pak</v>
          </cell>
          <cell r="C1671" t="str">
            <v>EA</v>
          </cell>
          <cell r="D1671">
            <v>1601</v>
          </cell>
        </row>
        <row r="1672">
          <cell r="A1672" t="str">
            <v>31-1452</v>
          </cell>
          <cell r="B1672" t="str">
            <v>Basin,F-D/36X72/Blnk Cvr/Pipe Seal Pak</v>
          </cell>
          <cell r="C1672" t="str">
            <v>EA</v>
          </cell>
          <cell r="D1672">
            <v>2033</v>
          </cell>
        </row>
        <row r="1673">
          <cell r="A1673" t="str">
            <v>31-1473</v>
          </cell>
          <cell r="B1673" t="str">
            <v>Extension,Basin-PSF 12" For 18"Dia</v>
          </cell>
          <cell r="C1673" t="str">
            <v>EA</v>
          </cell>
          <cell r="D1673">
            <v>123</v>
          </cell>
        </row>
        <row r="1674">
          <cell r="A1674" t="str">
            <v>31-1476</v>
          </cell>
          <cell r="B1674" t="str">
            <v>Extension,Basin-PSF 6" For 18"Dia</v>
          </cell>
          <cell r="C1674" t="str">
            <v>EA</v>
          </cell>
          <cell r="D1674">
            <v>103</v>
          </cell>
        </row>
        <row r="1675">
          <cell r="A1675" t="str">
            <v>31-1586</v>
          </cell>
          <cell r="B1675" t="str">
            <v>Basin,F-S/30X72/Blnk Fg Cvr/P-Sl Pak/AFD</v>
          </cell>
          <cell r="C1675" t="str">
            <v>EA</v>
          </cell>
          <cell r="D1675">
            <v>1907</v>
          </cell>
        </row>
        <row r="1676">
          <cell r="A1676" t="str">
            <v>31-1608</v>
          </cell>
          <cell r="B1676" t="str">
            <v>Basin,PSF-S/18X30/2V2D/Sih/Split Cvr/AFD/Torque Stops</v>
          </cell>
          <cell r="C1676" t="str">
            <v>EA</v>
          </cell>
          <cell r="D1676">
            <v>240</v>
          </cell>
        </row>
        <row r="1677">
          <cell r="A1677" t="str">
            <v>31-1721</v>
          </cell>
          <cell r="B1677" t="str">
            <v>Basin,F-S/24X24/2V1.5D/4"Hub Loose/FG Perforated Cvr</v>
          </cell>
          <cell r="C1677" t="str">
            <v>EA</v>
          </cell>
          <cell r="D1677">
            <v>944</v>
          </cell>
        </row>
        <row r="1678">
          <cell r="A1678" t="str">
            <v>31-1830</v>
          </cell>
          <cell r="B1678" t="str">
            <v>Basin,F-S/30X48/Blnk Cvr/Pipe Seal Pak</v>
          </cell>
          <cell r="C1678" t="str">
            <v>EA</v>
          </cell>
          <cell r="D1678">
            <v>1124</v>
          </cell>
        </row>
        <row r="1679">
          <cell r="A1679" t="str">
            <v>31-1831</v>
          </cell>
          <cell r="B1679" t="str">
            <v>Basin,F-S/30X60/Blnk Cvr/Pipe Seal Pak</v>
          </cell>
          <cell r="C1679" t="str">
            <v>EA</v>
          </cell>
          <cell r="D1679">
            <v>1400</v>
          </cell>
        </row>
        <row r="1680">
          <cell r="A1680" t="str">
            <v>31-1855</v>
          </cell>
          <cell r="B1680" t="str">
            <v>Basin,P-S/18X30/Wo Hole/4"Hub/Poly Cvr W/Cd Seal</v>
          </cell>
          <cell r="C1680" t="str">
            <v>EA</v>
          </cell>
          <cell r="D1680">
            <v>120</v>
          </cell>
        </row>
        <row r="1681">
          <cell r="A1681" t="str">
            <v>31-1996</v>
          </cell>
          <cell r="B1681" t="str">
            <v>Basin,F-S/24X36/1.5V1.5D/4"Hub Loose/FGPerforated Cvr</v>
          </cell>
          <cell r="C1681" t="str">
            <v>EA</v>
          </cell>
          <cell r="D1681">
            <v>1001</v>
          </cell>
        </row>
        <row r="1682">
          <cell r="A1682" t="str">
            <v>31-1997</v>
          </cell>
          <cell r="B1682" t="str">
            <v>Basin,P-S/24X24/2V2D/ZCO/1 Hole Cord Seal</v>
          </cell>
          <cell r="C1682" t="str">
            <v>EA</v>
          </cell>
          <cell r="D1682">
            <v>259</v>
          </cell>
        </row>
        <row r="1683">
          <cell r="A1683" t="str">
            <v>31-2228</v>
          </cell>
          <cell r="B1683" t="str">
            <v>Basin,PSF-18X30/4" Hub Hole WO Hub/Torque Stops</v>
          </cell>
          <cell r="C1683" t="str">
            <v>EA</v>
          </cell>
          <cell r="D1683">
            <v>78</v>
          </cell>
        </row>
        <row r="1684">
          <cell r="A1684" t="str">
            <v>31-2229</v>
          </cell>
          <cell r="B1684" t="str">
            <v>Basin,PSF-18X30/4" Hub Hole WO Hub</v>
          </cell>
          <cell r="C1684" t="str">
            <v>EA</v>
          </cell>
          <cell r="D1684">
            <v>78</v>
          </cell>
        </row>
        <row r="1685">
          <cell r="A1685" t="str">
            <v>31-2325</v>
          </cell>
          <cell r="B1685" t="str">
            <v>Basin,PSF-18X30/With Out Hub &amp; Hole</v>
          </cell>
          <cell r="C1685" t="str">
            <v>EA</v>
          </cell>
          <cell r="D1685">
            <v>79</v>
          </cell>
        </row>
        <row r="1686">
          <cell r="A1686" t="str">
            <v>31-2379</v>
          </cell>
          <cell r="B1686" t="str">
            <v>Basin,PSF-18X30/4" Hole With 4" Pipe Seal/Torque Stops</v>
          </cell>
          <cell r="C1686" t="str">
            <v>EA</v>
          </cell>
          <cell r="D1686">
            <v>89</v>
          </cell>
        </row>
        <row r="1687">
          <cell r="A1687" t="str">
            <v>31-2380</v>
          </cell>
          <cell r="B1687" t="str">
            <v>Basin,PSF-18x30/4" Hole With 4" Pipe Seal</v>
          </cell>
          <cell r="C1687" t="str">
            <v>EA</v>
          </cell>
          <cell r="D1687">
            <v>88</v>
          </cell>
        </row>
        <row r="1688">
          <cell r="A1688" t="str">
            <v>3137-0001</v>
          </cell>
          <cell r="B1688" t="str">
            <v>M3137 115V/1Ph/HT</v>
          </cell>
          <cell r="C1688" t="str">
            <v>EA</v>
          </cell>
          <cell r="D1688">
            <v>1268</v>
          </cell>
        </row>
        <row r="1689">
          <cell r="A1689" t="str">
            <v>3137-0002</v>
          </cell>
          <cell r="B1689" t="str">
            <v>N3137 115V/1Ph/High Temp</v>
          </cell>
          <cell r="C1689" t="str">
            <v>EA</v>
          </cell>
          <cell r="D1689">
            <v>1132</v>
          </cell>
        </row>
        <row r="1690">
          <cell r="A1690" t="str">
            <v>3137-0003</v>
          </cell>
          <cell r="B1690" t="str">
            <v>D3137 230V/1Ph/HT</v>
          </cell>
          <cell r="C1690" t="str">
            <v>EA</v>
          </cell>
          <cell r="D1690">
            <v>1270</v>
          </cell>
        </row>
        <row r="1691">
          <cell r="A1691" t="str">
            <v>3137-0004</v>
          </cell>
          <cell r="B1691" t="str">
            <v>E3137 230V/1Ph/HT</v>
          </cell>
          <cell r="C1691" t="str">
            <v>EA</v>
          </cell>
          <cell r="D1691">
            <v>1137</v>
          </cell>
        </row>
        <row r="1692">
          <cell r="A1692" t="str">
            <v>3137-0005</v>
          </cell>
          <cell r="B1692" t="str">
            <v>M3137 25'Cd/115V/1Ph/HT</v>
          </cell>
          <cell r="C1692" t="str">
            <v>EA</v>
          </cell>
          <cell r="D1692">
            <v>1334</v>
          </cell>
        </row>
        <row r="1693">
          <cell r="A1693" t="str">
            <v>3137-0008</v>
          </cell>
          <cell r="B1693" t="str">
            <v>E3137 230V/1P/10'Cond/HT</v>
          </cell>
          <cell r="C1693" t="str">
            <v>EA</v>
          </cell>
          <cell r="D1693">
            <v>1230</v>
          </cell>
        </row>
        <row r="1694">
          <cell r="A1694" t="str">
            <v>3137-0009</v>
          </cell>
          <cell r="B1694" t="str">
            <v>N3137 115V/1P/20'Cond/HT</v>
          </cell>
          <cell r="C1694" t="str">
            <v>EA</v>
          </cell>
          <cell r="D1694">
            <v>1375</v>
          </cell>
        </row>
        <row r="1695">
          <cell r="A1695" t="str">
            <v>3137-0012</v>
          </cell>
          <cell r="B1695" t="str">
            <v>M3137 35'Cd/115V/1Ph/HT</v>
          </cell>
          <cell r="C1695" t="str">
            <v>EA</v>
          </cell>
          <cell r="D1695">
            <v>1354</v>
          </cell>
        </row>
        <row r="1696">
          <cell r="A1696" t="str">
            <v>3137-0014</v>
          </cell>
          <cell r="B1696" t="str">
            <v>M3137 115V/1Ph/6'Cond/HT</v>
          </cell>
          <cell r="C1696" t="str">
            <v>EA</v>
          </cell>
          <cell r="D1696">
            <v>1346</v>
          </cell>
        </row>
        <row r="1697">
          <cell r="A1697" t="str">
            <v>3137-0016</v>
          </cell>
          <cell r="B1697" t="str">
            <v>M3137 115V/1Ph/5'Cond/HT</v>
          </cell>
          <cell r="C1697" t="str">
            <v>EA</v>
          </cell>
          <cell r="D1697">
            <v>1331</v>
          </cell>
        </row>
        <row r="1698">
          <cell r="A1698" t="str">
            <v>3137-0017</v>
          </cell>
          <cell r="B1698" t="str">
            <v>N3137 115V/1P/15'Cond/HT</v>
          </cell>
          <cell r="C1698" t="str">
            <v>EA</v>
          </cell>
          <cell r="D1698">
            <v>1300</v>
          </cell>
        </row>
        <row r="1699">
          <cell r="A1699" t="str">
            <v>3137-0018</v>
          </cell>
          <cell r="B1699" t="str">
            <v>N3137 115V/1P/25'Cond/HT</v>
          </cell>
          <cell r="C1699" t="str">
            <v>EA</v>
          </cell>
          <cell r="D1699">
            <v>1450</v>
          </cell>
        </row>
        <row r="1700">
          <cell r="A1700" t="str">
            <v>3137-0019</v>
          </cell>
          <cell r="B1700" t="str">
            <v>N3137 115V/1P/12'Cond/HT</v>
          </cell>
          <cell r="C1700" t="str">
            <v>EA</v>
          </cell>
          <cell r="D1700">
            <v>1255</v>
          </cell>
        </row>
        <row r="1701">
          <cell r="A1701" t="str">
            <v>3137-0020</v>
          </cell>
          <cell r="B1701" t="str">
            <v>D3137 230V/1Ph/10' Conduit/HT</v>
          </cell>
          <cell r="C1701" t="str">
            <v>EA</v>
          </cell>
          <cell r="D1701">
            <v>1408</v>
          </cell>
        </row>
        <row r="1702">
          <cell r="A1702" t="str">
            <v>3137-0021</v>
          </cell>
          <cell r="B1702" t="str">
            <v>M3137 25'Cd/115V/1Ph/6'Cond/HT</v>
          </cell>
          <cell r="C1702" t="str">
            <v>EA</v>
          </cell>
          <cell r="D1702">
            <v>1382</v>
          </cell>
        </row>
        <row r="1703">
          <cell r="A1703" t="str">
            <v>3137-0022</v>
          </cell>
          <cell r="B1703" t="str">
            <v>M3137 115V/1Ph/10'Cond/HT</v>
          </cell>
          <cell r="C1703" t="str">
            <v>EA</v>
          </cell>
          <cell r="D1703">
            <v>1406</v>
          </cell>
        </row>
        <row r="1704">
          <cell r="A1704" t="str">
            <v>3137-0023</v>
          </cell>
          <cell r="B1704" t="str">
            <v>N3137 115V/1P/30'Cond/HT</v>
          </cell>
          <cell r="C1704" t="str">
            <v>EA</v>
          </cell>
          <cell r="D1704">
            <v>1525</v>
          </cell>
        </row>
        <row r="1705">
          <cell r="A1705" t="str">
            <v>3137-0024</v>
          </cell>
          <cell r="B1705" t="str">
            <v>M3137 115V/1Ph/20'Cond/HT</v>
          </cell>
          <cell r="C1705" t="str">
            <v>EA</v>
          </cell>
          <cell r="D1705">
            <v>1556</v>
          </cell>
        </row>
        <row r="1706">
          <cell r="A1706" t="str">
            <v>3137-0026</v>
          </cell>
          <cell r="B1706" t="str">
            <v>M3137 115V/1Ph/17'Cond/HT</v>
          </cell>
          <cell r="C1706" t="str">
            <v>EA</v>
          </cell>
          <cell r="D1706">
            <v>1511</v>
          </cell>
        </row>
        <row r="1707">
          <cell r="A1707" t="str">
            <v>3137-0027</v>
          </cell>
          <cell r="B1707" t="str">
            <v>N3137 115V/1P/50'Cond/HT</v>
          </cell>
          <cell r="C1707" t="str">
            <v>EA</v>
          </cell>
          <cell r="D1707">
            <v>1825</v>
          </cell>
        </row>
        <row r="1708">
          <cell r="A1708" t="str">
            <v>314-0002</v>
          </cell>
          <cell r="B1708" t="str">
            <v>Pump,Utility Transfer/115V/1Ph/.5Hp/cCSAus</v>
          </cell>
          <cell r="C1708" t="str">
            <v>EA</v>
          </cell>
          <cell r="D1708">
            <v>322</v>
          </cell>
        </row>
        <row r="1709">
          <cell r="A1709" t="str">
            <v>3161-0001</v>
          </cell>
          <cell r="B1709" t="str">
            <v>M3161 115V/1Ph/HT</v>
          </cell>
          <cell r="C1709" t="str">
            <v>EA</v>
          </cell>
          <cell r="D1709">
            <v>1994</v>
          </cell>
        </row>
        <row r="1710">
          <cell r="A1710" t="str">
            <v>3161-0002</v>
          </cell>
          <cell r="B1710" t="str">
            <v>N3161 115V/1Ph/High Temp</v>
          </cell>
          <cell r="C1710" t="str">
            <v>EA</v>
          </cell>
          <cell r="D1710">
            <v>1768</v>
          </cell>
        </row>
        <row r="1711">
          <cell r="A1711" t="str">
            <v>3161-0003</v>
          </cell>
          <cell r="B1711" t="str">
            <v>D3161 230V/1Ph/HT</v>
          </cell>
          <cell r="C1711" t="str">
            <v>EA</v>
          </cell>
          <cell r="D1711">
            <v>2105</v>
          </cell>
        </row>
        <row r="1712">
          <cell r="A1712" t="str">
            <v>3161-0004</v>
          </cell>
          <cell r="B1712" t="str">
            <v>E3161 230V/1Ph/HT</v>
          </cell>
          <cell r="C1712" t="str">
            <v>EA</v>
          </cell>
          <cell r="D1712">
            <v>1885</v>
          </cell>
        </row>
        <row r="1713">
          <cell r="A1713" t="str">
            <v>3161-0005</v>
          </cell>
          <cell r="B1713" t="str">
            <v>M3161 25'Cd/115V/1Ph/HT</v>
          </cell>
          <cell r="C1713" t="str">
            <v>EA</v>
          </cell>
          <cell r="D1713">
            <v>2113</v>
          </cell>
        </row>
        <row r="1714">
          <cell r="A1714" t="str">
            <v>3161-0006</v>
          </cell>
          <cell r="B1714" t="str">
            <v>M3161 115V/1Ph/6'Cond/HT</v>
          </cell>
          <cell r="C1714" t="str">
            <v>EA</v>
          </cell>
          <cell r="D1714">
            <v>2125</v>
          </cell>
        </row>
        <row r="1715">
          <cell r="A1715" t="str">
            <v>3161-0008</v>
          </cell>
          <cell r="B1715" t="str">
            <v>N3161 115V/1Ph/15'Cond/HT</v>
          </cell>
          <cell r="C1715" t="str">
            <v>EA</v>
          </cell>
          <cell r="D1715">
            <v>1936</v>
          </cell>
        </row>
        <row r="1716">
          <cell r="A1716" t="str">
            <v>3161-0011</v>
          </cell>
          <cell r="B1716" t="str">
            <v>M3161 30'Cd/115V/1Ph/HT</v>
          </cell>
          <cell r="C1716" t="str">
            <v>EA</v>
          </cell>
          <cell r="D1716">
            <v>2070</v>
          </cell>
        </row>
        <row r="1717">
          <cell r="A1717" t="str">
            <v>3161-0013</v>
          </cell>
          <cell r="B1717" t="str">
            <v>M3161 115V/1Ph/9'Cond/HT</v>
          </cell>
          <cell r="C1717" t="str">
            <v>EA</v>
          </cell>
          <cell r="D1717">
            <v>2117</v>
          </cell>
        </row>
        <row r="1718">
          <cell r="A1718" t="str">
            <v>3161-0016</v>
          </cell>
          <cell r="B1718" t="str">
            <v>D3161 25'Cd/230V/1Ph/HT</v>
          </cell>
          <cell r="C1718" t="str">
            <v>EA</v>
          </cell>
          <cell r="D1718">
            <v>2171</v>
          </cell>
        </row>
        <row r="1719">
          <cell r="A1719" t="str">
            <v>3161-0018</v>
          </cell>
          <cell r="B1719" t="str">
            <v>M3161 30'Cd/115V/1Ph/10'Cond/HT</v>
          </cell>
          <cell r="C1719" t="str">
            <v>EA</v>
          </cell>
          <cell r="D1719">
            <v>2178</v>
          </cell>
        </row>
        <row r="1720">
          <cell r="A1720" t="str">
            <v>3161-0020</v>
          </cell>
          <cell r="B1720" t="str">
            <v>N3161 115V/1Ph/20'Cond/HT</v>
          </cell>
          <cell r="C1720" t="str">
            <v>EA</v>
          </cell>
          <cell r="D1720">
            <v>2011</v>
          </cell>
        </row>
        <row r="1721">
          <cell r="A1721" t="str">
            <v>3161-0023</v>
          </cell>
          <cell r="B1721" t="str">
            <v>N3161 115V/1Ph/10'Cond/HT</v>
          </cell>
          <cell r="C1721" t="str">
            <v>EA</v>
          </cell>
          <cell r="D1721">
            <v>1861</v>
          </cell>
        </row>
        <row r="1722">
          <cell r="A1722" t="str">
            <v>3161-0026</v>
          </cell>
          <cell r="B1722" t="str">
            <v>N3161 115V/1Ph/25'Cond/HT</v>
          </cell>
          <cell r="C1722" t="str">
            <v>EA</v>
          </cell>
          <cell r="D1722">
            <v>1834</v>
          </cell>
        </row>
        <row r="1723">
          <cell r="A1723" t="str">
            <v>3161-0027</v>
          </cell>
          <cell r="B1723" t="str">
            <v>D3161 35'Cd/230V/1Ph/HT</v>
          </cell>
          <cell r="C1723" t="str">
            <v>EA</v>
          </cell>
          <cell r="D1723">
            <v>2191</v>
          </cell>
        </row>
        <row r="1724">
          <cell r="A1724" t="str">
            <v>3161-0028</v>
          </cell>
          <cell r="B1724" t="str">
            <v>D3161 230V/1Ph/HT/12'Cond</v>
          </cell>
          <cell r="C1724" t="str">
            <v>EA</v>
          </cell>
          <cell r="D1724">
            <v>2273</v>
          </cell>
        </row>
        <row r="1725">
          <cell r="A1725" t="str">
            <v>3161-0029</v>
          </cell>
          <cell r="B1725" t="str">
            <v>M3161 50'Cd/115V/1Ph/HT</v>
          </cell>
          <cell r="C1725" t="str">
            <v>EA</v>
          </cell>
          <cell r="D1725">
            <v>2070</v>
          </cell>
        </row>
        <row r="1726">
          <cell r="A1726" t="str">
            <v>3163-0001</v>
          </cell>
          <cell r="B1726" t="str">
            <v>M3163 115V/1Ph/HT</v>
          </cell>
          <cell r="C1726" t="str">
            <v>EA</v>
          </cell>
          <cell r="D1726">
            <v>1994</v>
          </cell>
        </row>
        <row r="1727">
          <cell r="A1727" t="str">
            <v>3163-0002</v>
          </cell>
          <cell r="B1727" t="str">
            <v>N3163 115V/1Ph/High Temp</v>
          </cell>
          <cell r="C1727" t="str">
            <v>EA</v>
          </cell>
          <cell r="D1727">
            <v>1768</v>
          </cell>
        </row>
        <row r="1728">
          <cell r="A1728" t="str">
            <v>3163-0003</v>
          </cell>
          <cell r="B1728" t="str">
            <v>D3163 230V/1Ph/HT</v>
          </cell>
          <cell r="C1728" t="str">
            <v>EA</v>
          </cell>
          <cell r="D1728">
            <v>2105</v>
          </cell>
        </row>
        <row r="1729">
          <cell r="A1729" t="str">
            <v>3163-0004</v>
          </cell>
          <cell r="B1729" t="str">
            <v>E3163 230V/1Ph/HT</v>
          </cell>
          <cell r="C1729" t="str">
            <v>EA</v>
          </cell>
          <cell r="D1729">
            <v>1885</v>
          </cell>
        </row>
        <row r="1730">
          <cell r="A1730" t="str">
            <v>3163-0005</v>
          </cell>
          <cell r="B1730" t="str">
            <v>N3163 115V/1Ph/12'Cond/HT</v>
          </cell>
          <cell r="C1730" t="str">
            <v>EA</v>
          </cell>
          <cell r="D1730">
            <v>1891</v>
          </cell>
        </row>
        <row r="1731">
          <cell r="A1731" t="str">
            <v>3163-0006</v>
          </cell>
          <cell r="B1731" t="str">
            <v>E3163 230V/1Ph/15'Cond/HT</v>
          </cell>
          <cell r="C1731" t="str">
            <v>EA</v>
          </cell>
          <cell r="D1731">
            <v>2053</v>
          </cell>
        </row>
        <row r="1732">
          <cell r="A1732" t="str">
            <v>3163-0007</v>
          </cell>
          <cell r="B1732" t="str">
            <v>N3163 115V/1Ph/21'Cond/HT</v>
          </cell>
          <cell r="C1732" t="str">
            <v>EA</v>
          </cell>
          <cell r="D1732">
            <v>2026</v>
          </cell>
        </row>
        <row r="1733">
          <cell r="A1733" t="str">
            <v>3163-0008</v>
          </cell>
          <cell r="B1733" t="str">
            <v>M3163 115V/1Ph/6'Cond/HT</v>
          </cell>
          <cell r="C1733" t="str">
            <v>EA</v>
          </cell>
          <cell r="D1733">
            <v>2072</v>
          </cell>
        </row>
        <row r="1734">
          <cell r="A1734" t="str">
            <v>3163-0009</v>
          </cell>
          <cell r="B1734" t="str">
            <v>N3163 115V/1Ph/25'Cond/HT</v>
          </cell>
          <cell r="C1734" t="str">
            <v>EA</v>
          </cell>
          <cell r="D1734">
            <v>2086</v>
          </cell>
        </row>
        <row r="1735">
          <cell r="A1735" t="str">
            <v>3163-0010</v>
          </cell>
          <cell r="B1735" t="str">
            <v>N3163 115V/1Ph/20'Cond/HT</v>
          </cell>
          <cell r="C1735" t="str">
            <v>EA</v>
          </cell>
          <cell r="D1735">
            <v>2011</v>
          </cell>
        </row>
        <row r="1736">
          <cell r="A1736" t="str">
            <v>3163-0016</v>
          </cell>
          <cell r="B1736" t="str">
            <v>E3163 230V/1Ph/25'Cond/HT</v>
          </cell>
          <cell r="C1736" t="str">
            <v>EA</v>
          </cell>
          <cell r="D1736">
            <v>2083</v>
          </cell>
        </row>
        <row r="1737">
          <cell r="A1737" t="str">
            <v>3163-0017</v>
          </cell>
          <cell r="B1737" t="str">
            <v>M3163 115V/1Ph/4'Cond/HT</v>
          </cell>
          <cell r="C1737" t="str">
            <v>EA</v>
          </cell>
          <cell r="D1737">
            <v>2042</v>
          </cell>
        </row>
        <row r="1738">
          <cell r="A1738" t="str">
            <v>3163-0018</v>
          </cell>
          <cell r="B1738" t="str">
            <v>N3163 115V/1Ph/10'Cond/HT</v>
          </cell>
          <cell r="C1738" t="str">
            <v>EA</v>
          </cell>
          <cell r="D1738">
            <v>1861</v>
          </cell>
        </row>
        <row r="1739">
          <cell r="A1739" t="str">
            <v>3163-0019</v>
          </cell>
          <cell r="B1739" t="str">
            <v>M3163 35'Cd/115V/1Ph/9' Cond/HT</v>
          </cell>
          <cell r="C1739" t="str">
            <v>EA</v>
          </cell>
          <cell r="D1739">
            <v>2173</v>
          </cell>
        </row>
        <row r="1740">
          <cell r="A1740" t="str">
            <v>3163-0021</v>
          </cell>
          <cell r="B1740" t="str">
            <v>M3163 115V/1Ph/9'Cond/HT</v>
          </cell>
          <cell r="C1740" t="str">
            <v>EA</v>
          </cell>
          <cell r="D1740">
            <v>2117</v>
          </cell>
        </row>
        <row r="1741">
          <cell r="A1741" t="str">
            <v>3163-0022</v>
          </cell>
          <cell r="B1741" t="str">
            <v>N3163 115V/1Ph/15' Cond/HT</v>
          </cell>
          <cell r="C1741" t="str">
            <v>EA</v>
          </cell>
          <cell r="D1741">
            <v>1936</v>
          </cell>
        </row>
        <row r="1742">
          <cell r="A1742" t="str">
            <v>3163-0023</v>
          </cell>
          <cell r="B1742" t="str">
            <v>M3163 35'Cd/115V/1Ph/10' Cond/HT</v>
          </cell>
          <cell r="C1742" t="str">
            <v>EA</v>
          </cell>
          <cell r="D1742">
            <v>2188</v>
          </cell>
        </row>
        <row r="1743">
          <cell r="A1743" t="str">
            <v>3163-0024</v>
          </cell>
          <cell r="B1743" t="str">
            <v>M3163 25'Cd/115V/1Ph/HT</v>
          </cell>
          <cell r="C1743" t="str">
            <v>EA</v>
          </cell>
          <cell r="D1743">
            <v>2060</v>
          </cell>
        </row>
        <row r="1744">
          <cell r="A1744" t="str">
            <v>3163-0025</v>
          </cell>
          <cell r="B1744" t="str">
            <v>D3163 230V/1Ph/14' Cond/HT</v>
          </cell>
          <cell r="C1744" t="str">
            <v>EA</v>
          </cell>
          <cell r="D1744">
            <v>2303</v>
          </cell>
        </row>
        <row r="1745">
          <cell r="A1745" t="str">
            <v>3163-0026</v>
          </cell>
          <cell r="B1745" t="str">
            <v>N3163 115V/1Ph/8'Cond/HT</v>
          </cell>
          <cell r="C1745" t="str">
            <v>EA</v>
          </cell>
          <cell r="D1745">
            <v>1831</v>
          </cell>
        </row>
        <row r="1746">
          <cell r="A1746" t="str">
            <v>3261-0001</v>
          </cell>
          <cell r="B1746" t="str">
            <v>M3161 2F/115V/1Ph/HT/(3161-0001)</v>
          </cell>
          <cell r="C1746" t="str">
            <v>EA</v>
          </cell>
          <cell r="D1746">
            <v>2047</v>
          </cell>
        </row>
        <row r="1747">
          <cell r="A1747" t="str">
            <v>3261-0002</v>
          </cell>
          <cell r="B1747" t="str">
            <v>N3161 2F/115V/1Ph/HT/(3161-0002)</v>
          </cell>
          <cell r="C1747" t="str">
            <v>EA</v>
          </cell>
          <cell r="D1747">
            <v>1821</v>
          </cell>
        </row>
        <row r="1748">
          <cell r="A1748" t="str">
            <v>3261-0003</v>
          </cell>
          <cell r="B1748" t="str">
            <v>D3161 HT/2F/230V/1Ph/(3161-0003)</v>
          </cell>
          <cell r="C1748" t="str">
            <v>EA</v>
          </cell>
          <cell r="D1748">
            <v>2158</v>
          </cell>
        </row>
        <row r="1749">
          <cell r="A1749" t="str">
            <v>3261-0004</v>
          </cell>
          <cell r="B1749" t="str">
            <v>E3161 2F/230V/1Ph/HT/(3161-0004)</v>
          </cell>
          <cell r="C1749" t="str">
            <v>EA</v>
          </cell>
          <cell r="D1749">
            <v>1938</v>
          </cell>
        </row>
        <row r="1750">
          <cell r="A1750" t="str">
            <v>3261-0005</v>
          </cell>
          <cell r="B1750" t="str">
            <v>D3161 2F/230V/1Ph/HT/6' Cond/(3161-0007)</v>
          </cell>
          <cell r="C1750" t="str">
            <v>EA</v>
          </cell>
          <cell r="D1750">
            <v>2236</v>
          </cell>
        </row>
        <row r="1751">
          <cell r="A1751" t="str">
            <v>3261-0006</v>
          </cell>
          <cell r="B1751" t="str">
            <v>E3161 2F/230V/1Ph/HT/20'Cond/(3161-0009)</v>
          </cell>
          <cell r="C1751" t="str">
            <v>EA</v>
          </cell>
          <cell r="D1751">
            <v>2181</v>
          </cell>
        </row>
        <row r="1752">
          <cell r="A1752" t="str">
            <v>3261-0007</v>
          </cell>
          <cell r="B1752" t="str">
            <v>M3161 2F/115V/1Ph/6'Cond/HT/(3161-0006)</v>
          </cell>
          <cell r="C1752" t="str">
            <v>EA</v>
          </cell>
          <cell r="D1752">
            <v>2125</v>
          </cell>
        </row>
        <row r="1753">
          <cell r="A1753" t="str">
            <v>3261-0008</v>
          </cell>
          <cell r="B1753" t="str">
            <v>E3161 2F/230V/1P/35' Cond/HT/(3161-0024)</v>
          </cell>
          <cell r="C1753" t="str">
            <v>EA</v>
          </cell>
          <cell r="D1753">
            <v>2406</v>
          </cell>
        </row>
        <row r="1754">
          <cell r="A1754" t="str">
            <v>3261-0009</v>
          </cell>
          <cell r="B1754" t="str">
            <v>E3161 2F/230V/1Ph/HT/15'Cond/(3161-0025)</v>
          </cell>
          <cell r="C1754" t="str">
            <v>EA</v>
          </cell>
          <cell r="D1754">
            <v>2106</v>
          </cell>
        </row>
        <row r="1755">
          <cell r="A1755" t="str">
            <v>3261-0011</v>
          </cell>
          <cell r="B1755" t="str">
            <v>N3161 2F/25'Cd/115V/1Ph/HT/(3161-0026)</v>
          </cell>
          <cell r="C1755" t="str">
            <v>EA</v>
          </cell>
          <cell r="D1755">
            <v>1887</v>
          </cell>
        </row>
        <row r="1756">
          <cell r="A1756" t="str">
            <v>3263-0001</v>
          </cell>
          <cell r="B1756" t="str">
            <v>M3163 2F/115V/1Ph/HT/(3163-0001)</v>
          </cell>
          <cell r="C1756" t="str">
            <v>EA</v>
          </cell>
          <cell r="D1756">
            <v>2047</v>
          </cell>
        </row>
        <row r="1757">
          <cell r="A1757" t="str">
            <v>3263-0002</v>
          </cell>
          <cell r="B1757" t="str">
            <v>N3163 2F/115V/1Ph/HT/(3163-0002)</v>
          </cell>
          <cell r="C1757" t="str">
            <v>EA</v>
          </cell>
          <cell r="D1757">
            <v>1821</v>
          </cell>
        </row>
        <row r="1758">
          <cell r="A1758" t="str">
            <v>3263-0003</v>
          </cell>
          <cell r="B1758" t="str">
            <v>D3163 2F/230V/1Ph/HT (3163-0003)</v>
          </cell>
          <cell r="C1758" t="str">
            <v>EA</v>
          </cell>
          <cell r="D1758">
            <v>2158</v>
          </cell>
        </row>
        <row r="1759">
          <cell r="A1759" t="str">
            <v>3263-0004</v>
          </cell>
          <cell r="B1759" t="str">
            <v>E3163 2F/230V/1Ph/HT (3163-0004)</v>
          </cell>
          <cell r="C1759" t="str">
            <v>EA</v>
          </cell>
          <cell r="D1759">
            <v>1938</v>
          </cell>
        </row>
        <row r="1760">
          <cell r="A1760" t="str">
            <v>3263-0005</v>
          </cell>
          <cell r="B1760" t="str">
            <v>E3163 2F/230V/1Ph/HT/15'Cond/(3163-0006)</v>
          </cell>
          <cell r="C1760" t="str">
            <v>EA</v>
          </cell>
          <cell r="D1760">
            <v>2106</v>
          </cell>
        </row>
        <row r="1761">
          <cell r="A1761" t="str">
            <v>3263-0006</v>
          </cell>
          <cell r="B1761" t="str">
            <v>M3163 2F/115V/1Ph/HT/7' Cond(3163-0011)</v>
          </cell>
          <cell r="C1761" t="str">
            <v>EA</v>
          </cell>
          <cell r="D1761">
            <v>2140</v>
          </cell>
        </row>
        <row r="1762">
          <cell r="A1762" t="str">
            <v>3263-0008</v>
          </cell>
          <cell r="B1762" t="str">
            <v>N3163 2F/115V/1Ph/HT/20'Cond/(3163-0010)</v>
          </cell>
          <cell r="C1762" t="str">
            <v>EA</v>
          </cell>
          <cell r="D1762">
            <v>2064</v>
          </cell>
        </row>
        <row r="1763">
          <cell r="A1763" t="str">
            <v>3263-0010</v>
          </cell>
          <cell r="B1763" t="str">
            <v>N3163 2F/115V/1Ph/HT/25'Cond/(3163-0009)</v>
          </cell>
          <cell r="C1763" t="str">
            <v>EA</v>
          </cell>
          <cell r="D1763">
            <v>2139</v>
          </cell>
        </row>
        <row r="1764">
          <cell r="A1764" t="str">
            <v>3263-0011</v>
          </cell>
          <cell r="B1764" t="str">
            <v>E3163 2F/230V/1Ph/25'Cond/HT/(3163-0016)</v>
          </cell>
          <cell r="C1764" t="str">
            <v>EA</v>
          </cell>
          <cell r="D1764">
            <v>2256</v>
          </cell>
        </row>
        <row r="1765">
          <cell r="A1765" t="str">
            <v>3263-0012</v>
          </cell>
          <cell r="B1765" t="str">
            <v>M3163 2F/35'Cd/115V/1Ph/HT/10'Cond/(3163-0023)</v>
          </cell>
          <cell r="C1765" t="str">
            <v>EA</v>
          </cell>
          <cell r="D1765">
            <v>2241</v>
          </cell>
        </row>
        <row r="1766">
          <cell r="A1766" t="str">
            <v>3282-0001</v>
          </cell>
          <cell r="B1766" t="str">
            <v>M3282 2F/115V/1Ph/HT</v>
          </cell>
          <cell r="C1766" t="str">
            <v>EA</v>
          </cell>
          <cell r="D1766">
            <v>1671</v>
          </cell>
        </row>
        <row r="1767">
          <cell r="A1767" t="str">
            <v>3282-0002</v>
          </cell>
          <cell r="B1767" t="str">
            <v>N3282 2F/115V/1Ph/HT</v>
          </cell>
          <cell r="C1767" t="str">
            <v>EA</v>
          </cell>
          <cell r="D1767">
            <v>1558</v>
          </cell>
        </row>
        <row r="1768">
          <cell r="A1768" t="str">
            <v>3282-0003</v>
          </cell>
          <cell r="B1768" t="str">
            <v>D3282 2F/230V/1Ph/HT</v>
          </cell>
          <cell r="C1768" t="str">
            <v>EA</v>
          </cell>
          <cell r="D1768">
            <v>1737</v>
          </cell>
        </row>
        <row r="1769">
          <cell r="A1769" t="str">
            <v>3282-0004</v>
          </cell>
          <cell r="B1769" t="str">
            <v>E3282 2F/230V/1Ph/HT</v>
          </cell>
          <cell r="C1769" t="str">
            <v>EA</v>
          </cell>
          <cell r="D1769">
            <v>1656</v>
          </cell>
        </row>
        <row r="1770">
          <cell r="A1770" t="str">
            <v>3282-0005</v>
          </cell>
          <cell r="B1770" t="str">
            <v>D3282 2F/25'Cd/230V/1Ph/HT</v>
          </cell>
          <cell r="C1770" t="str">
            <v>EA</v>
          </cell>
          <cell r="D1770">
            <v>1783</v>
          </cell>
        </row>
        <row r="1771">
          <cell r="A1771" t="str">
            <v>3282-0006</v>
          </cell>
          <cell r="B1771" t="str">
            <v>M3282 2F/115V/1Ph/8'Cond/HT</v>
          </cell>
          <cell r="C1771" t="str">
            <v>EA</v>
          </cell>
          <cell r="D1771">
            <v>1779</v>
          </cell>
        </row>
        <row r="1772">
          <cell r="A1772" t="str">
            <v>3282-0007</v>
          </cell>
          <cell r="B1772" t="str">
            <v>N3282 2F/115V/1Ph/35'Cond/HT</v>
          </cell>
          <cell r="C1772" t="str">
            <v>EA</v>
          </cell>
          <cell r="D1772">
            <v>2026</v>
          </cell>
        </row>
        <row r="1773">
          <cell r="A1773" t="str">
            <v>3282-0008</v>
          </cell>
          <cell r="B1773" t="str">
            <v>D3282 2F/230V/1Ph/6'Cond/HT</v>
          </cell>
          <cell r="C1773" t="str">
            <v>EA</v>
          </cell>
          <cell r="D1773">
            <v>1815</v>
          </cell>
        </row>
        <row r="1774">
          <cell r="A1774" t="str">
            <v>3282-0010</v>
          </cell>
          <cell r="B1774" t="str">
            <v>E3282 2F/230V/1P/12'Cond/HT</v>
          </cell>
          <cell r="C1774" t="str">
            <v>EA</v>
          </cell>
          <cell r="D1774">
            <v>1779</v>
          </cell>
        </row>
        <row r="1775">
          <cell r="A1775" t="str">
            <v>3282-0011</v>
          </cell>
          <cell r="B1775" t="str">
            <v>N3282 2F/115V/1Ph/9'Cond/HT</v>
          </cell>
          <cell r="C1775" t="str">
            <v>EA</v>
          </cell>
          <cell r="D1775">
            <v>1636</v>
          </cell>
        </row>
        <row r="1776">
          <cell r="A1776" t="str">
            <v>3282-0012</v>
          </cell>
          <cell r="B1776" t="str">
            <v>N3282 2F/115V/1Ph/50'Cond/HT</v>
          </cell>
          <cell r="C1776" t="str">
            <v>EA</v>
          </cell>
          <cell r="D1776">
            <v>2234</v>
          </cell>
        </row>
        <row r="1777">
          <cell r="A1777" t="str">
            <v>3282-0013</v>
          </cell>
          <cell r="B1777" t="str">
            <v>E3282 2F/230V/1P/15'Cond/HT</v>
          </cell>
          <cell r="C1777" t="str">
            <v>EA</v>
          </cell>
          <cell r="D1777">
            <v>1824</v>
          </cell>
        </row>
        <row r="1778">
          <cell r="A1778" t="str">
            <v>3282-0014</v>
          </cell>
          <cell r="B1778" t="str">
            <v>M3282 2F/115V/1Ph/9'Cond/HT</v>
          </cell>
          <cell r="C1778" t="str">
            <v>EA</v>
          </cell>
          <cell r="D1778">
            <v>1794</v>
          </cell>
        </row>
        <row r="1779">
          <cell r="A1779" t="str">
            <v>3282-0015</v>
          </cell>
          <cell r="B1779" t="str">
            <v>N3282 2F/115V/1Ph/15' Cond/HT</v>
          </cell>
          <cell r="C1779" t="str">
            <v>EA</v>
          </cell>
          <cell r="D1779">
            <v>1726</v>
          </cell>
        </row>
        <row r="1780">
          <cell r="A1780" t="str">
            <v>3282-0016</v>
          </cell>
          <cell r="B1780" t="str">
            <v>N3282 2F/115V/1Ph/20' Cond/HT</v>
          </cell>
          <cell r="C1780" t="str">
            <v>EA</v>
          </cell>
          <cell r="D1780">
            <v>1821</v>
          </cell>
        </row>
        <row r="1781">
          <cell r="A1781" t="str">
            <v>3282-0017</v>
          </cell>
          <cell r="B1781" t="str">
            <v>E3282 2F/230V/1P/20'Cond/HT</v>
          </cell>
          <cell r="C1781" t="str">
            <v>EA</v>
          </cell>
          <cell r="D1781">
            <v>1899</v>
          </cell>
        </row>
        <row r="1782">
          <cell r="A1782" t="str">
            <v>3282-0021</v>
          </cell>
          <cell r="B1782" t="str">
            <v>N3282 2F/115V/1Ph/25'Cond/HT</v>
          </cell>
          <cell r="C1782" t="str">
            <v>EA</v>
          </cell>
          <cell r="D1782">
            <v>1876</v>
          </cell>
        </row>
        <row r="1783">
          <cell r="A1783" t="str">
            <v>3282-0022</v>
          </cell>
          <cell r="B1783" t="str">
            <v>N3282 2F/115V/1Ph/13' Cond/HT</v>
          </cell>
          <cell r="C1783" t="str">
            <v>EA</v>
          </cell>
          <cell r="D1783">
            <v>1696</v>
          </cell>
        </row>
        <row r="1784">
          <cell r="A1784" t="str">
            <v>3282-0023</v>
          </cell>
          <cell r="B1784" t="str">
            <v>N3282 2F/115V/1Ph/12' Cond/HT</v>
          </cell>
          <cell r="C1784" t="str">
            <v>EA</v>
          </cell>
          <cell r="D1784">
            <v>1681</v>
          </cell>
        </row>
        <row r="1785">
          <cell r="A1785" t="str">
            <v>330-0006</v>
          </cell>
          <cell r="B1785" t="str">
            <v>NE330 115/230V/1Ph/.75Hp/Field Wired/Dual Volt</v>
          </cell>
          <cell r="C1785" t="str">
            <v>EA</v>
          </cell>
          <cell r="D1785">
            <v>915</v>
          </cell>
        </row>
        <row r="1786">
          <cell r="A1786" t="str">
            <v>331-0006</v>
          </cell>
          <cell r="B1786" t="str">
            <v>NE331 115/230V/1Ph/1Hp/Field Wired/Dual Volt</v>
          </cell>
          <cell r="C1786" t="str">
            <v>EA</v>
          </cell>
          <cell r="D1786">
            <v>943</v>
          </cell>
        </row>
        <row r="1787">
          <cell r="A1787" t="str">
            <v>332-0006</v>
          </cell>
          <cell r="B1787" t="str">
            <v>NE332 115/230V/1Ph/1.5Hp/Field Wired/Dual Volt</v>
          </cell>
          <cell r="C1787" t="str">
            <v>EA</v>
          </cell>
          <cell r="D1787">
            <v>1017</v>
          </cell>
        </row>
        <row r="1788">
          <cell r="A1788" t="str">
            <v>333-0006</v>
          </cell>
          <cell r="B1788" t="str">
            <v>NE333 115/230V/1Ph/2Hp/Field Wired/Dual Volt</v>
          </cell>
          <cell r="C1788" t="str">
            <v>EA</v>
          </cell>
          <cell r="D1788">
            <v>1104</v>
          </cell>
        </row>
        <row r="1789">
          <cell r="A1789" t="str">
            <v>3361-0001</v>
          </cell>
          <cell r="B1789" t="str">
            <v>M3161 3F/115V/1Ph/HT/(3161-0001)</v>
          </cell>
          <cell r="C1789" t="str">
            <v>EA</v>
          </cell>
          <cell r="D1789">
            <v>2047</v>
          </cell>
        </row>
        <row r="1790">
          <cell r="A1790" t="str">
            <v>3361-0002</v>
          </cell>
          <cell r="B1790" t="str">
            <v>N3161 3F/115V/1Ph/HT (3161-0002)</v>
          </cell>
          <cell r="C1790" t="str">
            <v>EA</v>
          </cell>
          <cell r="D1790">
            <v>1821</v>
          </cell>
        </row>
        <row r="1791">
          <cell r="A1791" t="str">
            <v>3361-0003</v>
          </cell>
          <cell r="B1791" t="str">
            <v>D3161 3F/230V/1Ph/HT (3161-0003)</v>
          </cell>
          <cell r="C1791" t="str">
            <v>EA</v>
          </cell>
          <cell r="D1791">
            <v>2158</v>
          </cell>
        </row>
        <row r="1792">
          <cell r="A1792" t="str">
            <v>3361-0005</v>
          </cell>
          <cell r="B1792" t="str">
            <v>E3161 3F/230V/1P/12'Cond/HT/(3161-0012)</v>
          </cell>
          <cell r="C1792" t="str">
            <v>EA</v>
          </cell>
          <cell r="D1792">
            <v>2061</v>
          </cell>
        </row>
        <row r="1793">
          <cell r="A1793" t="str">
            <v>3361-0006</v>
          </cell>
          <cell r="B1793" t="str">
            <v>D3161 3F/230V/1Ph/HT/7' Cond(3161-0014)</v>
          </cell>
          <cell r="C1793" t="str">
            <v>EA</v>
          </cell>
          <cell r="D1793">
            <v>2251</v>
          </cell>
        </row>
        <row r="1794">
          <cell r="A1794" t="str">
            <v>3361-0007</v>
          </cell>
          <cell r="B1794" t="str">
            <v>N3161 3F/115V/1Ph/10'Cond/HT/(3161-0023)</v>
          </cell>
          <cell r="C1794" t="str">
            <v>EA</v>
          </cell>
          <cell r="D1794">
            <v>1914</v>
          </cell>
        </row>
        <row r="1795">
          <cell r="A1795" t="str">
            <v>3361-0008</v>
          </cell>
          <cell r="B1795" t="str">
            <v>D3161 3F/25'Cd/230V/1Ph/HT (3161-0016)</v>
          </cell>
          <cell r="C1795" t="str">
            <v>EA</v>
          </cell>
          <cell r="D1795">
            <v>2224</v>
          </cell>
        </row>
        <row r="1796">
          <cell r="A1796" t="str">
            <v>3363-0001</v>
          </cell>
          <cell r="B1796" t="str">
            <v>M3163 3F/115V/1Ph/HT/(3163-0001)</v>
          </cell>
          <cell r="C1796" t="str">
            <v>EA</v>
          </cell>
          <cell r="D1796">
            <v>2047</v>
          </cell>
        </row>
        <row r="1797">
          <cell r="A1797" t="str">
            <v>3363-0004</v>
          </cell>
          <cell r="B1797" t="str">
            <v>E3163 3F/230V/1Ph/HT (3163-0004)</v>
          </cell>
          <cell r="C1797" t="str">
            <v>EA</v>
          </cell>
          <cell r="D1797">
            <v>1938</v>
          </cell>
        </row>
        <row r="1798">
          <cell r="A1798" t="str">
            <v>3382-0001</v>
          </cell>
          <cell r="B1798" t="str">
            <v>M3282 3F/115V/1Ph/HT</v>
          </cell>
          <cell r="C1798" t="str">
            <v>EA</v>
          </cell>
          <cell r="D1798">
            <v>1691</v>
          </cell>
        </row>
        <row r="1799">
          <cell r="A1799" t="str">
            <v>3382-0002</v>
          </cell>
          <cell r="B1799" t="str">
            <v>N3282 3F/115V/1Ph/HT</v>
          </cell>
          <cell r="C1799" t="str">
            <v>EA</v>
          </cell>
          <cell r="D1799">
            <v>1558</v>
          </cell>
        </row>
        <row r="1800">
          <cell r="A1800" t="str">
            <v>3382-0003</v>
          </cell>
          <cell r="B1800" t="str">
            <v>D3282 3F/230V/1Ph/HT</v>
          </cell>
          <cell r="C1800" t="str">
            <v>EA</v>
          </cell>
          <cell r="D1800">
            <v>1737</v>
          </cell>
        </row>
        <row r="1801">
          <cell r="A1801" t="str">
            <v>3382-0004</v>
          </cell>
          <cell r="B1801" t="str">
            <v>E3282 3F/230V/1Ph/HT</v>
          </cell>
          <cell r="C1801" t="str">
            <v>EA</v>
          </cell>
          <cell r="D1801">
            <v>1656</v>
          </cell>
        </row>
        <row r="1802">
          <cell r="A1802" t="str">
            <v>3382-0005</v>
          </cell>
          <cell r="B1802" t="str">
            <v>N3282 3F/115V/1Ph/HT/9'Cond</v>
          </cell>
          <cell r="C1802" t="str">
            <v>EA</v>
          </cell>
          <cell r="D1802">
            <v>1636</v>
          </cell>
        </row>
        <row r="1803">
          <cell r="A1803" t="str">
            <v>3382-0006</v>
          </cell>
          <cell r="B1803" t="str">
            <v>D3282 3F/230V/1Ph/8"Cond/HT</v>
          </cell>
          <cell r="C1803" t="str">
            <v>EA</v>
          </cell>
          <cell r="D1803">
            <v>1865</v>
          </cell>
        </row>
        <row r="1804">
          <cell r="A1804" t="str">
            <v>350-0009</v>
          </cell>
          <cell r="B1804" t="str">
            <v>Sys,.5 Hp Booster/Pump</v>
          </cell>
          <cell r="C1804" t="str">
            <v>EA</v>
          </cell>
          <cell r="D1804">
            <v>652</v>
          </cell>
        </row>
        <row r="1805">
          <cell r="A1805" t="str">
            <v>355-0005</v>
          </cell>
          <cell r="B1805" t="str">
            <v>Sys,1 Hp Booster/Pump</v>
          </cell>
          <cell r="C1805" t="str">
            <v>EA</v>
          </cell>
          <cell r="D1805">
            <v>977</v>
          </cell>
        </row>
        <row r="1806">
          <cell r="A1806" t="str">
            <v>361-0001</v>
          </cell>
          <cell r="B1806" t="str">
            <v>M161 3F/115V/1Ph/cCSAus/(161-0001)</v>
          </cell>
          <cell r="C1806" t="str">
            <v>EA</v>
          </cell>
          <cell r="D1806">
            <v>1214</v>
          </cell>
        </row>
        <row r="1807">
          <cell r="A1807" t="str">
            <v>361-0002</v>
          </cell>
          <cell r="B1807" t="str">
            <v>N161 3F/115V/1Ph/CSA/(161-0002)</v>
          </cell>
          <cell r="C1807" t="str">
            <v>EA</v>
          </cell>
          <cell r="D1807">
            <v>1101</v>
          </cell>
        </row>
        <row r="1808">
          <cell r="A1808" t="str">
            <v>361-0003</v>
          </cell>
          <cell r="B1808" t="str">
            <v>D161 3F/230V/1Ph/cCSAus/(161-0003)</v>
          </cell>
          <cell r="C1808" t="str">
            <v>EA</v>
          </cell>
          <cell r="D1808">
            <v>1272</v>
          </cell>
        </row>
        <row r="1809">
          <cell r="A1809" t="str">
            <v>361-0004</v>
          </cell>
          <cell r="B1809" t="str">
            <v>E161 3F/230V/1Ph/cCSAus/(161-0004)</v>
          </cell>
          <cell r="C1809" t="str">
            <v>EA</v>
          </cell>
          <cell r="D1809">
            <v>1161</v>
          </cell>
        </row>
        <row r="1810">
          <cell r="A1810" t="str">
            <v>361-0005</v>
          </cell>
          <cell r="B1810" t="str">
            <v>J161 3F/200-208V/3Ph/cCSAus/(161-0012)</v>
          </cell>
          <cell r="C1810" t="str">
            <v>EA</v>
          </cell>
          <cell r="D1810">
            <v>1276</v>
          </cell>
        </row>
        <row r="1811">
          <cell r="A1811" t="str">
            <v>361-0006</v>
          </cell>
          <cell r="B1811" t="str">
            <v>E161 3F/230V/1Ph/cCSAus/(161-0021)</v>
          </cell>
          <cell r="C1811" t="str">
            <v>EA</v>
          </cell>
          <cell r="D1811">
            <v>1161</v>
          </cell>
        </row>
        <row r="1812">
          <cell r="A1812" t="str">
            <v>361-0007</v>
          </cell>
          <cell r="B1812" t="str">
            <v>I161 3F/200-208V/1Ph/cCSAus/(161-0005)</v>
          </cell>
          <cell r="C1812" t="str">
            <v>EA</v>
          </cell>
          <cell r="D1812">
            <v>1201</v>
          </cell>
        </row>
        <row r="1813">
          <cell r="A1813" t="str">
            <v>361-0008</v>
          </cell>
          <cell r="B1813" t="str">
            <v>G161 3F/460V/3Ph/cCSAus/(161-0007)</v>
          </cell>
          <cell r="C1813" t="str">
            <v>EA</v>
          </cell>
          <cell r="D1813">
            <v>1276</v>
          </cell>
        </row>
        <row r="1814">
          <cell r="A1814" t="str">
            <v>361-0009</v>
          </cell>
          <cell r="B1814" t="str">
            <v>H161 3F/200-208V/1Ph/cCSAus/(161-0010)</v>
          </cell>
          <cell r="C1814" t="str">
            <v>EA</v>
          </cell>
          <cell r="D1814">
            <v>1312</v>
          </cell>
        </row>
        <row r="1815">
          <cell r="A1815" t="str">
            <v>361-0010</v>
          </cell>
          <cell r="B1815" t="str">
            <v>BN161 3F/115V/1Ph/Pb20'/CSA/(161-0002)</v>
          </cell>
          <cell r="C1815" t="str">
            <v>EA</v>
          </cell>
          <cell r="D1815">
            <v>1241</v>
          </cell>
        </row>
        <row r="1816">
          <cell r="A1816" t="str">
            <v>361-0011</v>
          </cell>
          <cell r="B1816" t="str">
            <v>E161 3F/50'Cd/230V/1Ph/cCSAus/(161-0038)</v>
          </cell>
          <cell r="C1816" t="str">
            <v>EA</v>
          </cell>
          <cell r="D1816">
            <v>1301</v>
          </cell>
        </row>
        <row r="1817">
          <cell r="A1817" t="str">
            <v>361-0012</v>
          </cell>
          <cell r="B1817" t="str">
            <v>M161 3F/50'Cd/115V/1Ph/cCSAus/(161-0009)</v>
          </cell>
          <cell r="C1817" t="str">
            <v>EA</v>
          </cell>
          <cell r="D1817">
            <v>1354</v>
          </cell>
        </row>
        <row r="1818">
          <cell r="A1818" t="str">
            <v>361-0013</v>
          </cell>
          <cell r="B1818" t="str">
            <v>M161 3F/35'Cd/115V/1Ph/cCSAus/(161-0017)</v>
          </cell>
          <cell r="C1818" t="str">
            <v>EA</v>
          </cell>
          <cell r="D1818">
            <v>1324</v>
          </cell>
        </row>
        <row r="1819">
          <cell r="A1819" t="str">
            <v>361-0014</v>
          </cell>
          <cell r="B1819" t="str">
            <v>F161 3F/230V/3Ph/cCSAus/(161-0011)</v>
          </cell>
          <cell r="C1819" t="str">
            <v>EA</v>
          </cell>
          <cell r="D1819">
            <v>1276</v>
          </cell>
        </row>
        <row r="1820">
          <cell r="A1820" t="str">
            <v>361-0015</v>
          </cell>
          <cell r="B1820" t="str">
            <v>EX161 3F/230V/1Ph/Ex Pr/(161-0044)</v>
          </cell>
          <cell r="C1820" t="str">
            <v>EA</v>
          </cell>
          <cell r="D1820">
            <v>2307</v>
          </cell>
        </row>
        <row r="1821">
          <cell r="A1821" t="str">
            <v>361-0016</v>
          </cell>
          <cell r="B1821" t="str">
            <v>IX161 3F/200-208V/1Ph/Ex Pr/(161-0043)</v>
          </cell>
          <cell r="C1821" t="str">
            <v>EA</v>
          </cell>
          <cell r="D1821">
            <v>2347</v>
          </cell>
        </row>
        <row r="1822">
          <cell r="A1822" t="str">
            <v>361-0017</v>
          </cell>
          <cell r="B1822" t="str">
            <v>E161 3F/25'Cd/230V/1Ph/cCSAus/(161-0049)</v>
          </cell>
          <cell r="C1822" t="str">
            <v>EA</v>
          </cell>
          <cell r="D1822">
            <v>1261</v>
          </cell>
        </row>
        <row r="1823">
          <cell r="A1823" t="str">
            <v>361-0018</v>
          </cell>
          <cell r="B1823" t="str">
            <v>J161 3F/50'Cd/200-208V/3Ph/cCSAus/(161-0057)</v>
          </cell>
          <cell r="C1823" t="str">
            <v>EA</v>
          </cell>
          <cell r="D1823">
            <v>1416</v>
          </cell>
        </row>
        <row r="1824">
          <cell r="A1824" t="str">
            <v>361-0020</v>
          </cell>
          <cell r="B1824" t="str">
            <v>NX161 3F/115V/1Ph/Ex Pr/(161-0042)</v>
          </cell>
          <cell r="C1824" t="str">
            <v>EA</v>
          </cell>
          <cell r="D1824">
            <v>2328</v>
          </cell>
        </row>
        <row r="1825">
          <cell r="A1825" t="str">
            <v>361-0021</v>
          </cell>
          <cell r="B1825" t="str">
            <v>G161 3F/50'Cd/460V/3Ph/cCSAus/(161-0054)</v>
          </cell>
          <cell r="C1825" t="str">
            <v>EA</v>
          </cell>
          <cell r="D1825">
            <v>1416</v>
          </cell>
        </row>
        <row r="1826">
          <cell r="A1826" t="str">
            <v>361-0022</v>
          </cell>
          <cell r="B1826" t="str">
            <v>M161 3F/25'Cd/115V/1Ph/cCSAus/(161-0006)</v>
          </cell>
          <cell r="C1826" t="str">
            <v>EA</v>
          </cell>
          <cell r="D1826">
            <v>1314</v>
          </cell>
        </row>
        <row r="1827">
          <cell r="A1827" t="str">
            <v>361-0023</v>
          </cell>
          <cell r="B1827" t="str">
            <v>N161 3F/35'Cd/115V/1Ph/CSA/(161-0016)</v>
          </cell>
          <cell r="C1827" t="str">
            <v>EA</v>
          </cell>
          <cell r="D1827">
            <v>1211</v>
          </cell>
        </row>
        <row r="1828">
          <cell r="A1828" t="str">
            <v>361-0024</v>
          </cell>
          <cell r="B1828" t="str">
            <v>F161 3F/50'Cd/230V/3Ph/cCSAus/(161-0101)</v>
          </cell>
          <cell r="C1828" t="str">
            <v>EA</v>
          </cell>
          <cell r="D1828">
            <v>1431</v>
          </cell>
        </row>
        <row r="1829">
          <cell r="A1829" t="str">
            <v>361-0025</v>
          </cell>
          <cell r="B1829" t="str">
            <v>NX161 3F/25'Cd/115V/1Ph/Ex Pr/(161-0064)</v>
          </cell>
          <cell r="C1829" t="str">
            <v>EA</v>
          </cell>
          <cell r="D1829">
            <v>2428</v>
          </cell>
        </row>
        <row r="1830">
          <cell r="A1830" t="str">
            <v>361-0026</v>
          </cell>
          <cell r="B1830" t="str">
            <v>N161 3F/25'Cd/115V/1Ph/CSA/(161-0016)</v>
          </cell>
          <cell r="C1830" t="str">
            <v>EA</v>
          </cell>
          <cell r="D1830">
            <v>1201</v>
          </cell>
        </row>
        <row r="1831">
          <cell r="A1831" t="str">
            <v>361-0027</v>
          </cell>
          <cell r="B1831" t="str">
            <v>EX161 3F/50'Cd/230V/1Ph/Ex Pr/(161-0055)</v>
          </cell>
          <cell r="C1831" t="str">
            <v>EA</v>
          </cell>
          <cell r="D1831">
            <v>2447</v>
          </cell>
        </row>
        <row r="1832">
          <cell r="A1832" t="str">
            <v>361-0028</v>
          </cell>
          <cell r="B1832" t="str">
            <v>JX161 50'Cd/3F/200-208V/3Ph/Ex Pr/(161-0074)</v>
          </cell>
          <cell r="C1832" t="str">
            <v>EA</v>
          </cell>
          <cell r="D1832">
            <v>2562</v>
          </cell>
        </row>
        <row r="1833">
          <cell r="A1833" t="str">
            <v>361-0029</v>
          </cell>
          <cell r="B1833" t="str">
            <v>I161 3F/35'Cd/200-208V/1Ph/cCSAus/(161-0036)</v>
          </cell>
          <cell r="C1833" t="str">
            <v>EA</v>
          </cell>
          <cell r="D1833">
            <v>1311</v>
          </cell>
        </row>
        <row r="1834">
          <cell r="A1834" t="str">
            <v>361-0030</v>
          </cell>
          <cell r="B1834" t="str">
            <v>FX161 50'Cd/3F/230V/3Ph/Ex Pr/(161-0110)</v>
          </cell>
          <cell r="C1834" t="str">
            <v>EA</v>
          </cell>
          <cell r="D1834">
            <v>2562</v>
          </cell>
        </row>
        <row r="1835">
          <cell r="A1835" t="str">
            <v>361-0031</v>
          </cell>
          <cell r="B1835" t="str">
            <v>MX161 3F/115V/1Ph/Ex Pr/(161-0071)</v>
          </cell>
          <cell r="C1835" t="str">
            <v>EA</v>
          </cell>
          <cell r="D1835">
            <v>3318</v>
          </cell>
        </row>
        <row r="1836">
          <cell r="A1836" t="str">
            <v>361-0032</v>
          </cell>
          <cell r="B1836" t="str">
            <v>BE161 3F/230V/1Ph/Pb20'/cCSAus/(161-0004)</v>
          </cell>
          <cell r="C1836" t="str">
            <v>EA</v>
          </cell>
          <cell r="D1836">
            <v>1191</v>
          </cell>
        </row>
        <row r="1837">
          <cell r="A1837" t="str">
            <v>361-0033</v>
          </cell>
          <cell r="B1837" t="str">
            <v>GX161 3F/460V/3Ph/Ex Pr/(161-0047)</v>
          </cell>
          <cell r="C1837" t="str">
            <v>EA</v>
          </cell>
          <cell r="D1837">
            <v>2422</v>
          </cell>
        </row>
        <row r="1838">
          <cell r="A1838" t="str">
            <v>361-0034</v>
          </cell>
          <cell r="B1838" t="str">
            <v>N161 3F/50'Cd/115V/1Ph/CSA/(161-0024)</v>
          </cell>
          <cell r="C1838" t="str">
            <v>EA</v>
          </cell>
          <cell r="D1838">
            <v>1241</v>
          </cell>
        </row>
        <row r="1839">
          <cell r="A1839" t="str">
            <v>361-0035</v>
          </cell>
          <cell r="B1839" t="str">
            <v>G161 3F/25'Cd/460V/3Ph/cCSAus/(161-0092)</v>
          </cell>
          <cell r="C1839" t="str">
            <v>EA</v>
          </cell>
          <cell r="D1839">
            <v>1376</v>
          </cell>
        </row>
        <row r="1840">
          <cell r="A1840" t="str">
            <v>363-0001</v>
          </cell>
          <cell r="B1840" t="str">
            <v>M163 3F/115V/1Ph/cCSAus/(163-0001)</v>
          </cell>
          <cell r="C1840" t="str">
            <v>EA</v>
          </cell>
          <cell r="D1840">
            <v>1214</v>
          </cell>
        </row>
        <row r="1841">
          <cell r="A1841" t="str">
            <v>363-0002</v>
          </cell>
          <cell r="B1841" t="str">
            <v>N163 3F/115V/1Ph/CSA/(163-0002)</v>
          </cell>
          <cell r="C1841" t="str">
            <v>EA</v>
          </cell>
          <cell r="D1841">
            <v>1101</v>
          </cell>
        </row>
        <row r="1842">
          <cell r="A1842" t="str">
            <v>363-0003</v>
          </cell>
          <cell r="B1842" t="str">
            <v>D163 3F/230V/1Ph/cCSAus/(163-0003)</v>
          </cell>
          <cell r="C1842" t="str">
            <v>EA</v>
          </cell>
          <cell r="D1842">
            <v>1274</v>
          </cell>
        </row>
        <row r="1843">
          <cell r="A1843" t="str">
            <v>363-0004</v>
          </cell>
          <cell r="B1843" t="str">
            <v>E163 3F/230V/1Ph/cCSAus/(163-0004)</v>
          </cell>
          <cell r="C1843" t="str">
            <v>EA</v>
          </cell>
          <cell r="D1843">
            <v>1161</v>
          </cell>
        </row>
        <row r="1844">
          <cell r="A1844" t="str">
            <v>363-0005</v>
          </cell>
          <cell r="B1844" t="str">
            <v>BE163 3F/230V/1Ph/Pb20'/cCSAus/(163-0004)</v>
          </cell>
          <cell r="C1844" t="str">
            <v>EA</v>
          </cell>
          <cell r="D1844">
            <v>1192</v>
          </cell>
        </row>
        <row r="1845">
          <cell r="A1845" t="str">
            <v>363-0006</v>
          </cell>
          <cell r="B1845" t="str">
            <v>F163 3F/230V/3Ph/cCSAus/(163-0009)</v>
          </cell>
          <cell r="C1845" t="str">
            <v>EA</v>
          </cell>
          <cell r="D1845">
            <v>1276</v>
          </cell>
        </row>
        <row r="1846">
          <cell r="A1846" t="str">
            <v>363-0007</v>
          </cell>
          <cell r="B1846" t="str">
            <v>BN163 3F/115V/1Ph/Pb20'/CSA/(163-0002)</v>
          </cell>
          <cell r="C1846" t="str">
            <v>EA</v>
          </cell>
          <cell r="D1846">
            <v>1241</v>
          </cell>
        </row>
        <row r="1847">
          <cell r="A1847" t="str">
            <v>363-0008</v>
          </cell>
          <cell r="B1847" t="str">
            <v>H163 3F/200-208V/1Ph/ED/(163-0044)</v>
          </cell>
          <cell r="C1847" t="str">
            <v>EA</v>
          </cell>
          <cell r="D1847">
            <v>1355</v>
          </cell>
        </row>
        <row r="1848">
          <cell r="A1848" t="str">
            <v>363-0009</v>
          </cell>
          <cell r="B1848" t="str">
            <v>G163 3F/460V/3Ph/cCSAus/(163-0031)</v>
          </cell>
          <cell r="C1848" t="str">
            <v>EA</v>
          </cell>
          <cell r="D1848">
            <v>1276</v>
          </cell>
        </row>
        <row r="1849">
          <cell r="A1849" t="str">
            <v>363-0010</v>
          </cell>
          <cell r="B1849" t="str">
            <v>J163 3F/200-208V/3Ph/cCSAus/(163-0008)</v>
          </cell>
          <cell r="C1849" t="str">
            <v>EA</v>
          </cell>
          <cell r="D1849">
            <v>1276</v>
          </cell>
        </row>
        <row r="1850">
          <cell r="A1850" t="str">
            <v>363-0011</v>
          </cell>
          <cell r="B1850" t="str">
            <v>E163 50'Cd/3F/230V/1Ph/cCSAus/(163-0035)</v>
          </cell>
          <cell r="C1850" t="str">
            <v>EA</v>
          </cell>
          <cell r="D1850">
            <v>1301</v>
          </cell>
        </row>
        <row r="1851">
          <cell r="A1851" t="str">
            <v>363-0012</v>
          </cell>
          <cell r="B1851" t="str">
            <v>JX163 3F/200-208V/3Ph/Ex Pr/(163-0051)</v>
          </cell>
          <cell r="C1851" t="str">
            <v>EA</v>
          </cell>
          <cell r="D1851">
            <v>2422</v>
          </cell>
        </row>
        <row r="1852">
          <cell r="A1852" t="str">
            <v>363-0013</v>
          </cell>
          <cell r="B1852" t="str">
            <v>H163 2F/50'Cd/200-208V/1Ph/cCSAus/(163-0079)</v>
          </cell>
          <cell r="C1852" t="str">
            <v>EA</v>
          </cell>
          <cell r="D1852">
            <v>1454</v>
          </cell>
        </row>
        <row r="1853">
          <cell r="A1853" t="str">
            <v>363-0014</v>
          </cell>
          <cell r="B1853" t="str">
            <v>I163 3F/35'Cd/200-208V/1Ph/cCSAus/(163-0039)</v>
          </cell>
          <cell r="C1853" t="str">
            <v>EA</v>
          </cell>
          <cell r="D1853">
            <v>1311</v>
          </cell>
        </row>
        <row r="1854">
          <cell r="A1854" t="str">
            <v>363-0015</v>
          </cell>
          <cell r="B1854" t="str">
            <v>NX163 3F/115V/1Ph/Ex Pr/(163-0049)</v>
          </cell>
          <cell r="C1854" t="str">
            <v>EA</v>
          </cell>
          <cell r="D1854">
            <v>2261</v>
          </cell>
        </row>
        <row r="1855">
          <cell r="A1855" t="str">
            <v>363-0016</v>
          </cell>
          <cell r="B1855" t="str">
            <v>EX163 3F/230V/1Ph/Ex Pr/(163-0050)</v>
          </cell>
          <cell r="C1855" t="str">
            <v>EA</v>
          </cell>
          <cell r="D1855">
            <v>2307</v>
          </cell>
        </row>
        <row r="1856">
          <cell r="A1856" t="str">
            <v>363-0017</v>
          </cell>
          <cell r="B1856" t="str">
            <v>I163 3F/200-208V/1Ph/cCSAus/(163-0010)</v>
          </cell>
          <cell r="C1856" t="str">
            <v>EA</v>
          </cell>
          <cell r="D1856">
            <v>1201</v>
          </cell>
        </row>
        <row r="1857">
          <cell r="A1857" t="str">
            <v>363-0018</v>
          </cell>
          <cell r="B1857" t="str">
            <v>IX163 3F/50'Cd/200-208V/1Ph/(163-0073)</v>
          </cell>
          <cell r="C1857" t="str">
            <v>EA</v>
          </cell>
          <cell r="D1857">
            <v>2487</v>
          </cell>
        </row>
        <row r="1858">
          <cell r="A1858" t="str">
            <v>365-0003</v>
          </cell>
          <cell r="B1858" t="str">
            <v>D165 3F/230V/1Ph/cCSAus/(165-0003)</v>
          </cell>
          <cell r="C1858" t="str">
            <v>EA</v>
          </cell>
          <cell r="D1858">
            <v>1412</v>
          </cell>
        </row>
        <row r="1859">
          <cell r="A1859" t="str">
            <v>365-0004</v>
          </cell>
          <cell r="B1859" t="str">
            <v>E165 3F/230V/1Ph/cCSAus/(165-0004)</v>
          </cell>
          <cell r="C1859" t="str">
            <v>EA</v>
          </cell>
          <cell r="D1859">
            <v>1293</v>
          </cell>
        </row>
        <row r="1860">
          <cell r="A1860" t="str">
            <v>365-0005</v>
          </cell>
          <cell r="B1860" t="str">
            <v>F165 3F/230V/3Ph/cCSAus/(165-0015)</v>
          </cell>
          <cell r="C1860" t="str">
            <v>EA</v>
          </cell>
          <cell r="D1860">
            <v>1408</v>
          </cell>
        </row>
        <row r="1861">
          <cell r="A1861" t="str">
            <v>365-0006</v>
          </cell>
          <cell r="B1861" t="str">
            <v>J165 3F/200-208V/3Ph/cCSAus/(165-0009)</v>
          </cell>
          <cell r="C1861" t="str">
            <v>EA</v>
          </cell>
          <cell r="D1861">
            <v>1408</v>
          </cell>
        </row>
        <row r="1862">
          <cell r="A1862" t="str">
            <v>365-0007</v>
          </cell>
          <cell r="B1862" t="str">
            <v>H165 3F/200-208V/1Ph/cCSAus/(165-0012)</v>
          </cell>
          <cell r="C1862" t="str">
            <v>EA</v>
          </cell>
          <cell r="D1862">
            <v>1452</v>
          </cell>
        </row>
        <row r="1863">
          <cell r="A1863" t="str">
            <v>365-0008</v>
          </cell>
          <cell r="B1863" t="str">
            <v>G165 3F/460V/3Ph/cCSAus/(165-0008)</v>
          </cell>
          <cell r="C1863" t="str">
            <v>EA</v>
          </cell>
          <cell r="D1863">
            <v>1408</v>
          </cell>
        </row>
        <row r="1864">
          <cell r="A1864" t="str">
            <v>365-0009</v>
          </cell>
          <cell r="B1864" t="str">
            <v>BA165 3F/575V/3Ph/cCSAus/(165-0027)</v>
          </cell>
          <cell r="C1864" t="str">
            <v>EA</v>
          </cell>
          <cell r="D1864">
            <v>1423</v>
          </cell>
        </row>
        <row r="1865">
          <cell r="A1865" t="str">
            <v>365-0010</v>
          </cell>
          <cell r="B1865" t="str">
            <v>BE165 3F/230V/1Ph/Pb/cCSAus/(165-0004)</v>
          </cell>
          <cell r="C1865" t="str">
            <v>EA</v>
          </cell>
          <cell r="D1865">
            <v>1320</v>
          </cell>
        </row>
        <row r="1866">
          <cell r="A1866" t="str">
            <v>365-0011</v>
          </cell>
          <cell r="B1866" t="str">
            <v>I165 3F/200-208V/1Ph/cCSAus/(165-0020)</v>
          </cell>
          <cell r="C1866" t="str">
            <v>EA</v>
          </cell>
          <cell r="D1866">
            <v>1333</v>
          </cell>
        </row>
        <row r="1867">
          <cell r="A1867" t="str">
            <v>365-0012</v>
          </cell>
          <cell r="B1867" t="str">
            <v>E165 3F/50'Cd/230V/1Ph/cCSAus/(165-0014)</v>
          </cell>
          <cell r="C1867" t="str">
            <v>EA</v>
          </cell>
          <cell r="D1867">
            <v>1433</v>
          </cell>
        </row>
        <row r="1868">
          <cell r="A1868" t="str">
            <v>365-0013</v>
          </cell>
          <cell r="B1868" t="str">
            <v>EX165 3F/230V/1Ph/Ex Pr/(165-0039)</v>
          </cell>
          <cell r="C1868" t="str">
            <v>EA</v>
          </cell>
          <cell r="D1868">
            <v>2474</v>
          </cell>
        </row>
        <row r="1869">
          <cell r="A1869" t="str">
            <v>365-0014</v>
          </cell>
          <cell r="B1869" t="str">
            <v>D165 3F/50'Cd/230V/1Ph/cCSAus/(165-00056)</v>
          </cell>
          <cell r="C1869" t="str">
            <v>EA</v>
          </cell>
          <cell r="D1869">
            <v>1552</v>
          </cell>
        </row>
        <row r="1870">
          <cell r="A1870" t="str">
            <v>365-0015</v>
          </cell>
          <cell r="B1870" t="str">
            <v>H165 3F/50'Cd/200-208V/1Ph/cCSAus/(165-0056)</v>
          </cell>
          <cell r="C1870" t="str">
            <v>EA</v>
          </cell>
          <cell r="D1870">
            <v>1333</v>
          </cell>
        </row>
        <row r="1871">
          <cell r="A1871" t="str">
            <v>365-0016</v>
          </cell>
          <cell r="B1871" t="str">
            <v>I165 3F/50' Cord/200-208V/1Ph/cCSAus/(165-0064)</v>
          </cell>
          <cell r="C1871" t="str">
            <v>EA</v>
          </cell>
          <cell r="D1871">
            <v>1473</v>
          </cell>
        </row>
        <row r="1872">
          <cell r="A1872" t="str">
            <v>365-0017</v>
          </cell>
          <cell r="B1872" t="str">
            <v>J165 3F/50'Cd/200-208V/3Ph/cCSAus/(165-0061)</v>
          </cell>
          <cell r="C1872" t="str">
            <v>EA</v>
          </cell>
          <cell r="D1872">
            <v>1548</v>
          </cell>
        </row>
        <row r="1873">
          <cell r="A1873" t="str">
            <v>365-0018</v>
          </cell>
          <cell r="B1873" t="str">
            <v>JX165 3F/200V/3Ph/Ex Pr/(165-0040)</v>
          </cell>
          <cell r="C1873" t="str">
            <v>EA</v>
          </cell>
          <cell r="D1873">
            <v>2589</v>
          </cell>
        </row>
        <row r="1874">
          <cell r="A1874" t="str">
            <v>365-0019</v>
          </cell>
          <cell r="B1874" t="str">
            <v>D165 3F/35'Cd/230V/1Ph/cCSAus/(165-00029)</v>
          </cell>
          <cell r="C1874" t="str">
            <v>EA</v>
          </cell>
          <cell r="D1874">
            <v>1522</v>
          </cell>
        </row>
        <row r="1875">
          <cell r="A1875" t="str">
            <v>370-0002</v>
          </cell>
          <cell r="B1875" t="str">
            <v>N370 Fountain/.5Hp/115V/1Ph/60Hz/100'Cd/50Gpm</v>
          </cell>
          <cell r="C1875" t="str">
            <v>EA</v>
          </cell>
          <cell r="D1875">
            <v>2126</v>
          </cell>
        </row>
        <row r="1876">
          <cell r="A1876" t="str">
            <v>371-0002</v>
          </cell>
          <cell r="B1876" t="str">
            <v>N371 115V/1Ph/cCSAus/Evap Cooling</v>
          </cell>
          <cell r="C1876" t="str">
            <v>EA</v>
          </cell>
          <cell r="D1876">
            <v>269</v>
          </cell>
        </row>
        <row r="1877">
          <cell r="A1877" t="str">
            <v>371-0004</v>
          </cell>
          <cell r="B1877" t="str">
            <v>E371 230V/1Ph/cCSAus/Evap Cooling</v>
          </cell>
          <cell r="C1877" t="str">
            <v>EA</v>
          </cell>
          <cell r="D1877">
            <v>342</v>
          </cell>
        </row>
        <row r="1878">
          <cell r="A1878" t="str">
            <v>372-0002</v>
          </cell>
          <cell r="B1878" t="str">
            <v>N372 115V/1Ph/1/3 Hp/cCSAus/Evap Cooling</v>
          </cell>
          <cell r="C1878" t="str">
            <v>EA</v>
          </cell>
          <cell r="D1878">
            <v>376</v>
          </cell>
        </row>
        <row r="1879">
          <cell r="A1879" t="str">
            <v>372-0004</v>
          </cell>
          <cell r="B1879" t="str">
            <v>E372 230V/1Ph/1/3Hp/cCSAus/Evap Cooling</v>
          </cell>
          <cell r="C1879" t="str">
            <v>EA</v>
          </cell>
          <cell r="D1879">
            <v>410</v>
          </cell>
        </row>
        <row r="1880">
          <cell r="A1880" t="str">
            <v>373-0002</v>
          </cell>
          <cell r="B1880" t="str">
            <v>N373 115V/1Ph/.4Hp/cCSAus/Evap Cooling</v>
          </cell>
          <cell r="C1880" t="str">
            <v>EA</v>
          </cell>
          <cell r="D1880">
            <v>412</v>
          </cell>
        </row>
        <row r="1881">
          <cell r="A1881" t="str">
            <v>373-0004</v>
          </cell>
          <cell r="B1881" t="str">
            <v>E373 230V/1Ph/.4Hp/cCSAus/Evap Cooling</v>
          </cell>
          <cell r="C1881" t="str">
            <v>EA</v>
          </cell>
          <cell r="D1881">
            <v>492</v>
          </cell>
        </row>
        <row r="1882">
          <cell r="A1882" t="str">
            <v>382-0001</v>
          </cell>
          <cell r="B1882" t="str">
            <v>M282 3F/115V/1Ph/cCSAus/(282-0001)</v>
          </cell>
          <cell r="C1882" t="str">
            <v>EA</v>
          </cell>
          <cell r="D1882">
            <v>1027</v>
          </cell>
        </row>
        <row r="1883">
          <cell r="A1883" t="str">
            <v>382-0002</v>
          </cell>
          <cell r="B1883" t="str">
            <v>N282 3F/115V/1Ph/cCSAus/(282-0002)</v>
          </cell>
          <cell r="C1883" t="str">
            <v>EA</v>
          </cell>
          <cell r="D1883">
            <v>946</v>
          </cell>
        </row>
        <row r="1884">
          <cell r="A1884" t="str">
            <v>382-0003</v>
          </cell>
          <cell r="B1884" t="str">
            <v>D282 3F/230V/1Ph/cCSAus</v>
          </cell>
          <cell r="C1884" t="str">
            <v>EA</v>
          </cell>
          <cell r="D1884">
            <v>1121</v>
          </cell>
        </row>
        <row r="1885">
          <cell r="A1885" t="str">
            <v>382-0004</v>
          </cell>
          <cell r="B1885" t="str">
            <v>E282 3F/230V/1Ph/cCSAus/(282-0004)</v>
          </cell>
          <cell r="C1885" t="str">
            <v>EA</v>
          </cell>
          <cell r="D1885">
            <v>1002</v>
          </cell>
        </row>
        <row r="1886">
          <cell r="A1886" t="str">
            <v>382-0007</v>
          </cell>
          <cell r="B1886" t="str">
            <v>G282 3F/460V/3Ph/cCSAus/(282-0024)</v>
          </cell>
          <cell r="C1886" t="str">
            <v>EA</v>
          </cell>
          <cell r="D1886">
            <v>1117</v>
          </cell>
        </row>
        <row r="1887">
          <cell r="A1887" t="str">
            <v>382-0008</v>
          </cell>
          <cell r="B1887" t="str">
            <v>M282 3F/15'Cd/115V/1Ph/cCSAus</v>
          </cell>
          <cell r="C1887" t="str">
            <v>EA</v>
          </cell>
          <cell r="D1887">
            <v>1043</v>
          </cell>
        </row>
        <row r="1888">
          <cell r="A1888" t="str">
            <v>382-0009</v>
          </cell>
          <cell r="B1888" t="str">
            <v>M282 3F/35'Cd/115V/1Ph/cCSAus</v>
          </cell>
          <cell r="C1888" t="str">
            <v>EA</v>
          </cell>
          <cell r="D1888">
            <v>1137</v>
          </cell>
        </row>
        <row r="1889">
          <cell r="A1889" t="str">
            <v>382-0010</v>
          </cell>
          <cell r="B1889" t="str">
            <v>J282 3F/200-208V/3Ph/cCSAus/(282-0006)</v>
          </cell>
          <cell r="C1889" t="str">
            <v>EA</v>
          </cell>
          <cell r="D1889">
            <v>1117</v>
          </cell>
        </row>
        <row r="1890">
          <cell r="A1890" t="str">
            <v>382-0012</v>
          </cell>
          <cell r="B1890" t="str">
            <v>E282 3F/25'Cd/230V/1Ph/cCSAus/(282-0018)</v>
          </cell>
          <cell r="C1890" t="str">
            <v>EA</v>
          </cell>
          <cell r="D1890">
            <v>1102</v>
          </cell>
        </row>
        <row r="1891">
          <cell r="A1891" t="str">
            <v>382-0013</v>
          </cell>
          <cell r="B1891" t="str">
            <v>N282 3F/50'Cd/115V/1Ph/cCSAus/(282-0062)</v>
          </cell>
          <cell r="C1891" t="str">
            <v>EA</v>
          </cell>
          <cell r="D1891">
            <v>1086</v>
          </cell>
        </row>
        <row r="1892">
          <cell r="A1892" t="str">
            <v>382-0019</v>
          </cell>
          <cell r="B1892" t="str">
            <v>I282 3F/200-208V/1Ph/cCSAus/(282-0025)</v>
          </cell>
          <cell r="C1892" t="str">
            <v>EA</v>
          </cell>
          <cell r="D1892">
            <v>1042</v>
          </cell>
        </row>
        <row r="1893">
          <cell r="A1893" t="str">
            <v>382-0020</v>
          </cell>
          <cell r="B1893" t="str">
            <v>E282 3F/50'Cd/230V/1Ph/cCSAus</v>
          </cell>
          <cell r="C1893" t="str">
            <v>EA</v>
          </cell>
          <cell r="D1893">
            <v>1142</v>
          </cell>
        </row>
        <row r="1894">
          <cell r="A1894" t="str">
            <v>382-0021</v>
          </cell>
          <cell r="B1894" t="str">
            <v>D282 3F/25'Cd/230V/1Ph/cCSAus</v>
          </cell>
          <cell r="C1894" t="str">
            <v>EA</v>
          </cell>
          <cell r="D1894">
            <v>1221</v>
          </cell>
        </row>
        <row r="1895">
          <cell r="A1895" t="str">
            <v>382-0022</v>
          </cell>
          <cell r="B1895" t="str">
            <v>N282 3F/35'Cd/115V/1Ph/cCSAus</v>
          </cell>
          <cell r="C1895" t="str">
            <v>EA</v>
          </cell>
          <cell r="D1895">
            <v>1056</v>
          </cell>
        </row>
        <row r="1896">
          <cell r="A1896" t="str">
            <v>382-0023</v>
          </cell>
          <cell r="B1896" t="str">
            <v>N282 3F/25'Cd/115V/1Ph/cCSAus/(282-0011)</v>
          </cell>
          <cell r="C1896" t="str">
            <v>EA</v>
          </cell>
          <cell r="D1896">
            <v>1046</v>
          </cell>
        </row>
        <row r="1897">
          <cell r="A1897" t="str">
            <v>382-0024</v>
          </cell>
          <cell r="B1897" t="str">
            <v>F282 3F/230V/3Ph/cCSAus</v>
          </cell>
          <cell r="C1897" t="str">
            <v>EA</v>
          </cell>
          <cell r="D1897">
            <v>1117</v>
          </cell>
        </row>
        <row r="1898">
          <cell r="A1898" t="str">
            <v>382-0025</v>
          </cell>
          <cell r="B1898" t="str">
            <v>M282 3F/25'Cd/115V/1Ph/cCSAus/(282-0015)</v>
          </cell>
          <cell r="C1898" t="str">
            <v>EA</v>
          </cell>
          <cell r="D1898">
            <v>1127</v>
          </cell>
        </row>
        <row r="1899">
          <cell r="A1899" t="str">
            <v>382-0027</v>
          </cell>
          <cell r="B1899" t="str">
            <v>BN282 3F/115V/1Ph/Pb15'/cCSAus</v>
          </cell>
          <cell r="C1899" t="str">
            <v>EA</v>
          </cell>
          <cell r="D1899">
            <v>1000</v>
          </cell>
        </row>
        <row r="1900">
          <cell r="A1900" t="str">
            <v>382-0028</v>
          </cell>
          <cell r="B1900" t="str">
            <v>BE282 3F/230V/1Ph/Pb35'/cCSAus</v>
          </cell>
          <cell r="C1900" t="str">
            <v>EA</v>
          </cell>
          <cell r="D1900">
            <v>1062</v>
          </cell>
        </row>
        <row r="1901">
          <cell r="A1901" t="str">
            <v>382-0029</v>
          </cell>
          <cell r="B1901" t="str">
            <v>J282 3F/25'Cd/200-208V/3Ph/cCSAus</v>
          </cell>
          <cell r="C1901" t="str">
            <v>EA</v>
          </cell>
          <cell r="D1901">
            <v>1217</v>
          </cell>
        </row>
        <row r="1902">
          <cell r="A1902" t="str">
            <v>382-0030</v>
          </cell>
          <cell r="B1902" t="str">
            <v>H282 3F/35'Cd/200-208V/1Ph/cCSAus</v>
          </cell>
          <cell r="C1902" t="str">
            <v>EA</v>
          </cell>
          <cell r="D1902">
            <v>1271</v>
          </cell>
        </row>
        <row r="1903">
          <cell r="A1903" t="str">
            <v>382-0031</v>
          </cell>
          <cell r="B1903" t="str">
            <v>E282 3F/25'Cd/230V/1P/ED</v>
          </cell>
          <cell r="C1903" t="str">
            <v>EA</v>
          </cell>
          <cell r="D1903">
            <v>1102</v>
          </cell>
        </row>
        <row r="1904">
          <cell r="A1904" t="str">
            <v>382-0032</v>
          </cell>
          <cell r="B1904" t="str">
            <v>F282 3F/25'Cd/230V/3Ph/cCSAus</v>
          </cell>
          <cell r="C1904" t="str">
            <v>EA</v>
          </cell>
          <cell r="D1904">
            <v>1217</v>
          </cell>
        </row>
        <row r="1905">
          <cell r="A1905" t="str">
            <v>382-0033</v>
          </cell>
          <cell r="B1905" t="str">
            <v>J282 3F/35'Cd/200-208V/3Ph/cCSAus</v>
          </cell>
          <cell r="C1905" t="str">
            <v>EA</v>
          </cell>
          <cell r="D1905">
            <v>1227</v>
          </cell>
        </row>
        <row r="1906">
          <cell r="A1906" t="str">
            <v>382-0034</v>
          </cell>
          <cell r="B1906" t="str">
            <v>H282 3F/50'Cd/200-208V/1Ph/cCSAus</v>
          </cell>
          <cell r="C1906" t="str">
            <v>EA</v>
          </cell>
          <cell r="D1906">
            <v>1301</v>
          </cell>
        </row>
        <row r="1907">
          <cell r="A1907" t="str">
            <v>382-0036</v>
          </cell>
          <cell r="B1907" t="str">
            <v>G282 3F/25'Cd/460V/3Ph/cCSAus</v>
          </cell>
          <cell r="C1907" t="str">
            <v>EA</v>
          </cell>
          <cell r="D1907">
            <v>1217</v>
          </cell>
        </row>
        <row r="1908">
          <cell r="A1908" t="str">
            <v>382-0037</v>
          </cell>
          <cell r="B1908" t="str">
            <v>E282 3F/35'Cd/230V/1Ph/cCSAus</v>
          </cell>
          <cell r="C1908" t="str">
            <v>EA</v>
          </cell>
          <cell r="D1908">
            <v>1112</v>
          </cell>
        </row>
        <row r="1909">
          <cell r="A1909" t="str">
            <v>382-0038</v>
          </cell>
          <cell r="B1909" t="str">
            <v>NX282 3F/115V/1Ph/Ex Pr</v>
          </cell>
          <cell r="C1909" t="str">
            <v>EA</v>
          </cell>
          <cell r="D1909">
            <v>2129</v>
          </cell>
        </row>
        <row r="1910">
          <cell r="A1910" t="str">
            <v>382-0040</v>
          </cell>
          <cell r="B1910" t="str">
            <v>NX282 3F/50'Cd/115V/1Ph/Ex Pr</v>
          </cell>
          <cell r="C1910" t="str">
            <v>EA</v>
          </cell>
          <cell r="D1910">
            <v>2269</v>
          </cell>
        </row>
        <row r="1911">
          <cell r="A1911" t="str">
            <v>382-0041</v>
          </cell>
          <cell r="B1911" t="str">
            <v>EX282 3F/230V/1Ph/Ex Pr</v>
          </cell>
          <cell r="C1911" t="str">
            <v>EA</v>
          </cell>
          <cell r="D1911">
            <v>2173</v>
          </cell>
        </row>
        <row r="1912">
          <cell r="A1912" t="str">
            <v>382-0042</v>
          </cell>
          <cell r="B1912" t="str">
            <v>CF282 3F/230V/3Ph/Auto</v>
          </cell>
          <cell r="C1912" t="str">
            <v>EA</v>
          </cell>
          <cell r="D1912">
            <v>1630</v>
          </cell>
        </row>
        <row r="1913">
          <cell r="A1913" t="str">
            <v>382-0043</v>
          </cell>
          <cell r="B1913" t="str">
            <v>IX282 3F/25'Cd/200-208V/1Ph/Ex Pr</v>
          </cell>
          <cell r="C1913" t="str">
            <v>EA</v>
          </cell>
          <cell r="D1913">
            <v>2313</v>
          </cell>
        </row>
        <row r="1914">
          <cell r="A1914" t="str">
            <v>382-0044</v>
          </cell>
          <cell r="B1914" t="str">
            <v>G282 3F/50'Cd/460V/3Ph/cCSAus</v>
          </cell>
          <cell r="C1914" t="str">
            <v>EA</v>
          </cell>
          <cell r="D1914">
            <v>1257</v>
          </cell>
        </row>
        <row r="1915">
          <cell r="A1915" t="str">
            <v>382-0046</v>
          </cell>
          <cell r="B1915" t="str">
            <v>JX282 3F/200-208V/3Ph/Ex Pr</v>
          </cell>
          <cell r="C1915" t="str">
            <v>EA</v>
          </cell>
          <cell r="D1915">
            <v>2288</v>
          </cell>
        </row>
        <row r="1916">
          <cell r="A1916" t="str">
            <v>382-0049</v>
          </cell>
          <cell r="B1916" t="str">
            <v>D282 3F/50'Cd/230V/1Ph/cCSAus</v>
          </cell>
          <cell r="C1916" t="str">
            <v>EA</v>
          </cell>
          <cell r="D1916">
            <v>1261</v>
          </cell>
        </row>
        <row r="1917">
          <cell r="A1917" t="str">
            <v>382-0050</v>
          </cell>
          <cell r="B1917" t="str">
            <v>GX282 3F/35'Cd/460V/3Ph/Ex Pr</v>
          </cell>
          <cell r="C1917" t="str">
            <v>EA</v>
          </cell>
          <cell r="D1917">
            <v>2398</v>
          </cell>
        </row>
        <row r="1918">
          <cell r="A1918" t="str">
            <v>382-0051</v>
          </cell>
          <cell r="B1918" t="str">
            <v>GX282 3F/50'Cd/460V/3Ph/Ex Pr</v>
          </cell>
          <cell r="C1918" t="str">
            <v>EA</v>
          </cell>
          <cell r="D1918">
            <v>2428</v>
          </cell>
        </row>
        <row r="1919">
          <cell r="A1919" t="str">
            <v>382-0052</v>
          </cell>
          <cell r="B1919" t="str">
            <v>J282 3F/50'Cd/200-208V/3Ph/cCSAus</v>
          </cell>
          <cell r="C1919" t="str">
            <v>EA</v>
          </cell>
          <cell r="D1919">
            <v>1257</v>
          </cell>
        </row>
        <row r="1920">
          <cell r="A1920" t="str">
            <v>382-0054</v>
          </cell>
          <cell r="B1920" t="str">
            <v>F282 3F/50'Cd/230V/3Ph/cCSAus</v>
          </cell>
          <cell r="C1920" t="str">
            <v>EA</v>
          </cell>
          <cell r="D1920">
            <v>1257</v>
          </cell>
        </row>
        <row r="1921">
          <cell r="A1921" t="str">
            <v>382-0057</v>
          </cell>
          <cell r="B1921" t="str">
            <v>IX282 3F/35'Cd//200-208V/1Ph/Ex Pr</v>
          </cell>
          <cell r="C1921" t="str">
            <v>EA</v>
          </cell>
          <cell r="D1921">
            <v>3422</v>
          </cell>
        </row>
        <row r="1922">
          <cell r="A1922" t="str">
            <v>382-0058</v>
          </cell>
          <cell r="B1922" t="str">
            <v>I282 3F/25'Cd/200-208V/1Ph/cCSAus</v>
          </cell>
          <cell r="C1922" t="str">
            <v>EA</v>
          </cell>
          <cell r="D1922">
            <v>1142</v>
          </cell>
        </row>
        <row r="1923">
          <cell r="A1923" t="str">
            <v>382-0060</v>
          </cell>
          <cell r="B1923" t="str">
            <v>FX282 3F/50'Cd/230V/3Ph/Ex Pr</v>
          </cell>
          <cell r="C1923" t="str">
            <v>EA</v>
          </cell>
          <cell r="D1923">
            <v>2428</v>
          </cell>
        </row>
        <row r="1924">
          <cell r="A1924" t="str">
            <v>382-0061</v>
          </cell>
          <cell r="B1924" t="str">
            <v>EX282 3F/50'Cd/230V/1Ph/Ex Pr</v>
          </cell>
          <cell r="C1924" t="str">
            <v>EA</v>
          </cell>
          <cell r="D1924">
            <v>2313</v>
          </cell>
        </row>
        <row r="1925">
          <cell r="A1925" t="str">
            <v>382-0062</v>
          </cell>
          <cell r="B1925" t="str">
            <v>EX282 3F/25'Cd/230V/1Ph/Ex Pr</v>
          </cell>
          <cell r="C1925" t="str">
            <v>EA</v>
          </cell>
          <cell r="D1925">
            <v>2273</v>
          </cell>
        </row>
        <row r="1926">
          <cell r="A1926" t="str">
            <v>382-0063</v>
          </cell>
          <cell r="B1926" t="str">
            <v>D282 3F/15'Cd/230V/1Ph/cCSAus</v>
          </cell>
          <cell r="C1926" t="str">
            <v>EA</v>
          </cell>
          <cell r="D1926">
            <v>1137</v>
          </cell>
        </row>
        <row r="1927">
          <cell r="A1927" t="str">
            <v>382-0064</v>
          </cell>
          <cell r="B1927" t="str">
            <v>JX282 3F/50'Cd/200-208V/3Ph/ExPr</v>
          </cell>
          <cell r="C1927" t="str">
            <v>EA</v>
          </cell>
          <cell r="D1927">
            <v>2428</v>
          </cell>
        </row>
        <row r="1928">
          <cell r="A1928" t="str">
            <v>382-0065</v>
          </cell>
          <cell r="B1928" t="str">
            <v>IX282 3F/50'Cd/200-208V/1Ph/Ex Pr</v>
          </cell>
          <cell r="C1928" t="str">
            <v>EA</v>
          </cell>
          <cell r="D1928">
            <v>2353</v>
          </cell>
        </row>
        <row r="1929">
          <cell r="A1929" t="str">
            <v>382-0066</v>
          </cell>
          <cell r="B1929" t="str">
            <v>MX282 3F/115V/1Ph/Expr</v>
          </cell>
          <cell r="C1929" t="str">
            <v>EA</v>
          </cell>
          <cell r="D1929">
            <v>3267</v>
          </cell>
        </row>
        <row r="1930">
          <cell r="A1930" t="str">
            <v>382-0067</v>
          </cell>
          <cell r="B1930" t="str">
            <v>I282 3F/50'Cd/200-208V/1Ph/cCSAus</v>
          </cell>
          <cell r="C1930" t="str">
            <v>EA</v>
          </cell>
          <cell r="D1930">
            <v>1182</v>
          </cell>
        </row>
        <row r="1931">
          <cell r="A1931" t="str">
            <v>382-0068</v>
          </cell>
          <cell r="B1931" t="str">
            <v>EX282 3F/35'Cd/230V/1Ph/Ex Pr</v>
          </cell>
          <cell r="C1931" t="str">
            <v>EA</v>
          </cell>
          <cell r="D1931">
            <v>2283</v>
          </cell>
        </row>
        <row r="1932">
          <cell r="A1932" t="str">
            <v>382-0069</v>
          </cell>
          <cell r="B1932" t="str">
            <v>I282 3F/35'Cd/200-208V/1Ph/cCSAus</v>
          </cell>
          <cell r="C1932" t="str">
            <v>EA</v>
          </cell>
          <cell r="D1932">
            <v>1152</v>
          </cell>
        </row>
        <row r="1933">
          <cell r="A1933" t="str">
            <v>382-0070</v>
          </cell>
          <cell r="B1933" t="str">
            <v>BA282 3F/50'Cd/575V/3Ph/cCSAus</v>
          </cell>
          <cell r="C1933" t="str">
            <v>EA</v>
          </cell>
          <cell r="D1933">
            <v>1272</v>
          </cell>
        </row>
        <row r="1934">
          <cell r="A1934" t="str">
            <v>382-0071</v>
          </cell>
          <cell r="B1934" t="str">
            <v>BAX282 3F/35'Cd/575V/3Ph/Ex Pr</v>
          </cell>
          <cell r="C1934" t="str">
            <v>EA</v>
          </cell>
          <cell r="D1934">
            <v>2398</v>
          </cell>
        </row>
        <row r="1935">
          <cell r="A1935" t="str">
            <v>382-0072</v>
          </cell>
          <cell r="B1935" t="str">
            <v>M282 3F/50'Cd/115V/1Ph/cCSAus</v>
          </cell>
          <cell r="C1935" t="str">
            <v>EA</v>
          </cell>
          <cell r="D1935">
            <v>1147</v>
          </cell>
        </row>
        <row r="1936">
          <cell r="A1936" t="str">
            <v>382-0074</v>
          </cell>
          <cell r="B1936" t="str">
            <v>JX282 3F/35'Cd/200-208V/3Ph/Ex Pr</v>
          </cell>
          <cell r="C1936" t="str">
            <v>EA</v>
          </cell>
          <cell r="D1936">
            <v>2398</v>
          </cell>
        </row>
        <row r="1937">
          <cell r="A1937" t="str">
            <v>382-0075</v>
          </cell>
          <cell r="B1937" t="str">
            <v>BE282 3F/35'Cd/230V/1Ph/Pb35'/cCSAus</v>
          </cell>
          <cell r="C1937" t="str">
            <v>EA</v>
          </cell>
          <cell r="D1937">
            <v>1152</v>
          </cell>
        </row>
        <row r="1938">
          <cell r="A1938" t="str">
            <v>384-0003</v>
          </cell>
          <cell r="B1938" t="str">
            <v>D284 3F/230V/1Ph/cCSAus</v>
          </cell>
          <cell r="C1938" t="str">
            <v>EA</v>
          </cell>
          <cell r="D1938">
            <v>1256</v>
          </cell>
        </row>
        <row r="1939">
          <cell r="A1939" t="str">
            <v>384-0004</v>
          </cell>
          <cell r="B1939" t="str">
            <v>E284 3F/230V/1Ph/cCSAus/(284-0004)</v>
          </cell>
          <cell r="C1939" t="str">
            <v>EA</v>
          </cell>
          <cell r="D1939">
            <v>1151</v>
          </cell>
        </row>
        <row r="1940">
          <cell r="A1940" t="str">
            <v>384-0005</v>
          </cell>
          <cell r="B1940" t="str">
            <v>J284 3F/200-208V/3Ph/cCSAus/(284-0015)</v>
          </cell>
          <cell r="C1940" t="str">
            <v>EA</v>
          </cell>
          <cell r="D1940">
            <v>1266</v>
          </cell>
        </row>
        <row r="1941">
          <cell r="A1941" t="str">
            <v>384-0006</v>
          </cell>
          <cell r="B1941" t="str">
            <v>E284 3F/35'Cd/230V/1Ph/cCSAus</v>
          </cell>
          <cell r="C1941" t="str">
            <v>EA</v>
          </cell>
          <cell r="D1941">
            <v>1261</v>
          </cell>
        </row>
        <row r="1942">
          <cell r="A1942" t="str">
            <v>384-0007</v>
          </cell>
          <cell r="B1942" t="str">
            <v>G284 3F/460V/3Ph/cCSAus/(284-0006)</v>
          </cell>
          <cell r="C1942" t="str">
            <v>EA</v>
          </cell>
          <cell r="D1942">
            <v>1246</v>
          </cell>
        </row>
        <row r="1943">
          <cell r="A1943" t="str">
            <v>384-0008</v>
          </cell>
          <cell r="B1943" t="str">
            <v>F284 3F/230V/3Ph/cCSAus/(284-0011)</v>
          </cell>
          <cell r="C1943" t="str">
            <v>EA</v>
          </cell>
          <cell r="D1943">
            <v>1246</v>
          </cell>
        </row>
        <row r="1944">
          <cell r="A1944" t="str">
            <v>384-0009</v>
          </cell>
          <cell r="B1944" t="str">
            <v>E284 3F/25'Cd/230V/1Ph/cCSAus/(284-0028)</v>
          </cell>
          <cell r="C1944" t="str">
            <v>EA</v>
          </cell>
          <cell r="D1944">
            <v>1231</v>
          </cell>
        </row>
        <row r="1945">
          <cell r="A1945" t="str">
            <v>384-0010</v>
          </cell>
          <cell r="B1945" t="str">
            <v>G284 3F/25'Cd/460V/3Ph/cCSAus/(284-0020)</v>
          </cell>
          <cell r="C1945" t="str">
            <v>EA</v>
          </cell>
          <cell r="D1945">
            <v>1366</v>
          </cell>
        </row>
        <row r="1946">
          <cell r="A1946" t="str">
            <v>384-0011</v>
          </cell>
          <cell r="B1946" t="str">
            <v>D284 3F/25'Cd/230V/1Ph/cCSAus/(284-0021)</v>
          </cell>
          <cell r="C1946" t="str">
            <v>EA</v>
          </cell>
          <cell r="D1946">
            <v>1356</v>
          </cell>
        </row>
        <row r="1947">
          <cell r="A1947" t="str">
            <v>384-0012</v>
          </cell>
          <cell r="B1947" t="str">
            <v>J284 3F/25'Cd/200-208V/3Ph/cCSAus</v>
          </cell>
          <cell r="C1947" t="str">
            <v>EA</v>
          </cell>
          <cell r="D1947">
            <v>1366</v>
          </cell>
        </row>
        <row r="1948">
          <cell r="A1948" t="str">
            <v>384-0013</v>
          </cell>
          <cell r="B1948" t="str">
            <v>I284 3F/200-208V/1Ph/cCSAus/(284-0010)</v>
          </cell>
          <cell r="C1948" t="str">
            <v>EA</v>
          </cell>
          <cell r="D1948">
            <v>1191</v>
          </cell>
        </row>
        <row r="1949">
          <cell r="A1949" t="str">
            <v>384-0014</v>
          </cell>
          <cell r="B1949" t="str">
            <v>H284 3F/200-208V/1Ph/cCSAus/(284-0009)</v>
          </cell>
          <cell r="C1949" t="str">
            <v>EA</v>
          </cell>
          <cell r="D1949">
            <v>1296</v>
          </cell>
        </row>
        <row r="1950">
          <cell r="A1950" t="str">
            <v>384-0015</v>
          </cell>
          <cell r="B1950" t="str">
            <v>D284 3F/15'Cd/230V/1Ph/cCSAus</v>
          </cell>
          <cell r="C1950" t="str">
            <v>EA</v>
          </cell>
          <cell r="D1950">
            <v>1272</v>
          </cell>
        </row>
        <row r="1951">
          <cell r="A1951" t="str">
            <v>384-0016</v>
          </cell>
          <cell r="B1951" t="str">
            <v>D284 3F/35'Cd/230V/1Ph/cCSAus</v>
          </cell>
          <cell r="C1951" t="str">
            <v>EA</v>
          </cell>
          <cell r="D1951">
            <v>1366</v>
          </cell>
        </row>
        <row r="1952">
          <cell r="A1952" t="str">
            <v>384-0017</v>
          </cell>
          <cell r="B1952" t="str">
            <v>D284 3F/50'Cd/230V/1Ph/cCSAus</v>
          </cell>
          <cell r="C1952" t="str">
            <v>EA</v>
          </cell>
          <cell r="D1952">
            <v>1396</v>
          </cell>
        </row>
        <row r="1953">
          <cell r="A1953" t="str">
            <v>384-0019</v>
          </cell>
          <cell r="B1953" t="str">
            <v>F284 3F/25'Cd/230V/3Ph/cCSAus</v>
          </cell>
          <cell r="C1953" t="str">
            <v>EA</v>
          </cell>
          <cell r="D1953">
            <v>1366</v>
          </cell>
        </row>
        <row r="1954">
          <cell r="A1954" t="str">
            <v>384-0020</v>
          </cell>
          <cell r="B1954" t="str">
            <v>G284 3F/35'Cd/460V/3Ph/cCSAus</v>
          </cell>
          <cell r="C1954" t="str">
            <v>EA</v>
          </cell>
          <cell r="D1954">
            <v>1376</v>
          </cell>
        </row>
        <row r="1955">
          <cell r="A1955" t="str">
            <v>384-0021</v>
          </cell>
          <cell r="B1955" t="str">
            <v>I284 3F/35'Cd/200-208V/1Ph/cCSAus</v>
          </cell>
          <cell r="C1955" t="str">
            <v>EA</v>
          </cell>
          <cell r="D1955">
            <v>1301</v>
          </cell>
        </row>
        <row r="1956">
          <cell r="A1956" t="str">
            <v>384-0022</v>
          </cell>
          <cell r="B1956" t="str">
            <v>I284 3F/25'Cd/200-208V/1Ph/cCSAus</v>
          </cell>
          <cell r="C1956" t="str">
            <v>EA</v>
          </cell>
          <cell r="D1956">
            <v>1291</v>
          </cell>
        </row>
        <row r="1957">
          <cell r="A1957" t="str">
            <v>384-0024</v>
          </cell>
          <cell r="B1957" t="str">
            <v>J284 3F/35'Cd/200-208V/3Ph/cCSAus</v>
          </cell>
          <cell r="C1957" t="str">
            <v>EA</v>
          </cell>
          <cell r="D1957">
            <v>1376</v>
          </cell>
        </row>
        <row r="1958">
          <cell r="A1958" t="str">
            <v>384-0025</v>
          </cell>
          <cell r="B1958" t="str">
            <v>H284 3F/25'Cd/200-208V/1Ph/cCSAus</v>
          </cell>
          <cell r="C1958" t="str">
            <v>EA</v>
          </cell>
          <cell r="D1958">
            <v>1396</v>
          </cell>
        </row>
        <row r="1959">
          <cell r="A1959" t="str">
            <v>384-0026</v>
          </cell>
          <cell r="B1959" t="str">
            <v>E284 3F/50'Cd/230V/1Ph/cCSAus</v>
          </cell>
          <cell r="C1959" t="str">
            <v>EA</v>
          </cell>
          <cell r="D1959">
            <v>1291</v>
          </cell>
        </row>
        <row r="1960">
          <cell r="A1960" t="str">
            <v>384-0027</v>
          </cell>
          <cell r="B1960" t="str">
            <v>J284 3F/50'Cd/200-208V/3Ph/cCSAus/(284-0060)</v>
          </cell>
          <cell r="C1960" t="str">
            <v>EA</v>
          </cell>
          <cell r="D1960">
            <v>1406</v>
          </cell>
        </row>
        <row r="1961">
          <cell r="A1961" t="str">
            <v>384-0028</v>
          </cell>
          <cell r="B1961" t="str">
            <v>H284 3F/15'Cd/200-208V/1Ph/cCSAus</v>
          </cell>
          <cell r="C1961" t="str">
            <v>EA</v>
          </cell>
          <cell r="D1961">
            <v>1312</v>
          </cell>
        </row>
        <row r="1962">
          <cell r="A1962" t="str">
            <v>384-0029</v>
          </cell>
          <cell r="B1962" t="str">
            <v>F284 3F/35'Cd/230V/3Ph/cCSAus</v>
          </cell>
          <cell r="C1962" t="str">
            <v>EA</v>
          </cell>
          <cell r="D1962">
            <v>1376</v>
          </cell>
        </row>
        <row r="1963">
          <cell r="A1963" t="str">
            <v>384-0031</v>
          </cell>
          <cell r="B1963" t="str">
            <v>E284 3F/230V/1Ph/cCSAus/Wo Plug</v>
          </cell>
          <cell r="C1963" t="str">
            <v>EA</v>
          </cell>
          <cell r="D1963">
            <v>1151</v>
          </cell>
        </row>
        <row r="1964">
          <cell r="A1964" t="str">
            <v>384-0032</v>
          </cell>
          <cell r="B1964" t="str">
            <v>BE284 3F/230V/1Ph/15' Pb/cCSAus/(284-0037)</v>
          </cell>
          <cell r="C1964" t="str">
            <v>EA</v>
          </cell>
          <cell r="D1964">
            <v>1183</v>
          </cell>
        </row>
        <row r="1965">
          <cell r="A1965" t="str">
            <v>384-0035</v>
          </cell>
          <cell r="B1965" t="str">
            <v>G284 3F/50'Cd/460V/3Ph/cCSAus</v>
          </cell>
          <cell r="C1965" t="str">
            <v>EA</v>
          </cell>
          <cell r="D1965">
            <v>1406</v>
          </cell>
        </row>
        <row r="1966">
          <cell r="A1966" t="str">
            <v>384-0039</v>
          </cell>
          <cell r="B1966" t="str">
            <v>CF284 3F/230V/3Ph/Auto</v>
          </cell>
          <cell r="C1966" t="str">
            <v>EA</v>
          </cell>
          <cell r="D1966">
            <v>1645</v>
          </cell>
        </row>
        <row r="1967">
          <cell r="A1967" t="str">
            <v>384-0040</v>
          </cell>
          <cell r="B1967" t="str">
            <v>F284 3F/50'Cd/230V/3Ph/cCSAus</v>
          </cell>
          <cell r="C1967" t="str">
            <v>EA</v>
          </cell>
          <cell r="D1967">
            <v>1406</v>
          </cell>
        </row>
        <row r="1968">
          <cell r="A1968" t="str">
            <v>384-0041</v>
          </cell>
          <cell r="B1968" t="str">
            <v>I284 3F/50'Cd/200-208V/1Ph/cCSAus</v>
          </cell>
          <cell r="C1968" t="str">
            <v>EA</v>
          </cell>
          <cell r="D1968">
            <v>1331</v>
          </cell>
        </row>
        <row r="1969">
          <cell r="A1969" t="str">
            <v>384-0042</v>
          </cell>
          <cell r="B1969" t="str">
            <v>JX284 3F/200-208V/3Ph/Ex Pr</v>
          </cell>
          <cell r="C1969" t="str">
            <v>EA</v>
          </cell>
          <cell r="D1969">
            <v>2646</v>
          </cell>
        </row>
        <row r="1970">
          <cell r="A1970" t="str">
            <v>384-0043</v>
          </cell>
          <cell r="B1970" t="str">
            <v>IX284 3F/200-208V/1Ph/Expr</v>
          </cell>
          <cell r="C1970" t="str">
            <v>EA</v>
          </cell>
          <cell r="D1970">
            <v>2571</v>
          </cell>
        </row>
        <row r="1971">
          <cell r="A1971" t="str">
            <v>384-0044</v>
          </cell>
          <cell r="B1971" t="str">
            <v>FX284 3F/230V/3Ph/Ex Pr</v>
          </cell>
          <cell r="C1971" t="str">
            <v>EA</v>
          </cell>
          <cell r="D1971">
            <v>2646</v>
          </cell>
        </row>
        <row r="1972">
          <cell r="A1972" t="str">
            <v>384-0045</v>
          </cell>
          <cell r="B1972" t="str">
            <v>EX284 3F/230V/1Ph/Ex Pr</v>
          </cell>
          <cell r="C1972" t="str">
            <v>EA</v>
          </cell>
          <cell r="D1972">
            <v>2531</v>
          </cell>
        </row>
        <row r="1973">
          <cell r="A1973" t="str">
            <v>384-0046</v>
          </cell>
          <cell r="B1973" t="str">
            <v>GX284 3F/460V/3Ph/Ex Pr</v>
          </cell>
          <cell r="C1973" t="str">
            <v>EA</v>
          </cell>
          <cell r="D1973">
            <v>2646</v>
          </cell>
        </row>
        <row r="1974">
          <cell r="A1974" t="str">
            <v>384-0047</v>
          </cell>
          <cell r="B1974" t="str">
            <v>JX284 3F/50'Cd/200-208V/3Ph/Ex Pr</v>
          </cell>
          <cell r="C1974" t="str">
            <v>EA</v>
          </cell>
          <cell r="D1974">
            <v>2786</v>
          </cell>
        </row>
        <row r="1975">
          <cell r="A1975" t="str">
            <v>384-0048</v>
          </cell>
          <cell r="B1975" t="str">
            <v>IX284 3F/35'Cd/200-208V/1Ph/Ex Pr</v>
          </cell>
          <cell r="C1975" t="str">
            <v>EA</v>
          </cell>
          <cell r="D1975">
            <v>3505</v>
          </cell>
        </row>
        <row r="1976">
          <cell r="A1976" t="str">
            <v>384-0049</v>
          </cell>
          <cell r="B1976" t="str">
            <v>EX284 3F/25'Cd/230V/1Ph/Ex Pr</v>
          </cell>
          <cell r="C1976" t="str">
            <v>EA</v>
          </cell>
          <cell r="D1976">
            <v>2746</v>
          </cell>
        </row>
        <row r="1977">
          <cell r="A1977" t="str">
            <v>384-0050</v>
          </cell>
          <cell r="B1977" t="str">
            <v>CF284 3F/25'Cd/230V/3Ph/Auto</v>
          </cell>
          <cell r="C1977" t="str">
            <v>EA</v>
          </cell>
          <cell r="D1977">
            <v>1745</v>
          </cell>
        </row>
        <row r="1978">
          <cell r="A1978" t="str">
            <v>384-0051</v>
          </cell>
          <cell r="B1978" t="str">
            <v>EX284 3F/35'Cd/230V/1Ph/Ex Pr</v>
          </cell>
          <cell r="C1978" t="str">
            <v>EA</v>
          </cell>
          <cell r="D1978">
            <v>2641</v>
          </cell>
        </row>
        <row r="1979">
          <cell r="A1979" t="str">
            <v>384-0054</v>
          </cell>
          <cell r="B1979" t="str">
            <v>GX284 3F/25'Cd/460V/3Ph/Ex Pr</v>
          </cell>
          <cell r="C1979" t="str">
            <v>EA</v>
          </cell>
          <cell r="D1979">
            <v>2746</v>
          </cell>
        </row>
        <row r="1980">
          <cell r="A1980" t="str">
            <v>384-0055</v>
          </cell>
          <cell r="B1980" t="str">
            <v>BA284 3F/575V/3Ph/60Hz/1Hp/cCSAus</v>
          </cell>
          <cell r="C1980" t="str">
            <v>EA</v>
          </cell>
          <cell r="D1980">
            <v>1281</v>
          </cell>
        </row>
        <row r="1981">
          <cell r="A1981" t="str">
            <v>384-0057</v>
          </cell>
          <cell r="B1981" t="str">
            <v>BA284 3F/50'Cd/575V/3Ph/60Hz/1Hp/cCSAus</v>
          </cell>
          <cell r="C1981" t="str">
            <v>EA</v>
          </cell>
          <cell r="D1981">
            <v>1421</v>
          </cell>
        </row>
        <row r="1982">
          <cell r="A1982" t="str">
            <v>384-0058</v>
          </cell>
          <cell r="B1982" t="str">
            <v>GX284 3F/50'Cd/460V/3Ph/Ex Pr</v>
          </cell>
          <cell r="C1982" t="str">
            <v>EA</v>
          </cell>
          <cell r="D1982">
            <v>2786</v>
          </cell>
        </row>
        <row r="1983">
          <cell r="A1983" t="str">
            <v>384-0059</v>
          </cell>
          <cell r="B1983" t="str">
            <v>H284 3F/50'Cd/200-208V/1Ph/cCSAus</v>
          </cell>
          <cell r="C1983" t="str">
            <v>EA</v>
          </cell>
          <cell r="D1983">
            <v>1436</v>
          </cell>
        </row>
        <row r="1984">
          <cell r="A1984" t="str">
            <v>384-0060</v>
          </cell>
          <cell r="B1984" t="str">
            <v>EX284 3F/50'Cd/230V/1Ph/Ex Pr</v>
          </cell>
          <cell r="C1984" t="str">
            <v>EA</v>
          </cell>
          <cell r="D1984">
            <v>2704</v>
          </cell>
        </row>
        <row r="1985">
          <cell r="A1985" t="str">
            <v>384-0061</v>
          </cell>
          <cell r="B1985" t="str">
            <v>BAX284 3F/50'Cd/575V/3Ph/Ex Pr</v>
          </cell>
          <cell r="C1985" t="str">
            <v>EA</v>
          </cell>
          <cell r="D1985">
            <v>2801</v>
          </cell>
        </row>
        <row r="1986">
          <cell r="A1986" t="str">
            <v>384-0062</v>
          </cell>
          <cell r="B1986" t="str">
            <v>BA284 3F/35'Cd/575V/3Ph/60Hz/1Hp/cCSAus</v>
          </cell>
          <cell r="C1986" t="str">
            <v>EA</v>
          </cell>
          <cell r="D1986">
            <v>1391</v>
          </cell>
        </row>
        <row r="1987">
          <cell r="A1987" t="str">
            <v>384-0064</v>
          </cell>
          <cell r="B1987" t="str">
            <v>IX284 3F/50'Cd/200-208V/1Ph/Ex Pr</v>
          </cell>
          <cell r="C1987" t="str">
            <v>EA</v>
          </cell>
          <cell r="D1987">
            <v>2711</v>
          </cell>
        </row>
        <row r="1988">
          <cell r="A1988" t="str">
            <v>384-0065</v>
          </cell>
          <cell r="B1988" t="str">
            <v>HX284 3F/25'Cd/200-208V/1Ph/Ex Pr</v>
          </cell>
          <cell r="C1988" t="str">
            <v>EA</v>
          </cell>
          <cell r="D1988">
            <v>3495</v>
          </cell>
        </row>
        <row r="1989">
          <cell r="A1989" t="str">
            <v>384-0066</v>
          </cell>
          <cell r="B1989" t="str">
            <v>FX284 3F/50'Cd/230V/3Ph/Ex Pr</v>
          </cell>
          <cell r="C1989" t="str">
            <v>EA</v>
          </cell>
          <cell r="D1989">
            <v>2786</v>
          </cell>
        </row>
        <row r="1990">
          <cell r="A1990" t="str">
            <v>384-0068</v>
          </cell>
          <cell r="B1990" t="str">
            <v>HX284 3F/50'Cd/200-208V/1Ph/Ex Pr</v>
          </cell>
          <cell r="C1990" t="str">
            <v>EA</v>
          </cell>
          <cell r="D1990">
            <v>3535</v>
          </cell>
        </row>
        <row r="1991">
          <cell r="A1991" t="str">
            <v>385-0003</v>
          </cell>
          <cell r="B1991" t="str">
            <v>D185 3F/230V/1Ph/cCSAus/(185-0003)</v>
          </cell>
          <cell r="C1991" t="str">
            <v>EA</v>
          </cell>
          <cell r="D1991">
            <v>1375</v>
          </cell>
        </row>
        <row r="1992">
          <cell r="A1992" t="str">
            <v>385-0004</v>
          </cell>
          <cell r="B1992" t="str">
            <v>E185 3F/230V/1Ph/cCSAus/(185-0004)</v>
          </cell>
          <cell r="C1992" t="str">
            <v>EA</v>
          </cell>
          <cell r="D1992">
            <v>1268</v>
          </cell>
        </row>
        <row r="1993">
          <cell r="A1993" t="str">
            <v>385-0005</v>
          </cell>
          <cell r="B1993" t="str">
            <v>G185 3F/460V/3Ph/cCSAus/(185-0005)</v>
          </cell>
          <cell r="C1993" t="str">
            <v>EA</v>
          </cell>
          <cell r="D1993">
            <v>1383</v>
          </cell>
        </row>
        <row r="1994">
          <cell r="A1994" t="str">
            <v>385-0006</v>
          </cell>
          <cell r="B1994" t="str">
            <v>F185 3F/230V/3Ph/cCSAus/(185-0006)</v>
          </cell>
          <cell r="C1994" t="str">
            <v>EA</v>
          </cell>
          <cell r="D1994">
            <v>1383</v>
          </cell>
        </row>
        <row r="1995">
          <cell r="A1995" t="str">
            <v>385-0007</v>
          </cell>
          <cell r="B1995" t="str">
            <v>J185 3F/200-208V/3Ph/cCSAus/(185-0008)</v>
          </cell>
          <cell r="C1995" t="str">
            <v>EA</v>
          </cell>
          <cell r="D1995">
            <v>1383</v>
          </cell>
        </row>
        <row r="1996">
          <cell r="A1996" t="str">
            <v>385-0008</v>
          </cell>
          <cell r="B1996" t="str">
            <v>BA185 3F/575V/3Ph/cCSAus (185-0011)</v>
          </cell>
          <cell r="C1996" t="str">
            <v>EA</v>
          </cell>
          <cell r="D1996">
            <v>1398</v>
          </cell>
        </row>
        <row r="1997">
          <cell r="A1997" t="str">
            <v>385-0009</v>
          </cell>
          <cell r="B1997" t="str">
            <v>E185 3F/230V/1Ph/cCSAus/(185-0012)</v>
          </cell>
          <cell r="C1997" t="str">
            <v>EA</v>
          </cell>
          <cell r="D1997">
            <v>1268</v>
          </cell>
        </row>
        <row r="1998">
          <cell r="A1998" t="str">
            <v>385-0010</v>
          </cell>
          <cell r="B1998" t="str">
            <v>H185 3F/200-208V/1Ph/(185-0013)</v>
          </cell>
          <cell r="C1998" t="str">
            <v>EA</v>
          </cell>
          <cell r="D1998">
            <v>1415</v>
          </cell>
        </row>
        <row r="1999">
          <cell r="A1999" t="str">
            <v>385-0012</v>
          </cell>
          <cell r="B1999" t="str">
            <v>G185 3F/50'Cd/460V/3Ph/cCSAus/(185-0030)</v>
          </cell>
          <cell r="C1999" t="str">
            <v>EA</v>
          </cell>
          <cell r="D1999">
            <v>1523</v>
          </cell>
        </row>
        <row r="2000">
          <cell r="A2000" t="str">
            <v>385-0013</v>
          </cell>
          <cell r="B2000" t="str">
            <v>E185 3F/50'Cd/230V/1Ph/cCSAus/(185-0031)</v>
          </cell>
          <cell r="C2000" t="str">
            <v>EA</v>
          </cell>
          <cell r="D2000">
            <v>1408</v>
          </cell>
        </row>
        <row r="2001">
          <cell r="A2001" t="str">
            <v>385-0014</v>
          </cell>
          <cell r="B2001" t="str">
            <v>E185 3F/25'Cd/230V/1Ph/cCSAus/(185-0023)</v>
          </cell>
          <cell r="C2001" t="str">
            <v>EA</v>
          </cell>
          <cell r="D2001">
            <v>1368</v>
          </cell>
        </row>
        <row r="2002">
          <cell r="A2002" t="str">
            <v>385-0015</v>
          </cell>
          <cell r="B2002" t="str">
            <v>IX185 3F/35'Cd/200-208V/1Ph/(185-0042)</v>
          </cell>
          <cell r="C2002" t="str">
            <v>EA</v>
          </cell>
          <cell r="D2002">
            <v>2594</v>
          </cell>
        </row>
        <row r="2003">
          <cell r="A2003" t="str">
            <v>385-0016</v>
          </cell>
          <cell r="B2003" t="str">
            <v>J185 3F/50'Cd/200-208V/3Ph/cCSAus/(185-0014)</v>
          </cell>
          <cell r="C2003" t="str">
            <v>EA</v>
          </cell>
          <cell r="D2003">
            <v>1523</v>
          </cell>
        </row>
        <row r="2004">
          <cell r="A2004" t="str">
            <v>385-0017</v>
          </cell>
          <cell r="B2004" t="str">
            <v>JX185 3F/35'Cd/200V/3Ph/Ex Pr/(185-0032)</v>
          </cell>
          <cell r="C2004" t="str">
            <v>EA</v>
          </cell>
          <cell r="D2004">
            <v>2669</v>
          </cell>
        </row>
        <row r="2005">
          <cell r="A2005" t="str">
            <v>385-0018</v>
          </cell>
          <cell r="B2005" t="str">
            <v>E185 3F/35'Cd/230V/1Ph/cCSAus/(185-0035)</v>
          </cell>
          <cell r="C2005" t="str">
            <v>EA</v>
          </cell>
          <cell r="D2005">
            <v>1378</v>
          </cell>
        </row>
        <row r="2006">
          <cell r="A2006" t="str">
            <v>386-0003</v>
          </cell>
          <cell r="B2006" t="str">
            <v>D186 3F/230V/1Ph/cCSAus/(186-0003)</v>
          </cell>
          <cell r="C2006" t="str">
            <v>EA</v>
          </cell>
          <cell r="D2006">
            <v>1546</v>
          </cell>
        </row>
        <row r="2007">
          <cell r="A2007" t="str">
            <v>386-0004</v>
          </cell>
          <cell r="B2007" t="str">
            <v>E186 3F/230V/1Ph/CSA/(186-0004)</v>
          </cell>
          <cell r="C2007" t="str">
            <v>EA</v>
          </cell>
          <cell r="D2007">
            <v>1428</v>
          </cell>
        </row>
        <row r="2008">
          <cell r="A2008" t="str">
            <v>386-0005</v>
          </cell>
          <cell r="B2008" t="str">
            <v>F186 3F/230V/3Ph/cCSAus/(186-0005)</v>
          </cell>
          <cell r="C2008" t="str">
            <v>EA</v>
          </cell>
          <cell r="D2008">
            <v>1543</v>
          </cell>
        </row>
        <row r="2009">
          <cell r="A2009" t="str">
            <v>386-0006</v>
          </cell>
          <cell r="B2009" t="str">
            <v>G186 3F/460V/3Ph/cCSAus/(186-0006)</v>
          </cell>
          <cell r="C2009" t="str">
            <v>EA</v>
          </cell>
          <cell r="D2009">
            <v>1543</v>
          </cell>
        </row>
        <row r="2010">
          <cell r="A2010" t="str">
            <v>386-0007</v>
          </cell>
          <cell r="B2010" t="str">
            <v>H186 3F/200-208V/1Ph/cCSAus/(186-0007)</v>
          </cell>
          <cell r="C2010" t="str">
            <v>EA</v>
          </cell>
          <cell r="D2010">
            <v>1586</v>
          </cell>
        </row>
        <row r="2011">
          <cell r="A2011" t="str">
            <v>386-0008</v>
          </cell>
          <cell r="B2011" t="str">
            <v>I186 3F/200-208V/1Ph/cCSAus/(186-0008)</v>
          </cell>
          <cell r="C2011" t="str">
            <v>EA</v>
          </cell>
          <cell r="D2011">
            <v>1468</v>
          </cell>
        </row>
        <row r="2012">
          <cell r="A2012" t="str">
            <v>386-0009</v>
          </cell>
          <cell r="B2012" t="str">
            <v>J186 3F/200-208V/3Ph/cCSAus/(186-0009)</v>
          </cell>
          <cell r="C2012" t="str">
            <v>EA</v>
          </cell>
          <cell r="D2012">
            <v>1543</v>
          </cell>
        </row>
        <row r="2013">
          <cell r="A2013" t="str">
            <v>386-0010</v>
          </cell>
          <cell r="B2013" t="str">
            <v>D186 3F/50'Cd/230V/1Ph/cCSAus/(186-0011)</v>
          </cell>
          <cell r="C2013" t="str">
            <v>EA</v>
          </cell>
          <cell r="D2013">
            <v>1686</v>
          </cell>
        </row>
        <row r="2014">
          <cell r="A2014" t="str">
            <v>386-0011</v>
          </cell>
          <cell r="B2014" t="str">
            <v>F186 3F/50'Cd/230V/3Ph/cCSAus/(186-0057)</v>
          </cell>
          <cell r="C2014" t="str">
            <v>EA</v>
          </cell>
          <cell r="D2014">
            <v>1683</v>
          </cell>
        </row>
        <row r="2015">
          <cell r="A2015" t="str">
            <v>386-0012</v>
          </cell>
          <cell r="B2015" t="str">
            <v>G186 3F/25'Cd/460V/3Ph/cCSAus/(186-0028)</v>
          </cell>
          <cell r="C2015" t="str">
            <v>EA</v>
          </cell>
          <cell r="D2015">
            <v>1643</v>
          </cell>
        </row>
        <row r="2016">
          <cell r="A2016" t="str">
            <v>388-0003</v>
          </cell>
          <cell r="B2016" t="str">
            <v>D188 3F/230V/1Ph/cCSAus/(188-0003)</v>
          </cell>
          <cell r="C2016" t="str">
            <v>EA</v>
          </cell>
          <cell r="D2016">
            <v>1545</v>
          </cell>
        </row>
        <row r="2017">
          <cell r="A2017" t="str">
            <v>388-0004</v>
          </cell>
          <cell r="B2017" t="str">
            <v>E188 3F/230V/1Ph/CSA/(188-0004)</v>
          </cell>
          <cell r="C2017" t="str">
            <v>EA</v>
          </cell>
          <cell r="D2017">
            <v>1428</v>
          </cell>
        </row>
        <row r="2018">
          <cell r="A2018" t="str">
            <v>388-0005</v>
          </cell>
          <cell r="B2018" t="str">
            <v>G188 3F/460V/3Ph/cCSAus/(188-0006)</v>
          </cell>
          <cell r="C2018" t="str">
            <v>EA</v>
          </cell>
          <cell r="D2018">
            <v>1543</v>
          </cell>
        </row>
        <row r="2019">
          <cell r="A2019" t="str">
            <v>388-0006</v>
          </cell>
          <cell r="B2019" t="str">
            <v>F188 3F/230V/3Ph/cCSAus/(188-0005)</v>
          </cell>
          <cell r="C2019" t="str">
            <v>EA</v>
          </cell>
          <cell r="D2019">
            <v>1543</v>
          </cell>
        </row>
        <row r="2020">
          <cell r="A2020" t="str">
            <v>388-0007</v>
          </cell>
          <cell r="B2020" t="str">
            <v>BA188 3F/575V/3Ph/cCSAus (188-0015)</v>
          </cell>
          <cell r="C2020" t="str">
            <v>EA</v>
          </cell>
          <cell r="D2020">
            <v>1558</v>
          </cell>
        </row>
        <row r="2021">
          <cell r="A2021" t="str">
            <v>388-0008</v>
          </cell>
          <cell r="B2021" t="str">
            <v>F188 3F/50'Cd/230V/3Ph/cCSAus/(188-0016)</v>
          </cell>
          <cell r="C2021" t="str">
            <v>EA</v>
          </cell>
          <cell r="D2021">
            <v>1683</v>
          </cell>
        </row>
        <row r="2022">
          <cell r="A2022" t="str">
            <v>388-0009</v>
          </cell>
          <cell r="B2022" t="str">
            <v>E188 3F/230V/1Ph/CSA/(188-0017)</v>
          </cell>
          <cell r="C2022" t="str">
            <v>EA</v>
          </cell>
          <cell r="D2022">
            <v>1428</v>
          </cell>
        </row>
        <row r="2023">
          <cell r="A2023" t="str">
            <v>388-0010</v>
          </cell>
          <cell r="B2023" t="str">
            <v>J188 3F/200-208V/3Ph/cCSAus/(188-0008)</v>
          </cell>
          <cell r="C2023" t="str">
            <v>EA</v>
          </cell>
          <cell r="D2023">
            <v>1543</v>
          </cell>
        </row>
        <row r="2024">
          <cell r="A2024" t="str">
            <v>388-0011</v>
          </cell>
          <cell r="B2024" t="str">
            <v>I188 3F/200-208V/1Ph/cCSAus/(188-0007)</v>
          </cell>
          <cell r="C2024" t="str">
            <v>EA</v>
          </cell>
          <cell r="D2024">
            <v>1468</v>
          </cell>
        </row>
        <row r="2025">
          <cell r="A2025" t="str">
            <v>388-0012</v>
          </cell>
          <cell r="B2025" t="str">
            <v>J188 3F/25'Cd/200-208V/3Ph/cCSAus/(188-0021)</v>
          </cell>
          <cell r="C2025" t="str">
            <v>EA</v>
          </cell>
          <cell r="D2025">
            <v>1643</v>
          </cell>
        </row>
        <row r="2026">
          <cell r="A2026" t="str">
            <v>388-0013</v>
          </cell>
          <cell r="B2026" t="str">
            <v>H188 3F/200-208V/1Ph/cCSAus/(188-0019)</v>
          </cell>
          <cell r="C2026" t="str">
            <v>EA</v>
          </cell>
          <cell r="D2026">
            <v>1585</v>
          </cell>
        </row>
        <row r="2027">
          <cell r="A2027" t="str">
            <v>388-0014</v>
          </cell>
          <cell r="B2027" t="str">
            <v>BE188 3F/230V/1Ph/Pb20'/cCSAus/(188-0004)</v>
          </cell>
          <cell r="C2027" t="str">
            <v>EA</v>
          </cell>
          <cell r="D2027">
            <v>1488</v>
          </cell>
        </row>
        <row r="2028">
          <cell r="A2028" t="str">
            <v>388-0015</v>
          </cell>
          <cell r="B2028" t="str">
            <v>D188 3F/35'Cd/230V/1Ph/cCSAus/(188-0036)</v>
          </cell>
          <cell r="C2028" t="str">
            <v>EA</v>
          </cell>
          <cell r="D2028">
            <v>1655</v>
          </cell>
        </row>
        <row r="2029">
          <cell r="A2029" t="str">
            <v>388-0016</v>
          </cell>
          <cell r="B2029" t="str">
            <v>EX188 3F/230V/1Ph/Ex Pr/(188-0028)</v>
          </cell>
          <cell r="C2029" t="str">
            <v>EA</v>
          </cell>
          <cell r="D2029">
            <v>2641</v>
          </cell>
        </row>
        <row r="2030">
          <cell r="A2030" t="str">
            <v>388-0017</v>
          </cell>
          <cell r="B2030" t="str">
            <v>J188 3F/50'Cd/200-208V/3Ph/cCSAus/(188-0041)</v>
          </cell>
          <cell r="C2030" t="str">
            <v>EA</v>
          </cell>
          <cell r="D2030">
            <v>1683</v>
          </cell>
        </row>
        <row r="2031">
          <cell r="A2031" t="str">
            <v>388-0018</v>
          </cell>
          <cell r="B2031" t="str">
            <v>E188 3F/50'Cd/230V/1Ph/CSA/(188-0035)</v>
          </cell>
          <cell r="C2031" t="str">
            <v>EA</v>
          </cell>
          <cell r="D2031">
            <v>1568</v>
          </cell>
        </row>
        <row r="2032">
          <cell r="A2032" t="str">
            <v>388-0019</v>
          </cell>
          <cell r="B2032" t="str">
            <v>GX188 3F/25'Cd/460V/3Ph/Ex Pr/(188-0047)</v>
          </cell>
          <cell r="C2032" t="str">
            <v>EA</v>
          </cell>
          <cell r="D2032">
            <v>2856</v>
          </cell>
        </row>
        <row r="2033">
          <cell r="A2033" t="str">
            <v>388-0020</v>
          </cell>
          <cell r="B2033" t="str">
            <v>GX188 3F/35'Cd/460V/3Ph/Ex Pr/(188-0040)</v>
          </cell>
          <cell r="C2033" t="str">
            <v>EA</v>
          </cell>
          <cell r="D2033">
            <v>2866</v>
          </cell>
        </row>
        <row r="2034">
          <cell r="A2034" t="str">
            <v>388-0021</v>
          </cell>
          <cell r="B2034" t="str">
            <v>E188 3F/35'Cd/230V/CSA/1Ph/(188-0026)</v>
          </cell>
          <cell r="C2034" t="str">
            <v>EA</v>
          </cell>
          <cell r="D2034">
            <v>1538</v>
          </cell>
        </row>
        <row r="2035">
          <cell r="A2035" t="str">
            <v>388-0022</v>
          </cell>
          <cell r="B2035" t="str">
            <v>G188 3F/50'Cd/460V/3Ph/cCSAus/(188-0051)</v>
          </cell>
          <cell r="C2035" t="str">
            <v>EA</v>
          </cell>
          <cell r="D2035">
            <v>1683</v>
          </cell>
        </row>
        <row r="2036">
          <cell r="A2036" t="str">
            <v>388-0023</v>
          </cell>
          <cell r="B2036" t="str">
            <v>E188 3F/25'Cd/230V/1Ph/CSA/(188-0020)</v>
          </cell>
          <cell r="C2036" t="str">
            <v>EA</v>
          </cell>
          <cell r="D2036">
            <v>1528</v>
          </cell>
        </row>
        <row r="2037">
          <cell r="A2037" t="str">
            <v>388-0024</v>
          </cell>
          <cell r="B2037" t="str">
            <v>JX188 3F/200-208V/3Ph/Ex Pr/(188-0029)</v>
          </cell>
          <cell r="C2037" t="str">
            <v>EA</v>
          </cell>
          <cell r="D2037">
            <v>2756</v>
          </cell>
        </row>
        <row r="2038">
          <cell r="A2038" t="str">
            <v>388-0025</v>
          </cell>
          <cell r="B2038" t="str">
            <v>H188 3F/35'Cd/200-208V/1Ph/cCSAus/(188-0034)</v>
          </cell>
          <cell r="C2038" t="str">
            <v>EA</v>
          </cell>
          <cell r="D2038">
            <v>1695</v>
          </cell>
        </row>
        <row r="2039">
          <cell r="A2039" t="str">
            <v>388-0027</v>
          </cell>
          <cell r="B2039" t="str">
            <v>GX188 3F/460V/3Ph/Ex Pr/(188-0031)</v>
          </cell>
          <cell r="C2039" t="str">
            <v>EA</v>
          </cell>
          <cell r="D2039">
            <v>2756</v>
          </cell>
        </row>
        <row r="2040">
          <cell r="A2040" t="str">
            <v>388-0028</v>
          </cell>
          <cell r="B2040" t="str">
            <v>F188 3F/25'Cd/230V/3Ph/cCSAus/(188-0062)</v>
          </cell>
          <cell r="C2040" t="str">
            <v>EA</v>
          </cell>
          <cell r="D2040">
            <v>1643</v>
          </cell>
        </row>
        <row r="2041">
          <cell r="A2041" t="str">
            <v>389-0003</v>
          </cell>
          <cell r="B2041" t="str">
            <v>D189 3F/230V/1Ph/CSA/(189-0003)</v>
          </cell>
          <cell r="C2041" t="str">
            <v>EA</v>
          </cell>
          <cell r="D2041">
            <v>1609</v>
          </cell>
        </row>
        <row r="2042">
          <cell r="A2042" t="str">
            <v>389-0004</v>
          </cell>
          <cell r="B2042" t="str">
            <v>E189 3F/230V/1Ph/CSA/(189-0004)</v>
          </cell>
          <cell r="C2042" t="str">
            <v>EA</v>
          </cell>
          <cell r="D2042">
            <v>1507</v>
          </cell>
        </row>
        <row r="2043">
          <cell r="A2043" t="str">
            <v>389-0006</v>
          </cell>
          <cell r="B2043" t="str">
            <v>F189 3F/230V/3Ph/cCSAus/(189-0008)</v>
          </cell>
          <cell r="C2043" t="str">
            <v>EA</v>
          </cell>
          <cell r="D2043">
            <v>1622</v>
          </cell>
        </row>
        <row r="2044">
          <cell r="A2044" t="str">
            <v>389-0007</v>
          </cell>
          <cell r="B2044" t="str">
            <v>G189 3F/460V/3Ph/cCSAus/(189-0009)</v>
          </cell>
          <cell r="C2044" t="str">
            <v>EA</v>
          </cell>
          <cell r="D2044">
            <v>1622</v>
          </cell>
        </row>
        <row r="2045">
          <cell r="A2045" t="str">
            <v>389-0008</v>
          </cell>
          <cell r="B2045" t="str">
            <v>J189 3F/200-208V/3Ph/cCSAus/(189-0010)</v>
          </cell>
          <cell r="C2045" t="str">
            <v>EA</v>
          </cell>
          <cell r="D2045">
            <v>1622</v>
          </cell>
        </row>
        <row r="2046">
          <cell r="A2046" t="str">
            <v>389-0009</v>
          </cell>
          <cell r="B2046" t="str">
            <v>H189 3F/200-208V/1Ph/cCSAus/(189-0011)</v>
          </cell>
          <cell r="C2046" t="str">
            <v>EA</v>
          </cell>
          <cell r="D2046">
            <v>1649</v>
          </cell>
        </row>
        <row r="2047">
          <cell r="A2047" t="str">
            <v>389-0010</v>
          </cell>
          <cell r="B2047" t="str">
            <v>I189 3F/200-208V/1Ph/cCSAus/(189-0012)</v>
          </cell>
          <cell r="C2047" t="str">
            <v>EA</v>
          </cell>
          <cell r="D2047">
            <v>1547</v>
          </cell>
        </row>
        <row r="2048">
          <cell r="A2048" t="str">
            <v>389-0011</v>
          </cell>
          <cell r="B2048" t="str">
            <v>E189 3F/35'Cd/230V/1Ph/CSA/(189-0015)</v>
          </cell>
          <cell r="C2048" t="str">
            <v>EA</v>
          </cell>
          <cell r="D2048">
            <v>1617</v>
          </cell>
        </row>
        <row r="2049">
          <cell r="A2049" t="str">
            <v>389-0012</v>
          </cell>
          <cell r="B2049" t="str">
            <v>E189 3F/50'Cd/230V/1Ph/CSA/(189-0006)</v>
          </cell>
          <cell r="C2049" t="str">
            <v>EA</v>
          </cell>
          <cell r="D2049">
            <v>1647</v>
          </cell>
        </row>
        <row r="2050">
          <cell r="A2050" t="str">
            <v>389-0013</v>
          </cell>
          <cell r="B2050" t="str">
            <v>BA189 3F/575V/3Ph/cCSAus (189-0017)</v>
          </cell>
          <cell r="C2050" t="str">
            <v>EA</v>
          </cell>
          <cell r="D2050">
            <v>1637</v>
          </cell>
        </row>
        <row r="2051">
          <cell r="A2051" t="str">
            <v>389-0014</v>
          </cell>
          <cell r="B2051" t="str">
            <v>E189 3F/230V/1Ph/CSA/(189-0018)</v>
          </cell>
          <cell r="C2051" t="str">
            <v>EA</v>
          </cell>
          <cell r="D2051">
            <v>1507</v>
          </cell>
        </row>
        <row r="2052">
          <cell r="A2052" t="str">
            <v>389-0015</v>
          </cell>
          <cell r="B2052" t="str">
            <v>D189 3F/50'Cd/230V/1Ph/CSA/(189-0007)</v>
          </cell>
          <cell r="C2052" t="str">
            <v>EA</v>
          </cell>
          <cell r="D2052">
            <v>1749</v>
          </cell>
        </row>
        <row r="2053">
          <cell r="A2053" t="str">
            <v>389-0016</v>
          </cell>
          <cell r="B2053" t="str">
            <v>J189 3F/35'Cd/200-208V/3Ph/cCSAus/(189-0025)</v>
          </cell>
          <cell r="C2053" t="str">
            <v>EA</v>
          </cell>
          <cell r="D2053">
            <v>1732</v>
          </cell>
        </row>
        <row r="2054">
          <cell r="A2054" t="str">
            <v>389-0017</v>
          </cell>
          <cell r="B2054" t="str">
            <v>G189 3F/50'Cd/460V/3Ph/cCSAus/(189-0024)</v>
          </cell>
          <cell r="C2054" t="str">
            <v>EA</v>
          </cell>
          <cell r="D2054">
            <v>1762</v>
          </cell>
        </row>
        <row r="2055">
          <cell r="A2055" t="str">
            <v>389-0018</v>
          </cell>
          <cell r="B2055" t="str">
            <v>G189 3F/25'Cd/460V/3Ph/cCSAus/(189-0051)</v>
          </cell>
          <cell r="C2055" t="str">
            <v>EA</v>
          </cell>
          <cell r="D2055">
            <v>1722</v>
          </cell>
        </row>
        <row r="2056">
          <cell r="A2056" t="str">
            <v>389-0019</v>
          </cell>
          <cell r="B2056" t="str">
            <v>GX189 3F/460V/3Ph/Ex Pr/(189-0034)</v>
          </cell>
          <cell r="C2056" t="str">
            <v>EA</v>
          </cell>
          <cell r="D2056">
            <v>2839</v>
          </cell>
        </row>
        <row r="2057">
          <cell r="A2057" t="str">
            <v>389-0020</v>
          </cell>
          <cell r="B2057" t="str">
            <v>G189 3F/35'Cd/460V/3Ph/cCSAus/(189-0044)</v>
          </cell>
          <cell r="C2057" t="str">
            <v>EA</v>
          </cell>
          <cell r="D2057">
            <v>1732</v>
          </cell>
        </row>
        <row r="2058">
          <cell r="A2058" t="str">
            <v>389-0021</v>
          </cell>
          <cell r="B2058" t="str">
            <v>GX189 3F/35'Cd/460V/3Ph/Ex Pr/(189-0058)</v>
          </cell>
          <cell r="C2058" t="str">
            <v>EA</v>
          </cell>
          <cell r="D2058">
            <v>2949</v>
          </cell>
        </row>
        <row r="2059">
          <cell r="A2059" t="str">
            <v>389-0022</v>
          </cell>
          <cell r="B2059" t="str">
            <v>DX189 3F/230V/1Ph/Ex Pr/(189-0059)</v>
          </cell>
          <cell r="C2059" t="str">
            <v>EA</v>
          </cell>
          <cell r="D2059">
            <v>3725</v>
          </cell>
        </row>
        <row r="2060">
          <cell r="A2060" t="str">
            <v>389-0023</v>
          </cell>
          <cell r="B2060" t="str">
            <v>J189 3F/50'Cd/200-208V/3Ph/cCSAus/(189-0056)</v>
          </cell>
          <cell r="C2060" t="str">
            <v>EA</v>
          </cell>
          <cell r="D2060">
            <v>1762</v>
          </cell>
        </row>
        <row r="2061">
          <cell r="A2061" t="str">
            <v>389-0024</v>
          </cell>
          <cell r="B2061" t="str">
            <v>BA189 3F/35'Cd/575V/3Ph/cCSAus (189-0060)</v>
          </cell>
          <cell r="C2061" t="str">
            <v>EA</v>
          </cell>
          <cell r="D2061">
            <v>1747</v>
          </cell>
        </row>
        <row r="2062">
          <cell r="A2062" t="str">
            <v>389-0025</v>
          </cell>
          <cell r="B2062" t="str">
            <v>J189 3F/25'Cd/200-208V/3Ph/cCSAus/(189-0062)</v>
          </cell>
          <cell r="C2062" t="str">
            <v>EA</v>
          </cell>
          <cell r="D2062">
            <v>1722</v>
          </cell>
        </row>
        <row r="2063">
          <cell r="A2063" t="str">
            <v>389-0026</v>
          </cell>
          <cell r="B2063" t="str">
            <v>IX189 3F/200-208V/1Ph/Ex Pr/(189-0030)</v>
          </cell>
          <cell r="C2063" t="str">
            <v>EA</v>
          </cell>
          <cell r="D2063">
            <v>2764</v>
          </cell>
        </row>
        <row r="2064">
          <cell r="A2064" t="str">
            <v>389-0027</v>
          </cell>
          <cell r="B2064" t="str">
            <v>WD189 3F/230V/1Ph/(189-0027)</v>
          </cell>
          <cell r="C2064" t="str">
            <v>EA</v>
          </cell>
          <cell r="D2064">
            <v>1653</v>
          </cell>
        </row>
        <row r="2065">
          <cell r="A2065" t="str">
            <v>39-0001</v>
          </cell>
          <cell r="B2065" t="str">
            <v>Disconnect System 1.5"</v>
          </cell>
          <cell r="C2065" t="str">
            <v>EA</v>
          </cell>
          <cell r="D2065">
            <v>188</v>
          </cell>
        </row>
        <row r="2066">
          <cell r="A2066" t="str">
            <v>39-0002</v>
          </cell>
          <cell r="B2066" t="str">
            <v>Disconnect System 2"</v>
          </cell>
          <cell r="C2066" t="str">
            <v>EA</v>
          </cell>
          <cell r="D2066">
            <v>229</v>
          </cell>
        </row>
        <row r="2067">
          <cell r="A2067" t="str">
            <v>39-0003</v>
          </cell>
          <cell r="B2067" t="str">
            <v>Disconnect System,Rail &amp;- 1.5"</v>
          </cell>
          <cell r="C2067" t="str">
            <v>EA</v>
          </cell>
          <cell r="D2067">
            <v>629</v>
          </cell>
        </row>
        <row r="2068">
          <cell r="A2068" t="str">
            <v>39-0004</v>
          </cell>
          <cell r="B2068" t="str">
            <v>Disconnect System,Rail &amp;- 2"</v>
          </cell>
          <cell r="C2068" t="str">
            <v>EA</v>
          </cell>
          <cell r="D2068">
            <v>623</v>
          </cell>
        </row>
        <row r="2069">
          <cell r="A2069" t="str">
            <v>39-0006</v>
          </cell>
          <cell r="B2069" t="str">
            <v>Rod,Pull-Disconnect 2.5'</v>
          </cell>
          <cell r="C2069" t="str">
            <v>EA</v>
          </cell>
          <cell r="D2069">
            <v>125</v>
          </cell>
        </row>
        <row r="2070">
          <cell r="A2070" t="str">
            <v>39-0007</v>
          </cell>
          <cell r="B2070" t="str">
            <v>Rod,Pull-Disconnect 3.5'</v>
          </cell>
          <cell r="C2070" t="str">
            <v>EA</v>
          </cell>
          <cell r="D2070">
            <v>155</v>
          </cell>
        </row>
        <row r="2071">
          <cell r="A2071" t="str">
            <v>39-0008</v>
          </cell>
          <cell r="B2071" t="str">
            <v>Rod,Pull-Disconnect 4.5'</v>
          </cell>
          <cell r="C2071" t="str">
            <v>EA</v>
          </cell>
          <cell r="D2071">
            <v>191</v>
          </cell>
        </row>
        <row r="2072">
          <cell r="A2072" t="str">
            <v>39-0009</v>
          </cell>
          <cell r="B2072" t="str">
            <v>Rod,Pull-Disconnect 5.5'</v>
          </cell>
          <cell r="C2072" t="str">
            <v>EA</v>
          </cell>
          <cell r="D2072">
            <v>219</v>
          </cell>
        </row>
        <row r="2073">
          <cell r="A2073" t="str">
            <v>39-0010</v>
          </cell>
          <cell r="B2073" t="str">
            <v>Rod,Pull-Disconnect 8'</v>
          </cell>
          <cell r="C2073" t="str">
            <v>EA</v>
          </cell>
          <cell r="D2073">
            <v>251</v>
          </cell>
        </row>
        <row r="2074">
          <cell r="A2074" t="str">
            <v>39-0018</v>
          </cell>
          <cell r="B2074" t="str">
            <v>Rod,Pull-Disconnect 7'</v>
          </cell>
          <cell r="C2074" t="str">
            <v>EA</v>
          </cell>
          <cell r="D2074">
            <v>236</v>
          </cell>
        </row>
        <row r="2075">
          <cell r="A2075" t="str">
            <v>39-0022</v>
          </cell>
          <cell r="B2075" t="str">
            <v>Rail Intermediate Guide 1.5"</v>
          </cell>
          <cell r="C2075" t="str">
            <v>EA</v>
          </cell>
          <cell r="D2075">
            <v>186</v>
          </cell>
        </row>
        <row r="2076">
          <cell r="A2076" t="str">
            <v>39-0043</v>
          </cell>
          <cell r="B2076" t="str">
            <v>Rod,Pull-Disconn.4'X.50"Dia. S.S.</v>
          </cell>
          <cell r="C2076" t="str">
            <v>EA</v>
          </cell>
          <cell r="D2076">
            <v>132</v>
          </cell>
        </row>
        <row r="2077">
          <cell r="A2077" t="str">
            <v>39-0053</v>
          </cell>
          <cell r="B2077" t="str">
            <v>Disconnect System 1.25"/Campbell</v>
          </cell>
          <cell r="C2077" t="str">
            <v>EA</v>
          </cell>
          <cell r="D2077">
            <v>143</v>
          </cell>
        </row>
        <row r="2078">
          <cell r="A2078" t="str">
            <v>39-0069</v>
          </cell>
          <cell r="B2078" t="str">
            <v>Rod,Pull-Disconnect 1.0'(Square Guide Rail)</v>
          </cell>
          <cell r="C2078" t="str">
            <v>EA</v>
          </cell>
          <cell r="D2078">
            <v>75</v>
          </cell>
        </row>
        <row r="2079">
          <cell r="A2079" t="str">
            <v>39-0070</v>
          </cell>
          <cell r="B2079" t="str">
            <v>Bracket-Mach/Angle Arm/Sq Guide Rail/Over 72"</v>
          </cell>
          <cell r="C2079" t="str">
            <v>EA</v>
          </cell>
          <cell r="D2079">
            <v>148</v>
          </cell>
        </row>
        <row r="2080">
          <cell r="A2080" t="str">
            <v>39-0071</v>
          </cell>
          <cell r="B2080" t="str">
            <v>Rod,Pull-Disconn. 5.5'X .50" Dia. S.S.</v>
          </cell>
          <cell r="C2080" t="str">
            <v>EA</v>
          </cell>
          <cell r="D2080">
            <v>140</v>
          </cell>
        </row>
        <row r="2081">
          <cell r="A2081" t="str">
            <v>39-0072</v>
          </cell>
          <cell r="B2081" t="str">
            <v>Rod,Pull-Disconn 2'X.50"Dia S.S.</v>
          </cell>
          <cell r="C2081" t="str">
            <v>EA</v>
          </cell>
          <cell r="D2081">
            <v>103</v>
          </cell>
        </row>
        <row r="2082">
          <cell r="A2082" t="str">
            <v>39-0098</v>
          </cell>
          <cell r="B2082" t="str">
            <v>Disconnect System 1.25"/Campbell W-Standoffs/SS</v>
          </cell>
          <cell r="C2082" t="str">
            <v>EA</v>
          </cell>
          <cell r="D2082">
            <v>535</v>
          </cell>
        </row>
        <row r="2083">
          <cell r="A2083" t="str">
            <v>39-0099</v>
          </cell>
          <cell r="B2083" t="str">
            <v>Disconnect System 1.5"/Campbell W-Standoffs/SS</v>
          </cell>
          <cell r="C2083" t="str">
            <v>EA</v>
          </cell>
          <cell r="D2083">
            <v>797</v>
          </cell>
        </row>
        <row r="2084">
          <cell r="A2084" t="str">
            <v>39-0100</v>
          </cell>
          <cell r="B2084" t="str">
            <v>Disconnect System 2"/Campbell W-Standoffs/SS</v>
          </cell>
          <cell r="C2084" t="str">
            <v>EA</v>
          </cell>
          <cell r="D2084">
            <v>860</v>
          </cell>
        </row>
        <row r="2085">
          <cell r="A2085" t="str">
            <v>39-0144</v>
          </cell>
          <cell r="B2085" t="str">
            <v>Disconnect,EZ Pull 1.50"/Webtrol</v>
          </cell>
          <cell r="C2085" t="str">
            <v>EA</v>
          </cell>
          <cell r="D2085">
            <v>76</v>
          </cell>
        </row>
        <row r="2086">
          <cell r="A2086" t="str">
            <v>39-0145</v>
          </cell>
          <cell r="B2086" t="str">
            <v>Disconnect,EZ Pull 2.00"/Webtrol</v>
          </cell>
          <cell r="C2086" t="str">
            <v>EA</v>
          </cell>
          <cell r="D2086">
            <v>76</v>
          </cell>
        </row>
        <row r="2087">
          <cell r="A2087" t="str">
            <v>39-0166</v>
          </cell>
          <cell r="B2087" t="str">
            <v>Disconnect,EZ Pull 1.25"/Webtrol</v>
          </cell>
          <cell r="C2087" t="str">
            <v>EA</v>
          </cell>
          <cell r="D2087">
            <v>95</v>
          </cell>
        </row>
        <row r="2088">
          <cell r="A2088" t="str">
            <v>391-0003</v>
          </cell>
          <cell r="B2088" t="str">
            <v>DX191 3F/50'Cd/230V/1Ph/Ex Pr</v>
          </cell>
          <cell r="C2088" t="str">
            <v>EA</v>
          </cell>
          <cell r="D2088">
            <v>3930</v>
          </cell>
        </row>
        <row r="2089">
          <cell r="A2089" t="str">
            <v>392-0001</v>
          </cell>
          <cell r="B2089" t="str">
            <v>M292 3F/115V/1Ph/cCSAus/(292-0001)</v>
          </cell>
          <cell r="C2089" t="str">
            <v>EA</v>
          </cell>
          <cell r="D2089">
            <v>1177</v>
          </cell>
        </row>
        <row r="2090">
          <cell r="A2090" t="str">
            <v>392-0002</v>
          </cell>
          <cell r="B2090" t="str">
            <v>N292 3F/115V/1Ph/CSA/(292-0002)</v>
          </cell>
          <cell r="C2090" t="str">
            <v>EA</v>
          </cell>
          <cell r="D2090">
            <v>1062</v>
          </cell>
        </row>
        <row r="2091">
          <cell r="A2091" t="str">
            <v>392-0005</v>
          </cell>
          <cell r="B2091" t="str">
            <v>M292 3F/25'Cd/115V/1Ph/cCSAus/(292-0006)</v>
          </cell>
          <cell r="C2091" t="str">
            <v>EA</v>
          </cell>
          <cell r="D2091">
            <v>1277</v>
          </cell>
        </row>
        <row r="2092">
          <cell r="A2092" t="str">
            <v>392-0006</v>
          </cell>
          <cell r="B2092" t="str">
            <v>BN292 3F/115V/1Ph/Pb20'/cCSAus Pump/(292-0014)</v>
          </cell>
          <cell r="C2092" t="str">
            <v>EA</v>
          </cell>
          <cell r="D2092">
            <v>1103</v>
          </cell>
        </row>
        <row r="2093">
          <cell r="A2093" t="str">
            <v>392-0007</v>
          </cell>
          <cell r="B2093" t="str">
            <v>N292 3F/35'Cd/115V/1Ph/CSA</v>
          </cell>
          <cell r="C2093" t="str">
            <v>EA</v>
          </cell>
          <cell r="D2093">
            <v>1172</v>
          </cell>
        </row>
        <row r="2094">
          <cell r="A2094" t="str">
            <v>392-0008</v>
          </cell>
          <cell r="B2094" t="str">
            <v>N292 3F/50'Cd/115V/1Ph/CSA/(292-0007)</v>
          </cell>
          <cell r="C2094" t="str">
            <v>EA</v>
          </cell>
          <cell r="D2094">
            <v>1202</v>
          </cell>
        </row>
        <row r="2095">
          <cell r="A2095" t="str">
            <v>392-0010</v>
          </cell>
          <cell r="B2095" t="str">
            <v>M292 3F/50'Cd/115V/1Ph/cCSAus</v>
          </cell>
          <cell r="C2095" t="str">
            <v>EA</v>
          </cell>
          <cell r="D2095">
            <v>1317</v>
          </cell>
        </row>
        <row r="2096">
          <cell r="A2096" t="str">
            <v>392-0011</v>
          </cell>
          <cell r="B2096" t="str">
            <v>M292 3F/35'Cd/115V/1Ph/.5Hp/cCSAus</v>
          </cell>
          <cell r="C2096" t="str">
            <v>EA</v>
          </cell>
          <cell r="D2096">
            <v>1287</v>
          </cell>
        </row>
        <row r="2097">
          <cell r="A2097" t="str">
            <v>392-0012</v>
          </cell>
          <cell r="B2097" t="str">
            <v>N292 3F/25'Cd/115V/1Ph/CSA</v>
          </cell>
          <cell r="C2097" t="str">
            <v>EA</v>
          </cell>
          <cell r="D2097">
            <v>1162</v>
          </cell>
        </row>
        <row r="2098">
          <cell r="A2098" t="str">
            <v>392-0013</v>
          </cell>
          <cell r="B2098" t="str">
            <v>NX292 3F/115V/1Ph/Ex Pr</v>
          </cell>
          <cell r="C2098" t="str">
            <v>EA</v>
          </cell>
          <cell r="D2098">
            <v>2398</v>
          </cell>
        </row>
        <row r="2099">
          <cell r="A2099" t="str">
            <v>392-0016</v>
          </cell>
          <cell r="B2099" t="str">
            <v>J292 3F/200-208V/3Ph/cCSAus/(292-0043)</v>
          </cell>
          <cell r="C2099" t="str">
            <v>EA</v>
          </cell>
          <cell r="D2099">
            <v>1253</v>
          </cell>
        </row>
        <row r="2100">
          <cell r="A2100" t="str">
            <v>392-0017</v>
          </cell>
          <cell r="B2100" t="str">
            <v>NX292 3F/35'Cd/115V/1Ph/Ex Pr</v>
          </cell>
          <cell r="C2100" t="str">
            <v>EA</v>
          </cell>
          <cell r="D2100">
            <v>2508</v>
          </cell>
        </row>
        <row r="2101">
          <cell r="A2101" t="str">
            <v>392-0018</v>
          </cell>
          <cell r="B2101" t="str">
            <v>G292 3F/460V/3Ph/cCSAus/(292-0045)</v>
          </cell>
          <cell r="C2101" t="str">
            <v>EA</v>
          </cell>
          <cell r="D2101">
            <v>1253</v>
          </cell>
        </row>
        <row r="2102">
          <cell r="A2102" t="str">
            <v>392-0019</v>
          </cell>
          <cell r="B2102" t="str">
            <v>F292 3F/35'Cd/230V/3Ph/cCSAus</v>
          </cell>
          <cell r="C2102" t="str">
            <v>EA</v>
          </cell>
          <cell r="D2102">
            <v>1328</v>
          </cell>
        </row>
        <row r="2103">
          <cell r="A2103" t="str">
            <v>392-0020</v>
          </cell>
          <cell r="B2103" t="str">
            <v>E292 3F/35'Cd/230V/1Ph/cCSAus</v>
          </cell>
          <cell r="C2103" t="str">
            <v>EA</v>
          </cell>
          <cell r="D2103">
            <v>1233</v>
          </cell>
        </row>
        <row r="2104">
          <cell r="A2104" t="str">
            <v>392-0021</v>
          </cell>
          <cell r="B2104" t="str">
            <v>I292 3F/200V/1Ph/cCSAus</v>
          </cell>
          <cell r="C2104" t="str">
            <v>EA</v>
          </cell>
          <cell r="D2104">
            <v>1163</v>
          </cell>
        </row>
        <row r="2105">
          <cell r="A2105" t="str">
            <v>392-0022</v>
          </cell>
          <cell r="B2105" t="str">
            <v>BAX292 3F/50'Cd//575V/3Ph/Ex Pr</v>
          </cell>
          <cell r="C2105" t="str">
            <v>EA</v>
          </cell>
          <cell r="D2105">
            <v>2644</v>
          </cell>
        </row>
        <row r="2106">
          <cell r="A2106" t="str">
            <v>392-0023</v>
          </cell>
          <cell r="B2106" t="str">
            <v>I292 3F/50'Cd/200V/1Ph/cCSAus</v>
          </cell>
          <cell r="C2106" t="str">
            <v>EA</v>
          </cell>
          <cell r="D2106">
            <v>1303</v>
          </cell>
        </row>
        <row r="2107">
          <cell r="A2107" t="str">
            <v>392-0024</v>
          </cell>
          <cell r="B2107" t="str">
            <v>F292 3F/230V/3Ph/cCSAus</v>
          </cell>
          <cell r="C2107" t="str">
            <v>EA</v>
          </cell>
          <cell r="D2107">
            <v>1238</v>
          </cell>
        </row>
        <row r="2108">
          <cell r="A2108" t="str">
            <v>392-0025</v>
          </cell>
          <cell r="B2108" t="str">
            <v>IX292 3F/50'Cd/200-208V/1Ph/Ex Pr</v>
          </cell>
          <cell r="C2108" t="str">
            <v>EA</v>
          </cell>
          <cell r="D2108">
            <v>2554</v>
          </cell>
        </row>
        <row r="2109">
          <cell r="A2109" t="str">
            <v>392-0026</v>
          </cell>
          <cell r="B2109" t="str">
            <v>H292 3F/200V/1Ph/cCSAus</v>
          </cell>
          <cell r="C2109" t="str">
            <v>EA</v>
          </cell>
          <cell r="D2109">
            <v>1274</v>
          </cell>
        </row>
        <row r="2110">
          <cell r="A2110" t="str">
            <v>392-0027</v>
          </cell>
          <cell r="B2110" t="str">
            <v>J292 3F/50'Cd/200-208V/3Ph/cCSAus</v>
          </cell>
          <cell r="C2110" t="str">
            <v>EA</v>
          </cell>
          <cell r="D2110">
            <v>1378</v>
          </cell>
        </row>
        <row r="2111">
          <cell r="A2111" t="str">
            <v>392-0028</v>
          </cell>
          <cell r="B2111" t="str">
            <v>E292 3F/230V/1Ph/cCSAus/(292-0004)</v>
          </cell>
          <cell r="C2111" t="str">
            <v>EA</v>
          </cell>
          <cell r="D2111">
            <v>1123</v>
          </cell>
        </row>
        <row r="2112">
          <cell r="A2112" t="str">
            <v>392-0029</v>
          </cell>
          <cell r="B2112" t="str">
            <v>NX292 3F/50'Cd/115V/1Ph/Ex Pr</v>
          </cell>
          <cell r="C2112" t="str">
            <v>EA</v>
          </cell>
          <cell r="D2112">
            <v>2538</v>
          </cell>
        </row>
        <row r="2113">
          <cell r="A2113" t="str">
            <v>392-0030</v>
          </cell>
          <cell r="B2113" t="str">
            <v>JX292 3F/50'Cd/200-208V/3Ph/Ex Pr</v>
          </cell>
          <cell r="C2113" t="str">
            <v>EA</v>
          </cell>
          <cell r="D2113">
            <v>2629</v>
          </cell>
        </row>
        <row r="2114">
          <cell r="A2114" t="str">
            <v>392-0031</v>
          </cell>
          <cell r="B2114" t="str">
            <v>E292 3F/50'Cd/230V/1Ph/cCSAus</v>
          </cell>
          <cell r="C2114" t="str">
            <v>EA</v>
          </cell>
          <cell r="D2114">
            <v>1263</v>
          </cell>
        </row>
        <row r="2115">
          <cell r="A2115" t="str">
            <v>392-0032</v>
          </cell>
          <cell r="B2115" t="str">
            <v>G292 3F/50'Cd/460V/3Ph/cCSAus</v>
          </cell>
          <cell r="C2115" t="str">
            <v>EA</v>
          </cell>
          <cell r="D2115">
            <v>1378</v>
          </cell>
        </row>
        <row r="2116">
          <cell r="A2116" t="str">
            <v>392-0035</v>
          </cell>
          <cell r="B2116" t="str">
            <v>I292 3F/35'Cd/200V/1Ph/cCSAus</v>
          </cell>
          <cell r="C2116" t="str">
            <v>EA</v>
          </cell>
          <cell r="D2116">
            <v>1273</v>
          </cell>
        </row>
        <row r="2117">
          <cell r="A2117" t="str">
            <v>392-0036</v>
          </cell>
          <cell r="B2117" t="str">
            <v>GX292 2F/460V/3Ph/Ex Pr</v>
          </cell>
          <cell r="C2117" t="str">
            <v>EA</v>
          </cell>
          <cell r="D2117">
            <v>2489</v>
          </cell>
        </row>
        <row r="2118">
          <cell r="A2118" t="str">
            <v>392-0037</v>
          </cell>
          <cell r="B2118" t="str">
            <v>JX292 3F/200-208V/3Ph/Ex Pr</v>
          </cell>
          <cell r="C2118" t="str">
            <v>EA</v>
          </cell>
          <cell r="D2118">
            <v>2489</v>
          </cell>
        </row>
        <row r="2119">
          <cell r="A2119" t="str">
            <v>393-0003</v>
          </cell>
          <cell r="B2119" t="str">
            <v>D293 3F/230V/1Ph/cCSAus/(293-0003)</v>
          </cell>
          <cell r="C2119" t="str">
            <v>EA</v>
          </cell>
          <cell r="D2119">
            <v>1300</v>
          </cell>
        </row>
        <row r="2120">
          <cell r="A2120" t="str">
            <v>393-0004</v>
          </cell>
          <cell r="B2120" t="str">
            <v>E293 3F/230V/1Ph/cCSAus/(293-0004)</v>
          </cell>
          <cell r="C2120" t="str">
            <v>EA</v>
          </cell>
          <cell r="D2120">
            <v>1180</v>
          </cell>
        </row>
        <row r="2121">
          <cell r="A2121" t="str">
            <v>393-0006</v>
          </cell>
          <cell r="B2121" t="str">
            <v>H293 3F/200-208V/1Ph/cCSAus</v>
          </cell>
          <cell r="C2121" t="str">
            <v>EA</v>
          </cell>
          <cell r="D2121">
            <v>1340</v>
          </cell>
        </row>
        <row r="2122">
          <cell r="A2122" t="str">
            <v>393-0009</v>
          </cell>
          <cell r="B2122" t="str">
            <v>F293 3F/230V/3Ph/cCSAus/(293-0011)</v>
          </cell>
          <cell r="C2122" t="str">
            <v>EA</v>
          </cell>
          <cell r="D2122">
            <v>1295</v>
          </cell>
        </row>
        <row r="2123">
          <cell r="A2123" t="str">
            <v>393-0010</v>
          </cell>
          <cell r="B2123" t="str">
            <v>G293 3F/460V/3Ph/cCSAus/(293-0014)</v>
          </cell>
          <cell r="C2123" t="str">
            <v>EA</v>
          </cell>
          <cell r="D2123">
            <v>1295</v>
          </cell>
        </row>
        <row r="2124">
          <cell r="A2124" t="str">
            <v>393-0011</v>
          </cell>
          <cell r="B2124" t="str">
            <v>D293 3F/50'Cd/230V/1Ph/cCSAus</v>
          </cell>
          <cell r="C2124" t="str">
            <v>EA</v>
          </cell>
          <cell r="D2124">
            <v>1440</v>
          </cell>
        </row>
        <row r="2125">
          <cell r="A2125" t="str">
            <v>393-0012</v>
          </cell>
          <cell r="B2125" t="str">
            <v>J293 3F/200-208V/3Ph/cCSAus/(293-0006)</v>
          </cell>
          <cell r="C2125" t="str">
            <v>EA</v>
          </cell>
          <cell r="D2125">
            <v>1295</v>
          </cell>
        </row>
        <row r="2126">
          <cell r="A2126" t="str">
            <v>393-0013</v>
          </cell>
          <cell r="B2126" t="str">
            <v>F293 3F/25'Cd/230V/3Ph/cCSAus</v>
          </cell>
          <cell r="C2126" t="str">
            <v>EA</v>
          </cell>
          <cell r="D2126">
            <v>1280</v>
          </cell>
        </row>
        <row r="2127">
          <cell r="A2127" t="str">
            <v>393-0014</v>
          </cell>
          <cell r="B2127" t="str">
            <v>J293 3F/35'Cd/200-208V/3Ph/cCSAus</v>
          </cell>
          <cell r="C2127" t="str">
            <v>EA</v>
          </cell>
          <cell r="D2127">
            <v>1405</v>
          </cell>
        </row>
        <row r="2128">
          <cell r="A2128" t="str">
            <v>393-0015</v>
          </cell>
          <cell r="B2128" t="str">
            <v>I293 3F/200-208V/1Ph/cCSAus/(293-0009)</v>
          </cell>
          <cell r="C2128" t="str">
            <v>EA</v>
          </cell>
          <cell r="D2128">
            <v>1220</v>
          </cell>
        </row>
        <row r="2129">
          <cell r="A2129" t="str">
            <v>393-0016</v>
          </cell>
          <cell r="B2129" t="str">
            <v>G293 3F/35'Cd/460V/3Ph/cCSAus</v>
          </cell>
          <cell r="C2129" t="str">
            <v>EA</v>
          </cell>
          <cell r="D2129">
            <v>1405</v>
          </cell>
        </row>
        <row r="2130">
          <cell r="A2130" t="str">
            <v>393-0017</v>
          </cell>
          <cell r="B2130" t="str">
            <v>G293 3F/25'Cd/460V/3Ph/cCSAus</v>
          </cell>
          <cell r="C2130" t="str">
            <v>EA</v>
          </cell>
          <cell r="D2130">
            <v>1395</v>
          </cell>
        </row>
        <row r="2131">
          <cell r="A2131" t="str">
            <v>393-0018</v>
          </cell>
          <cell r="B2131" t="str">
            <v>BA293 3F/575V/3Ph/cCSAus</v>
          </cell>
          <cell r="C2131" t="str">
            <v>EA</v>
          </cell>
          <cell r="D2131">
            <v>1310</v>
          </cell>
        </row>
        <row r="2132">
          <cell r="A2132" t="str">
            <v>393-0019</v>
          </cell>
          <cell r="B2132" t="str">
            <v>E293 3F/50'Cd/230V/1Ph/cCSAus</v>
          </cell>
          <cell r="C2132" t="str">
            <v>EA</v>
          </cell>
          <cell r="D2132">
            <v>1320</v>
          </cell>
        </row>
        <row r="2133">
          <cell r="A2133" t="str">
            <v>393-0020</v>
          </cell>
          <cell r="B2133" t="str">
            <v>J293 3F/25'Cd/200-208V/3Ph/cCSAus</v>
          </cell>
          <cell r="C2133" t="str">
            <v>EA</v>
          </cell>
          <cell r="D2133">
            <v>1395</v>
          </cell>
        </row>
        <row r="2134">
          <cell r="A2134" t="str">
            <v>393-0021</v>
          </cell>
          <cell r="B2134" t="str">
            <v>BE293 3F/230V/1Ph/Pb20'/cCSAus</v>
          </cell>
          <cell r="C2134" t="str">
            <v>EA</v>
          </cell>
          <cell r="D2134">
            <v>1212</v>
          </cell>
        </row>
        <row r="2135">
          <cell r="A2135" t="str">
            <v>393-0022</v>
          </cell>
          <cell r="B2135" t="str">
            <v>E293 3F/230V/1Ph/cCSAus</v>
          </cell>
          <cell r="C2135" t="str">
            <v>EA</v>
          </cell>
          <cell r="D2135">
            <v>1180</v>
          </cell>
        </row>
        <row r="2136">
          <cell r="A2136" t="str">
            <v>393-0023</v>
          </cell>
          <cell r="B2136" t="str">
            <v>D293 3F/35'Cd/230V/1Ph/cCSAus</v>
          </cell>
          <cell r="C2136" t="str">
            <v>EA</v>
          </cell>
          <cell r="D2136">
            <v>1410</v>
          </cell>
        </row>
        <row r="2137">
          <cell r="A2137" t="str">
            <v>393-0024</v>
          </cell>
          <cell r="B2137" t="str">
            <v>F293 3F/50'Cd/230V/3Ph/cCSAus</v>
          </cell>
          <cell r="C2137" t="str">
            <v>EA</v>
          </cell>
          <cell r="D2137">
            <v>1435</v>
          </cell>
        </row>
        <row r="2138">
          <cell r="A2138" t="str">
            <v>393-0025</v>
          </cell>
          <cell r="B2138" t="str">
            <v>JX293 3F/200-208V/3Ph/Ex Pr</v>
          </cell>
          <cell r="C2138" t="str">
            <v>EA</v>
          </cell>
          <cell r="D2138">
            <v>2603</v>
          </cell>
        </row>
        <row r="2139">
          <cell r="A2139" t="str">
            <v>393-0026</v>
          </cell>
          <cell r="B2139" t="str">
            <v>EX293 3F/230V/1Ph/Ex Pr</v>
          </cell>
          <cell r="C2139" t="str">
            <v>EA</v>
          </cell>
          <cell r="D2139">
            <v>2488</v>
          </cell>
        </row>
        <row r="2140">
          <cell r="A2140" t="str">
            <v>393-0027</v>
          </cell>
          <cell r="B2140" t="str">
            <v>E293 3F/25'Cd/230V/1Ph/cCSAus</v>
          </cell>
          <cell r="C2140" t="str">
            <v>EA</v>
          </cell>
          <cell r="D2140">
            <v>1280</v>
          </cell>
        </row>
        <row r="2141">
          <cell r="A2141" t="str">
            <v>393-0028</v>
          </cell>
          <cell r="B2141" t="str">
            <v>GX293 3F/50'Cd/460V/3Ph/Ex Pr</v>
          </cell>
          <cell r="C2141" t="str">
            <v>EA</v>
          </cell>
          <cell r="D2141">
            <v>2743</v>
          </cell>
        </row>
        <row r="2142">
          <cell r="A2142" t="str">
            <v>393-0029</v>
          </cell>
          <cell r="B2142" t="str">
            <v>IX293 3F/50'Cd/200-208V/1Ph/Ex Pr</v>
          </cell>
          <cell r="C2142" t="str">
            <v>EA</v>
          </cell>
          <cell r="D2142">
            <v>2668</v>
          </cell>
        </row>
        <row r="2143">
          <cell r="A2143" t="str">
            <v>393-0030</v>
          </cell>
          <cell r="B2143" t="str">
            <v>IX293 3F/25'Cd/200-208V/1Ph/Ex Pr</v>
          </cell>
          <cell r="C2143" t="str">
            <v>EA</v>
          </cell>
          <cell r="D2143">
            <v>2628</v>
          </cell>
        </row>
        <row r="2144">
          <cell r="A2144" t="str">
            <v>393-0031</v>
          </cell>
          <cell r="B2144" t="str">
            <v>I293 3F/50'Cd/200-208V/1Ph/cCSAus</v>
          </cell>
          <cell r="C2144" t="str">
            <v>EA</v>
          </cell>
          <cell r="D2144">
            <v>1360</v>
          </cell>
        </row>
        <row r="2145">
          <cell r="A2145" t="str">
            <v>393-0032</v>
          </cell>
          <cell r="B2145" t="str">
            <v>IX293 3F/200-208V/1Ph/Ex Pr</v>
          </cell>
          <cell r="C2145" t="str">
            <v>EA</v>
          </cell>
          <cell r="D2145">
            <v>2528</v>
          </cell>
        </row>
        <row r="2146">
          <cell r="A2146" t="str">
            <v>393-0036</v>
          </cell>
          <cell r="B2146" t="str">
            <v>I293 3F/35'Cd/200-208V/1Ph/cCSAus</v>
          </cell>
          <cell r="C2146" t="str">
            <v>EA</v>
          </cell>
          <cell r="D2146">
            <v>1330</v>
          </cell>
        </row>
        <row r="2147">
          <cell r="A2147" t="str">
            <v>393-0037</v>
          </cell>
          <cell r="B2147" t="str">
            <v>GX293 3F/460V/3Ph/Ex Pr</v>
          </cell>
          <cell r="C2147" t="str">
            <v>EA</v>
          </cell>
          <cell r="D2147">
            <v>2603</v>
          </cell>
        </row>
        <row r="2148">
          <cell r="A2148" t="str">
            <v>393-0038</v>
          </cell>
          <cell r="B2148" t="str">
            <v>GX293 3F/25'Cd/460V/3Ph/Ex Pr</v>
          </cell>
          <cell r="C2148" t="str">
            <v>EA</v>
          </cell>
          <cell r="D2148">
            <v>2703</v>
          </cell>
        </row>
        <row r="2149">
          <cell r="A2149" t="str">
            <v>393-0039</v>
          </cell>
          <cell r="B2149" t="str">
            <v>J293 3F/50'Cd/200-208V/3Ph/cCSAus</v>
          </cell>
          <cell r="C2149" t="str">
            <v>EA</v>
          </cell>
          <cell r="D2149">
            <v>1415</v>
          </cell>
        </row>
        <row r="2150">
          <cell r="A2150" t="str">
            <v>393-0040</v>
          </cell>
          <cell r="B2150" t="str">
            <v>E293 3F/35'Cd/230V/1Ph/cCSAus</v>
          </cell>
          <cell r="C2150" t="str">
            <v>EA</v>
          </cell>
          <cell r="D2150">
            <v>1290</v>
          </cell>
        </row>
        <row r="2151">
          <cell r="A2151" t="str">
            <v>393-0041</v>
          </cell>
          <cell r="B2151" t="str">
            <v>JX293 3F/35'Cd/200-208V/3Ph/Ex Pr</v>
          </cell>
          <cell r="C2151" t="str">
            <v>EA</v>
          </cell>
          <cell r="D2151">
            <v>2713</v>
          </cell>
        </row>
        <row r="2152">
          <cell r="A2152" t="str">
            <v>393-0042</v>
          </cell>
          <cell r="B2152" t="str">
            <v>EX293 3F/50'Cd/230V/1Ph/Ex Pr</v>
          </cell>
          <cell r="C2152" t="str">
            <v>EA</v>
          </cell>
          <cell r="D2152">
            <v>2628</v>
          </cell>
        </row>
        <row r="2153">
          <cell r="A2153" t="str">
            <v>393-0043</v>
          </cell>
          <cell r="B2153" t="str">
            <v>JX293 3F/50'Cd/200-208V/3Ph/Ex Pr</v>
          </cell>
          <cell r="C2153" t="str">
            <v>EA</v>
          </cell>
          <cell r="D2153">
            <v>2743</v>
          </cell>
        </row>
        <row r="2154">
          <cell r="A2154" t="str">
            <v>393-0046</v>
          </cell>
          <cell r="B2154" t="str">
            <v>F293 3F/35'Cd/230V/3Ph/cCSAus</v>
          </cell>
          <cell r="C2154" t="str">
            <v>EA</v>
          </cell>
          <cell r="D2154">
            <v>1405</v>
          </cell>
        </row>
        <row r="2155">
          <cell r="A2155" t="str">
            <v>394-0003</v>
          </cell>
          <cell r="B2155" t="str">
            <v>D294 3F/230V/1Ph/cCSAus/(294-0003)</v>
          </cell>
          <cell r="C2155" t="str">
            <v>EA</v>
          </cell>
          <cell r="D2155">
            <v>1474</v>
          </cell>
        </row>
        <row r="2156">
          <cell r="A2156" t="str">
            <v>394-0004</v>
          </cell>
          <cell r="B2156" t="str">
            <v>E294 3F/230V/1Ph/CSA/(294-0004)</v>
          </cell>
          <cell r="C2156" t="str">
            <v>EA</v>
          </cell>
          <cell r="D2156">
            <v>1373</v>
          </cell>
        </row>
        <row r="2157">
          <cell r="A2157" t="str">
            <v>394-0005</v>
          </cell>
          <cell r="B2157" t="str">
            <v>G294 3F/460V/3Ph/cCSAus/(294-0005)</v>
          </cell>
          <cell r="C2157" t="str">
            <v>EA</v>
          </cell>
          <cell r="D2157">
            <v>1488</v>
          </cell>
        </row>
        <row r="2158">
          <cell r="A2158" t="str">
            <v>394-0006</v>
          </cell>
          <cell r="B2158" t="str">
            <v>F294 3F/230V/3Ph/cCSAus/(294-0006)</v>
          </cell>
          <cell r="C2158" t="str">
            <v>EA</v>
          </cell>
          <cell r="D2158">
            <v>1488</v>
          </cell>
        </row>
        <row r="2159">
          <cell r="A2159" t="str">
            <v>394-0007</v>
          </cell>
          <cell r="B2159" t="str">
            <v>J294 3F/200-208V/3Ph/cCSAus/(294-0007)</v>
          </cell>
          <cell r="C2159" t="str">
            <v>EA</v>
          </cell>
          <cell r="D2159">
            <v>1488</v>
          </cell>
        </row>
        <row r="2160">
          <cell r="A2160" t="str">
            <v>394-0008</v>
          </cell>
          <cell r="B2160" t="str">
            <v>J294 3F/25'Cd/200-208V/3Ph/cCSAus</v>
          </cell>
          <cell r="C2160" t="str">
            <v>EA</v>
          </cell>
          <cell r="D2160">
            <v>1588</v>
          </cell>
        </row>
        <row r="2161">
          <cell r="A2161" t="str">
            <v>394-0009</v>
          </cell>
          <cell r="B2161" t="str">
            <v>E294 3F/50'Cd/230V/1Ph/CSA/(294-0029)</v>
          </cell>
          <cell r="C2161" t="str">
            <v>EA</v>
          </cell>
          <cell r="D2161">
            <v>1513</v>
          </cell>
        </row>
        <row r="2162">
          <cell r="A2162" t="str">
            <v>394-0010</v>
          </cell>
          <cell r="B2162" t="str">
            <v>E294 3F/25'Cd/230V/1Ph/CSA</v>
          </cell>
          <cell r="C2162" t="str">
            <v>EA</v>
          </cell>
          <cell r="D2162">
            <v>1473</v>
          </cell>
        </row>
        <row r="2163">
          <cell r="A2163" t="str">
            <v>394-0011</v>
          </cell>
          <cell r="B2163" t="str">
            <v>I294 3F/200-208V/1Ph/cCSAus/(294-0010)</v>
          </cell>
          <cell r="C2163" t="str">
            <v>EA</v>
          </cell>
          <cell r="D2163">
            <v>1413</v>
          </cell>
        </row>
        <row r="2164">
          <cell r="A2164" t="str">
            <v>394-0012</v>
          </cell>
          <cell r="B2164" t="str">
            <v>G294 3F/25'Cd/460V/3Ph/cCSAus</v>
          </cell>
          <cell r="C2164" t="str">
            <v>EA</v>
          </cell>
          <cell r="D2164">
            <v>1588</v>
          </cell>
        </row>
        <row r="2165">
          <cell r="A2165" t="str">
            <v>394-0013</v>
          </cell>
          <cell r="B2165" t="str">
            <v>I294 3F/35'Cd/200-208V/1Ph/cCSAus</v>
          </cell>
          <cell r="C2165" t="str">
            <v>EA</v>
          </cell>
          <cell r="D2165">
            <v>1514</v>
          </cell>
        </row>
        <row r="2166">
          <cell r="A2166" t="str">
            <v>394-0014</v>
          </cell>
          <cell r="B2166" t="str">
            <v>H294 3F/200-208V/1Ph/cCSAus/(294-0009)</v>
          </cell>
          <cell r="C2166" t="str">
            <v>EA</v>
          </cell>
          <cell r="D2166">
            <v>1514</v>
          </cell>
        </row>
        <row r="2167">
          <cell r="A2167" t="str">
            <v>394-0015</v>
          </cell>
          <cell r="B2167" t="str">
            <v>G294 3F/50'Cd/460V/3Ph/cCSAus</v>
          </cell>
          <cell r="C2167" t="str">
            <v>EA</v>
          </cell>
          <cell r="D2167">
            <v>1628</v>
          </cell>
        </row>
        <row r="2168">
          <cell r="A2168" t="str">
            <v>394-0016</v>
          </cell>
          <cell r="B2168" t="str">
            <v>D294 3F/50'Cd/230V/1Ph/cCSAus</v>
          </cell>
          <cell r="C2168" t="str">
            <v>EA</v>
          </cell>
          <cell r="D2168">
            <v>1614</v>
          </cell>
        </row>
        <row r="2169">
          <cell r="A2169" t="str">
            <v>394-0017</v>
          </cell>
          <cell r="B2169" t="str">
            <v>BA294 3F/575V/3Ph/cCSAus</v>
          </cell>
          <cell r="C2169" t="str">
            <v>EA</v>
          </cell>
          <cell r="D2169">
            <v>1503</v>
          </cell>
        </row>
        <row r="2170">
          <cell r="A2170" t="str">
            <v>394-0018</v>
          </cell>
          <cell r="B2170" t="str">
            <v>E294 3F/35'Cd/230V/1Ph/CSA</v>
          </cell>
          <cell r="C2170" t="str">
            <v>EA</v>
          </cell>
          <cell r="D2170">
            <v>1483</v>
          </cell>
        </row>
        <row r="2171">
          <cell r="A2171" t="str">
            <v>394-0019</v>
          </cell>
          <cell r="B2171" t="str">
            <v>E294 3F/230V/1Ph/Wo Plug/CSA</v>
          </cell>
          <cell r="C2171" t="str">
            <v>EA</v>
          </cell>
          <cell r="D2171">
            <v>1373</v>
          </cell>
        </row>
        <row r="2172">
          <cell r="A2172" t="str">
            <v>394-0021</v>
          </cell>
          <cell r="B2172" t="str">
            <v>J294 3F/50'Cd/200-208V/3Ph/cCSAus/(294-0013)</v>
          </cell>
          <cell r="C2172" t="str">
            <v>EA</v>
          </cell>
          <cell r="D2172">
            <v>1628</v>
          </cell>
        </row>
        <row r="2173">
          <cell r="A2173" t="str">
            <v>394-0022</v>
          </cell>
          <cell r="B2173" t="str">
            <v>H294 3F/35'Cd/200-208V/1Ph/cCSAus</v>
          </cell>
          <cell r="C2173" t="str">
            <v>EA</v>
          </cell>
          <cell r="D2173">
            <v>1514</v>
          </cell>
        </row>
        <row r="2174">
          <cell r="A2174" t="str">
            <v>394-0024</v>
          </cell>
          <cell r="B2174" t="str">
            <v>I294 3F/25'Cd/200-208V/1Ph/cCSAus</v>
          </cell>
          <cell r="C2174" t="str">
            <v>EA</v>
          </cell>
          <cell r="D2174">
            <v>1513</v>
          </cell>
        </row>
        <row r="2175">
          <cell r="A2175" t="str">
            <v>394-0026</v>
          </cell>
          <cell r="B2175" t="str">
            <v>D294 3F/35'Cd/230V/1Ph/cCSAus</v>
          </cell>
          <cell r="C2175" t="str">
            <v>EA</v>
          </cell>
          <cell r="D2175">
            <v>1584</v>
          </cell>
        </row>
        <row r="2176">
          <cell r="A2176" t="str">
            <v>394-0027</v>
          </cell>
          <cell r="B2176" t="str">
            <v>FX294 3F/230V/3Ph/Ex Pr</v>
          </cell>
          <cell r="C2176" t="str">
            <v>EA</v>
          </cell>
          <cell r="D2176">
            <v>3039</v>
          </cell>
        </row>
        <row r="2177">
          <cell r="A2177" t="str">
            <v>394-0028</v>
          </cell>
          <cell r="B2177" t="str">
            <v>JX294 3F/200V/3Ph/Ex Pr</v>
          </cell>
          <cell r="C2177" t="str">
            <v>EA</v>
          </cell>
          <cell r="D2177">
            <v>3039</v>
          </cell>
        </row>
        <row r="2178">
          <cell r="A2178" t="str">
            <v>394-0029</v>
          </cell>
          <cell r="B2178" t="str">
            <v>EX294 3F/230V/1Ph/Ex Pr</v>
          </cell>
          <cell r="C2178" t="str">
            <v>EA</v>
          </cell>
          <cell r="D2178">
            <v>2924</v>
          </cell>
        </row>
        <row r="2179">
          <cell r="A2179" t="str">
            <v>394-0030</v>
          </cell>
          <cell r="B2179" t="str">
            <v>F294 3F/25'Cd/230V/3Ph/cCSAus</v>
          </cell>
          <cell r="C2179" t="str">
            <v>EA</v>
          </cell>
          <cell r="D2179">
            <v>1588</v>
          </cell>
        </row>
        <row r="2180">
          <cell r="A2180" t="str">
            <v>394-0031</v>
          </cell>
          <cell r="B2180" t="str">
            <v>IX294 3F/200-208V/1Ph/Ex Pr</v>
          </cell>
          <cell r="C2180" t="str">
            <v>EA</v>
          </cell>
          <cell r="D2180">
            <v>2964</v>
          </cell>
        </row>
        <row r="2181">
          <cell r="A2181" t="str">
            <v>394-0032</v>
          </cell>
          <cell r="B2181" t="str">
            <v>J294 3F/35'Cd/200-208V/3Ph/cCSAus</v>
          </cell>
          <cell r="C2181" t="str">
            <v>EA</v>
          </cell>
          <cell r="D2181">
            <v>1598</v>
          </cell>
        </row>
        <row r="2182">
          <cell r="A2182" t="str">
            <v>394-0033</v>
          </cell>
          <cell r="B2182" t="str">
            <v>GX294 3F/50'Cd/460V/3Ph/Ex Pr</v>
          </cell>
          <cell r="C2182" t="str">
            <v>EA</v>
          </cell>
          <cell r="D2182">
            <v>3179</v>
          </cell>
        </row>
        <row r="2183">
          <cell r="A2183" t="str">
            <v>394-0034</v>
          </cell>
          <cell r="B2183" t="str">
            <v>GX294 3F/460V/3Ph/Ex Pr</v>
          </cell>
          <cell r="C2183" t="str">
            <v>EA</v>
          </cell>
          <cell r="D2183">
            <v>3039</v>
          </cell>
        </row>
        <row r="2184">
          <cell r="A2184" t="str">
            <v>394-0035</v>
          </cell>
          <cell r="B2184" t="str">
            <v>EX294 3F/25'Cd/230V/1Ph/Ex Pr</v>
          </cell>
          <cell r="C2184" t="str">
            <v>EA</v>
          </cell>
          <cell r="D2184">
            <v>3024</v>
          </cell>
        </row>
        <row r="2185">
          <cell r="A2185" t="str">
            <v>394-0036</v>
          </cell>
          <cell r="B2185" t="str">
            <v>G294 3F/35'Cd/460V/3Ph/cCSAus</v>
          </cell>
          <cell r="C2185" t="str">
            <v>EA</v>
          </cell>
          <cell r="D2185">
            <v>1598</v>
          </cell>
        </row>
        <row r="2186">
          <cell r="A2186" t="str">
            <v>394-0037</v>
          </cell>
          <cell r="B2186" t="str">
            <v>I294 3F/50'Cd/200-208V/1Ph/cCSAus</v>
          </cell>
          <cell r="C2186" t="str">
            <v>EA</v>
          </cell>
          <cell r="D2186">
            <v>1553</v>
          </cell>
        </row>
        <row r="2187">
          <cell r="A2187" t="str">
            <v>394-0038</v>
          </cell>
          <cell r="B2187" t="str">
            <v>JX294 3F/35'CD/200V/3Ph/Ex Pr</v>
          </cell>
          <cell r="C2187" t="str">
            <v>EA</v>
          </cell>
          <cell r="D2187">
            <v>3149</v>
          </cell>
        </row>
        <row r="2188">
          <cell r="A2188" t="str">
            <v>394-0042</v>
          </cell>
          <cell r="B2188" t="str">
            <v>F294 3F/50'Cd/230V/3Ph/cCSAus</v>
          </cell>
          <cell r="C2188" t="str">
            <v>EA</v>
          </cell>
          <cell r="D2188">
            <v>1628</v>
          </cell>
        </row>
        <row r="2189">
          <cell r="A2189" t="str">
            <v>394-0043</v>
          </cell>
          <cell r="B2189" t="str">
            <v>EX294 3F/50'Cd/230V/1Ph/Ex Pr</v>
          </cell>
          <cell r="C2189" t="str">
            <v>EA</v>
          </cell>
          <cell r="D2189">
            <v>3064</v>
          </cell>
        </row>
        <row r="2190">
          <cell r="A2190" t="str">
            <v>394-0046</v>
          </cell>
          <cell r="B2190" t="str">
            <v>BA294 3F/50'Cd/575V/3Ph/cCSAus</v>
          </cell>
          <cell r="C2190" t="str">
            <v>EA</v>
          </cell>
          <cell r="D2190">
            <v>1643</v>
          </cell>
        </row>
        <row r="2191">
          <cell r="A2191" t="str">
            <v>394-0048</v>
          </cell>
          <cell r="B2191" t="str">
            <v>IX294 3F/50'Cd/200-208V/1Ph/Ex Pr</v>
          </cell>
          <cell r="C2191" t="str">
            <v>EA</v>
          </cell>
          <cell r="D2191">
            <v>3104</v>
          </cell>
        </row>
        <row r="2192">
          <cell r="A2192" t="str">
            <v>394-0049</v>
          </cell>
          <cell r="B2192" t="str">
            <v>BAX294 3F/50'Cd/575V/3Ph/Ex Pr</v>
          </cell>
          <cell r="C2192" t="str">
            <v>EA</v>
          </cell>
          <cell r="D2192">
            <v>3194</v>
          </cell>
        </row>
        <row r="2193">
          <cell r="A2193" t="str">
            <v>394-0050</v>
          </cell>
          <cell r="B2193" t="str">
            <v>JX294 3F/25'CD/200V/3Ph/Ex Pr</v>
          </cell>
          <cell r="C2193" t="str">
            <v>EA</v>
          </cell>
          <cell r="D2193">
            <v>3139</v>
          </cell>
        </row>
        <row r="2194">
          <cell r="A2194" t="str">
            <v>394-0053</v>
          </cell>
          <cell r="B2194" t="str">
            <v>JX294 3F/50'Cd/200-208V/3Ph/Ex Pr</v>
          </cell>
          <cell r="C2194" t="str">
            <v>EA</v>
          </cell>
          <cell r="D2194">
            <v>3179</v>
          </cell>
        </row>
        <row r="2195">
          <cell r="A2195" t="str">
            <v>394-0054</v>
          </cell>
          <cell r="B2195" t="str">
            <v>FX294 3F/50'Cd/230V/3Ph/Ex Pr</v>
          </cell>
          <cell r="C2195" t="str">
            <v>EA</v>
          </cell>
          <cell r="D2195">
            <v>3179</v>
          </cell>
        </row>
        <row r="2196">
          <cell r="A2196" t="str">
            <v>394-0057</v>
          </cell>
          <cell r="B2196" t="str">
            <v>E294 3F/230V/1Ph/CSA/Bronze Impeller</v>
          </cell>
          <cell r="C2196" t="str">
            <v>EA</v>
          </cell>
          <cell r="D2196">
            <v>1483</v>
          </cell>
        </row>
        <row r="2197">
          <cell r="A2197" t="str">
            <v>394-0058</v>
          </cell>
          <cell r="B2197" t="str">
            <v>F294 3F/35'Cd/230V/3Ph/cCSAus/(294-0084)</v>
          </cell>
          <cell r="C2197" t="str">
            <v>EA</v>
          </cell>
          <cell r="D2197">
            <v>1598</v>
          </cell>
        </row>
        <row r="2198">
          <cell r="A2198" t="str">
            <v>394-0059</v>
          </cell>
          <cell r="B2198" t="str">
            <v>FX294 3F/25'Cd/230V/3Ph/Ex Pr</v>
          </cell>
          <cell r="C2198" t="str">
            <v>EA</v>
          </cell>
          <cell r="D2198">
            <v>3139</v>
          </cell>
        </row>
        <row r="2199">
          <cell r="A2199" t="str">
            <v>395-0003</v>
          </cell>
          <cell r="B2199" t="str">
            <v>D295 3F/230V/1Ph/CSA/(295-0003)</v>
          </cell>
          <cell r="C2199" t="str">
            <v>EA</v>
          </cell>
          <cell r="D2199">
            <v>1468</v>
          </cell>
        </row>
        <row r="2200">
          <cell r="A2200" t="str">
            <v>395-0004</v>
          </cell>
          <cell r="B2200" t="str">
            <v>E295 3F/230V/1Ph/CSA/(295-0004)</v>
          </cell>
          <cell r="C2200" t="str">
            <v>EA</v>
          </cell>
          <cell r="D2200">
            <v>1377</v>
          </cell>
        </row>
        <row r="2201">
          <cell r="A2201" t="str">
            <v>395-0006</v>
          </cell>
          <cell r="B2201" t="str">
            <v>F295 3F/230V/3Ph/cCSAus/(295-0008)</v>
          </cell>
          <cell r="C2201" t="str">
            <v>EA</v>
          </cell>
          <cell r="D2201">
            <v>1512</v>
          </cell>
        </row>
        <row r="2202">
          <cell r="A2202" t="str">
            <v>395-0007</v>
          </cell>
          <cell r="B2202" t="str">
            <v>G295 3F/460V/3Ph/cCSAus/(295-0009)</v>
          </cell>
          <cell r="C2202" t="str">
            <v>EA</v>
          </cell>
          <cell r="D2202">
            <v>1512</v>
          </cell>
        </row>
        <row r="2203">
          <cell r="A2203" t="str">
            <v>395-0008</v>
          </cell>
          <cell r="B2203" t="str">
            <v>J295 3F/200-208V/3Ph/cCSAus/(295-0010)</v>
          </cell>
          <cell r="C2203" t="str">
            <v>EA</v>
          </cell>
          <cell r="D2203">
            <v>1512</v>
          </cell>
        </row>
        <row r="2204">
          <cell r="A2204" t="str">
            <v>395-0009</v>
          </cell>
          <cell r="B2204" t="str">
            <v>H295 3F/200-208V/1Ph/cCSAus</v>
          </cell>
          <cell r="C2204" t="str">
            <v>EA</v>
          </cell>
          <cell r="D2204">
            <v>1508</v>
          </cell>
        </row>
        <row r="2205">
          <cell r="A2205" t="str">
            <v>395-0010</v>
          </cell>
          <cell r="B2205" t="str">
            <v>I295 3F/200-208V/1Ph/cCSAus/(295-0012)</v>
          </cell>
          <cell r="C2205" t="str">
            <v>EA</v>
          </cell>
          <cell r="D2205">
            <v>1437</v>
          </cell>
        </row>
        <row r="2206">
          <cell r="A2206" t="str">
            <v>395-0011</v>
          </cell>
          <cell r="B2206" t="str">
            <v>G295 3F/50'Cd/460V/3Ph/cCSAus</v>
          </cell>
          <cell r="C2206" t="str">
            <v>EA</v>
          </cell>
          <cell r="D2206">
            <v>1652</v>
          </cell>
        </row>
        <row r="2207">
          <cell r="A2207" t="str">
            <v>395-0012</v>
          </cell>
          <cell r="B2207" t="str">
            <v>E295 3F/50'Cd/230V/1Ph/CSA</v>
          </cell>
          <cell r="C2207" t="str">
            <v>EA</v>
          </cell>
          <cell r="D2207">
            <v>1537</v>
          </cell>
        </row>
        <row r="2208">
          <cell r="A2208" t="str">
            <v>395-0014</v>
          </cell>
          <cell r="B2208" t="str">
            <v>BA295 3F/575V/3Ph/cCSAus</v>
          </cell>
          <cell r="C2208" t="str">
            <v>EA</v>
          </cell>
          <cell r="D2208">
            <v>1527</v>
          </cell>
        </row>
        <row r="2209">
          <cell r="A2209" t="str">
            <v>395-0015</v>
          </cell>
          <cell r="B2209" t="str">
            <v>E295 3F/230V/1Ph/W-O Plug/CSA</v>
          </cell>
          <cell r="C2209" t="str">
            <v>EA</v>
          </cell>
          <cell r="D2209">
            <v>1397</v>
          </cell>
        </row>
        <row r="2210">
          <cell r="A2210" t="str">
            <v>395-0016</v>
          </cell>
          <cell r="B2210" t="str">
            <v>G295 3F/25'Cd/460V/3Ph/cCSAus</v>
          </cell>
          <cell r="C2210" t="str">
            <v>EA</v>
          </cell>
          <cell r="D2210">
            <v>1612</v>
          </cell>
        </row>
        <row r="2211">
          <cell r="A2211" t="str">
            <v>395-0017</v>
          </cell>
          <cell r="B2211" t="str">
            <v>J295 3F/50'Cd/200-208V/3Ph/cCSAus</v>
          </cell>
          <cell r="C2211" t="str">
            <v>EA</v>
          </cell>
          <cell r="D2211">
            <v>1632</v>
          </cell>
        </row>
        <row r="2212">
          <cell r="A2212" t="str">
            <v>395-0018</v>
          </cell>
          <cell r="B2212" t="str">
            <v>J295 3F/35'Cd/200-208V/3Ph/cCSAus</v>
          </cell>
          <cell r="C2212" t="str">
            <v>EA</v>
          </cell>
          <cell r="D2212">
            <v>1622</v>
          </cell>
        </row>
        <row r="2213">
          <cell r="A2213" t="str">
            <v>395-0019</v>
          </cell>
          <cell r="B2213" t="str">
            <v>G295 3F/35'Cd/460V/3Ph/cCSAus</v>
          </cell>
          <cell r="C2213" t="str">
            <v>EA</v>
          </cell>
          <cell r="D2213">
            <v>1622</v>
          </cell>
        </row>
        <row r="2214">
          <cell r="A2214" t="str">
            <v>395-0020</v>
          </cell>
          <cell r="B2214" t="str">
            <v>J295 3F/25'Cd/200-208V/3Ph/cCSAus</v>
          </cell>
          <cell r="C2214" t="str">
            <v>EA</v>
          </cell>
          <cell r="D2214">
            <v>1612</v>
          </cell>
        </row>
        <row r="2215">
          <cell r="A2215" t="str">
            <v>395-0022</v>
          </cell>
          <cell r="B2215" t="str">
            <v>H295 3F/25'Cd/200-208V/1Ph/cCSAus</v>
          </cell>
          <cell r="C2215" t="str">
            <v>EA</v>
          </cell>
          <cell r="D2215">
            <v>1608</v>
          </cell>
        </row>
        <row r="2216">
          <cell r="A2216" t="str">
            <v>395-0023</v>
          </cell>
          <cell r="B2216" t="str">
            <v>E295 3F/25'Cd/230V/1Ph/CSA</v>
          </cell>
          <cell r="C2216" t="str">
            <v>EA</v>
          </cell>
          <cell r="D2216">
            <v>1497</v>
          </cell>
        </row>
        <row r="2217">
          <cell r="A2217" t="str">
            <v>395-0024</v>
          </cell>
          <cell r="B2217" t="str">
            <v>D295 3F/35'Cd/230V/1Ph/CSA</v>
          </cell>
          <cell r="C2217" t="str">
            <v>EA</v>
          </cell>
          <cell r="D2217">
            <v>1578</v>
          </cell>
        </row>
        <row r="2218">
          <cell r="A2218" t="str">
            <v>395-0025</v>
          </cell>
          <cell r="B2218" t="str">
            <v>D295 3F/50'Cd/230V/1Ph/CSA</v>
          </cell>
          <cell r="C2218" t="str">
            <v>EA</v>
          </cell>
          <cell r="D2218">
            <v>1608</v>
          </cell>
        </row>
        <row r="2219">
          <cell r="A2219" t="str">
            <v>395-0027</v>
          </cell>
          <cell r="B2219" t="str">
            <v>F295 3F/35'Cd/230V/3Ph/cCSAus</v>
          </cell>
          <cell r="C2219" t="str">
            <v>EA</v>
          </cell>
          <cell r="D2219">
            <v>1622</v>
          </cell>
        </row>
        <row r="2220">
          <cell r="A2220" t="str">
            <v>395-0028</v>
          </cell>
          <cell r="B2220" t="str">
            <v>WD295 3F/230V/1Ph/(295-0040)</v>
          </cell>
          <cell r="C2220" t="str">
            <v>EA</v>
          </cell>
          <cell r="D2220">
            <v>1532</v>
          </cell>
        </row>
        <row r="2221">
          <cell r="A2221" t="str">
            <v>395-0029</v>
          </cell>
          <cell r="B2221" t="str">
            <v>F295 3F/50'Cd/230V/3Ph/cCSAus</v>
          </cell>
          <cell r="C2221" t="str">
            <v>EA</v>
          </cell>
          <cell r="D2221">
            <v>1652</v>
          </cell>
        </row>
        <row r="2222">
          <cell r="A2222" t="str">
            <v>395-0030</v>
          </cell>
          <cell r="B2222" t="str">
            <v>GX295 3F/460V/3Ph/Ex Pr</v>
          </cell>
          <cell r="C2222" t="str">
            <v>EA</v>
          </cell>
          <cell r="D2222">
            <v>3113</v>
          </cell>
        </row>
        <row r="2223">
          <cell r="A2223" t="str">
            <v>395-0031</v>
          </cell>
          <cell r="B2223" t="str">
            <v>H295 3F/35'Cd/200-208V/1Ph/cCSAus</v>
          </cell>
          <cell r="C2223" t="str">
            <v>EA</v>
          </cell>
          <cell r="D2223">
            <v>1618</v>
          </cell>
        </row>
        <row r="2224">
          <cell r="A2224" t="str">
            <v>395-0032</v>
          </cell>
          <cell r="B2224" t="str">
            <v>D295 3F/25'Cd/230V/1Ph/CSA</v>
          </cell>
          <cell r="C2224" t="str">
            <v>EA</v>
          </cell>
          <cell r="D2224">
            <v>1568</v>
          </cell>
        </row>
        <row r="2225">
          <cell r="A2225" t="str">
            <v>395-0033</v>
          </cell>
          <cell r="B2225" t="str">
            <v>E295 3F/35'Cd/230V/1Ph/CSA/(295-0028)</v>
          </cell>
          <cell r="C2225" t="str">
            <v>EA</v>
          </cell>
          <cell r="D2225">
            <v>1507</v>
          </cell>
        </row>
        <row r="2226">
          <cell r="A2226" t="str">
            <v>395-0034</v>
          </cell>
          <cell r="B2226" t="str">
            <v>GX295 3F/50'Cd/460V/3Ph/Ex Pr</v>
          </cell>
          <cell r="C2226" t="str">
            <v>EA</v>
          </cell>
          <cell r="D2226">
            <v>3253</v>
          </cell>
        </row>
        <row r="2227">
          <cell r="A2227" t="str">
            <v>395-0036</v>
          </cell>
          <cell r="B2227" t="str">
            <v>F295 3F/25'Cd/230V/3Ph/cCSAus</v>
          </cell>
          <cell r="C2227" t="str">
            <v>EA</v>
          </cell>
          <cell r="D2227">
            <v>1612</v>
          </cell>
        </row>
        <row r="2228">
          <cell r="A2228" t="str">
            <v>395-0037</v>
          </cell>
          <cell r="B2228" t="str">
            <v>H295 3F/50'Cd/200-208V/1Ph/cCSAus</v>
          </cell>
          <cell r="C2228" t="str">
            <v>EA</v>
          </cell>
          <cell r="D2228">
            <v>1628</v>
          </cell>
        </row>
        <row r="2229">
          <cell r="A2229" t="str">
            <v>395-0038</v>
          </cell>
          <cell r="B2229" t="str">
            <v>I295 3F/50'Cd/200-208V/1Ph/cCSAus</v>
          </cell>
          <cell r="C2229" t="str">
            <v>EA</v>
          </cell>
          <cell r="D2229">
            <v>1577</v>
          </cell>
        </row>
        <row r="2230">
          <cell r="A2230" t="str">
            <v>395-0039</v>
          </cell>
          <cell r="B2230" t="str">
            <v>WD295 3F/35'Cd/230V/1Ph</v>
          </cell>
          <cell r="C2230" t="str">
            <v>EA</v>
          </cell>
          <cell r="D2230">
            <v>1642</v>
          </cell>
        </row>
        <row r="2231">
          <cell r="A2231" t="str">
            <v>395-0040</v>
          </cell>
          <cell r="B2231" t="str">
            <v>GX295 3F/35'Cd/460V/3Ph/Ex Pr</v>
          </cell>
          <cell r="C2231" t="str">
            <v>EA</v>
          </cell>
          <cell r="D2231">
            <v>3238</v>
          </cell>
        </row>
        <row r="2232">
          <cell r="A2232" t="str">
            <v>395-0041</v>
          </cell>
          <cell r="B2232" t="str">
            <v>JX295 3F/35'Cd/200-208V/3Ph/Ex Pr</v>
          </cell>
          <cell r="C2232" t="str">
            <v>EA</v>
          </cell>
          <cell r="D2232">
            <v>3223</v>
          </cell>
        </row>
        <row r="2233">
          <cell r="A2233" t="str">
            <v>395-0043</v>
          </cell>
          <cell r="B2233" t="str">
            <v>IX295 3F/200-208V/1Ph/Ex Pr</v>
          </cell>
          <cell r="C2233" t="str">
            <v>EA</v>
          </cell>
          <cell r="D2233">
            <v>3038</v>
          </cell>
        </row>
        <row r="2234">
          <cell r="A2234" t="str">
            <v>395-0045</v>
          </cell>
          <cell r="B2234" t="str">
            <v>FX295 3F/35'Cd/230V/3Ph/Ex Pr</v>
          </cell>
          <cell r="C2234" t="str">
            <v>EA</v>
          </cell>
          <cell r="D2234">
            <v>3223</v>
          </cell>
        </row>
        <row r="2235">
          <cell r="A2235" t="str">
            <v>395-0046</v>
          </cell>
          <cell r="B2235" t="str">
            <v>EX295 3F/35'Cord/230V/1Ph/Ex Pr</v>
          </cell>
          <cell r="C2235" t="str">
            <v>EA</v>
          </cell>
          <cell r="D2235">
            <v>3108</v>
          </cell>
        </row>
        <row r="2236">
          <cell r="A2236" t="str">
            <v>395-0047</v>
          </cell>
          <cell r="B2236" t="str">
            <v>BA295 3F/50'Cd/575V/3Ph/cCSAus</v>
          </cell>
          <cell r="C2236" t="str">
            <v>EA</v>
          </cell>
          <cell r="D2236">
            <v>1667</v>
          </cell>
        </row>
        <row r="2237">
          <cell r="A2237" t="str">
            <v>395-0048</v>
          </cell>
          <cell r="B2237" t="str">
            <v>BA295 3F/35'Cd/575V/3Ph/cCSAus</v>
          </cell>
          <cell r="C2237" t="str">
            <v>EA</v>
          </cell>
          <cell r="D2237">
            <v>1637</v>
          </cell>
        </row>
        <row r="2238">
          <cell r="A2238" t="str">
            <v>395-0051</v>
          </cell>
          <cell r="B2238" t="str">
            <v>JX295 3F/50'Cd/200-208V/3Ph/Ex Pr</v>
          </cell>
          <cell r="C2238" t="str">
            <v>EA</v>
          </cell>
          <cell r="D2238">
            <v>3253</v>
          </cell>
        </row>
        <row r="2239">
          <cell r="A2239" t="str">
            <v>395-0054</v>
          </cell>
          <cell r="B2239" t="str">
            <v>BAX295 3F/35'Cd/575V/3Ph/Ex Pr</v>
          </cell>
          <cell r="C2239" t="str">
            <v>EA</v>
          </cell>
          <cell r="D2239">
            <v>3238</v>
          </cell>
        </row>
        <row r="2240">
          <cell r="A2240" t="str">
            <v>395-0056</v>
          </cell>
          <cell r="B2240" t="str">
            <v>EX295 3F/50'Cd/230V/1Ph/Ex Pr</v>
          </cell>
          <cell r="C2240" t="str">
            <v>EA</v>
          </cell>
          <cell r="D2240">
            <v>3138</v>
          </cell>
        </row>
        <row r="2241">
          <cell r="A2241" t="str">
            <v>395-0057</v>
          </cell>
          <cell r="B2241" t="str">
            <v>G295 3F/460V/3Ph/cCSAus/Br Impeller</v>
          </cell>
          <cell r="C2241" t="str">
            <v>EA</v>
          </cell>
          <cell r="D2241">
            <v>1622</v>
          </cell>
        </row>
        <row r="2242">
          <cell r="A2242" t="str">
            <v>395-0058</v>
          </cell>
          <cell r="B2242" t="str">
            <v>WD295 3F/50'Cd/230V/1Ph</v>
          </cell>
          <cell r="C2242" t="str">
            <v>EA</v>
          </cell>
          <cell r="D2242">
            <v>1672</v>
          </cell>
        </row>
        <row r="2243">
          <cell r="A2243" t="str">
            <v>395-0059</v>
          </cell>
          <cell r="B2243" t="str">
            <v>BAX295 3F/50'Cd/575V/3Ph/Ex Pr</v>
          </cell>
          <cell r="C2243" t="str">
            <v>EA</v>
          </cell>
          <cell r="D2243">
            <v>3268</v>
          </cell>
        </row>
        <row r="2244">
          <cell r="A2244" t="str">
            <v>395-0060</v>
          </cell>
          <cell r="B2244" t="str">
            <v>BA295 3F/575V/3Ph/cCSAus/Br Impeller</v>
          </cell>
          <cell r="C2244" t="str">
            <v>EA</v>
          </cell>
          <cell r="D2244">
            <v>1507</v>
          </cell>
        </row>
        <row r="2245">
          <cell r="A2245" t="str">
            <v>395-0062</v>
          </cell>
          <cell r="B2245" t="str">
            <v>JX295 3F/200-208V/3Ph/Ex Pr</v>
          </cell>
          <cell r="C2245" t="str">
            <v>EA</v>
          </cell>
          <cell r="D2245">
            <v>3113</v>
          </cell>
        </row>
        <row r="2246">
          <cell r="A2246" t="str">
            <v>395-0063</v>
          </cell>
          <cell r="B2246" t="str">
            <v>I295 3F/35'Cd/200-208V/1Ph/cCSAus</v>
          </cell>
          <cell r="C2246" t="str">
            <v>EA</v>
          </cell>
          <cell r="D2246">
            <v>1547</v>
          </cell>
        </row>
        <row r="2247">
          <cell r="A2247" t="str">
            <v>404-0004</v>
          </cell>
          <cell r="B2247" t="str">
            <v>E404 230V/1Ph/cCSAus</v>
          </cell>
          <cell r="C2247" t="str">
            <v>EA</v>
          </cell>
          <cell r="D2247">
            <v>1963</v>
          </cell>
        </row>
        <row r="2248">
          <cell r="A2248" t="str">
            <v>404-0005</v>
          </cell>
          <cell r="B2248" t="str">
            <v>F404 230V/3Ph/cCSAus</v>
          </cell>
          <cell r="C2248" t="str">
            <v>EA</v>
          </cell>
          <cell r="D2248">
            <v>2078</v>
          </cell>
        </row>
        <row r="2249">
          <cell r="A2249" t="str">
            <v>404-0006</v>
          </cell>
          <cell r="B2249" t="str">
            <v>G404 460V/3Ph/cCSAus</v>
          </cell>
          <cell r="C2249" t="str">
            <v>EA</v>
          </cell>
          <cell r="D2249">
            <v>2078</v>
          </cell>
        </row>
        <row r="2250">
          <cell r="A2250" t="str">
            <v>404-0007</v>
          </cell>
          <cell r="B2250" t="str">
            <v>I404 200-208V/1Ph/cCSAus</v>
          </cell>
          <cell r="C2250" t="str">
            <v>EA</v>
          </cell>
          <cell r="D2250">
            <v>2003</v>
          </cell>
        </row>
        <row r="2251">
          <cell r="A2251" t="str">
            <v>404-0008</v>
          </cell>
          <cell r="B2251" t="str">
            <v>J404 200-208V/3Ph/cCSAus</v>
          </cell>
          <cell r="C2251" t="str">
            <v>EA</v>
          </cell>
          <cell r="D2251">
            <v>2078</v>
          </cell>
        </row>
        <row r="2252">
          <cell r="A2252" t="str">
            <v>404-0009</v>
          </cell>
          <cell r="B2252" t="str">
            <v>BA404 575V/3Ph/cCSAus</v>
          </cell>
          <cell r="C2252" t="str">
            <v>EA</v>
          </cell>
          <cell r="D2252">
            <v>2093</v>
          </cell>
        </row>
        <row r="2253">
          <cell r="A2253" t="str">
            <v>404-0010</v>
          </cell>
          <cell r="B2253" t="str">
            <v>WD404 230V/1Ph/cCSAus</v>
          </cell>
          <cell r="C2253" t="str">
            <v>EA</v>
          </cell>
          <cell r="D2253">
            <v>2055</v>
          </cell>
        </row>
        <row r="2254">
          <cell r="A2254" t="str">
            <v>404-0011</v>
          </cell>
          <cell r="B2254" t="str">
            <v>E404 35'Cd/230V/1Ph/cCSAus</v>
          </cell>
          <cell r="C2254" t="str">
            <v>EA</v>
          </cell>
          <cell r="D2254">
            <v>2073</v>
          </cell>
        </row>
        <row r="2255">
          <cell r="A2255" t="str">
            <v>404-0012</v>
          </cell>
          <cell r="B2255" t="str">
            <v>J404 35'Cd/200-208V/3Ph/cCSAus</v>
          </cell>
          <cell r="C2255" t="str">
            <v>EA</v>
          </cell>
          <cell r="D2255">
            <v>2188</v>
          </cell>
        </row>
        <row r="2256">
          <cell r="A2256" t="str">
            <v>404-0013</v>
          </cell>
          <cell r="B2256" t="str">
            <v>IX404 200-208V/1Ph/Ex Pr</v>
          </cell>
          <cell r="C2256" t="str">
            <v>EA</v>
          </cell>
          <cell r="D2256">
            <v>4131</v>
          </cell>
        </row>
        <row r="2257">
          <cell r="A2257" t="str">
            <v>404-0014</v>
          </cell>
          <cell r="B2257" t="str">
            <v>EX404 230V/1Ph/Ex Pr</v>
          </cell>
          <cell r="C2257" t="str">
            <v>EA</v>
          </cell>
          <cell r="D2257">
            <v>4091</v>
          </cell>
        </row>
        <row r="2258">
          <cell r="A2258" t="str">
            <v>404-0015</v>
          </cell>
          <cell r="B2258" t="str">
            <v>JX404 200-208V/3Ph/Ex Pr</v>
          </cell>
          <cell r="C2258" t="str">
            <v>EA</v>
          </cell>
          <cell r="D2258">
            <v>4206</v>
          </cell>
        </row>
        <row r="2259">
          <cell r="A2259" t="str">
            <v>404-0016</v>
          </cell>
          <cell r="B2259" t="str">
            <v>FX404 230V/3Ph/Ex Pr</v>
          </cell>
          <cell r="C2259" t="str">
            <v>EA</v>
          </cell>
          <cell r="D2259">
            <v>4206</v>
          </cell>
        </row>
        <row r="2260">
          <cell r="A2260" t="str">
            <v>404-0017</v>
          </cell>
          <cell r="B2260" t="str">
            <v>GX404 460V/3Ph/Ex Pr</v>
          </cell>
          <cell r="C2260" t="str">
            <v>EA</v>
          </cell>
          <cell r="D2260">
            <v>4206</v>
          </cell>
        </row>
        <row r="2261">
          <cell r="A2261" t="str">
            <v>404-0018</v>
          </cell>
          <cell r="B2261" t="str">
            <v>BAX404 575V/3Ph/Ex Pr</v>
          </cell>
          <cell r="C2261" t="str">
            <v>EA</v>
          </cell>
          <cell r="D2261">
            <v>4221</v>
          </cell>
        </row>
        <row r="2262">
          <cell r="A2262" t="str">
            <v>404-0019</v>
          </cell>
          <cell r="B2262" t="str">
            <v>J404 50'Cd/200-208V/3Ph/cCSAus</v>
          </cell>
          <cell r="C2262" t="str">
            <v>EA</v>
          </cell>
          <cell r="D2262">
            <v>2218</v>
          </cell>
        </row>
        <row r="2263">
          <cell r="A2263" t="str">
            <v>404-0020</v>
          </cell>
          <cell r="B2263" t="str">
            <v>F404 25'Cd/230V/3Ph/cCSAus</v>
          </cell>
          <cell r="C2263" t="str">
            <v>EA</v>
          </cell>
          <cell r="D2263">
            <v>2178</v>
          </cell>
        </row>
        <row r="2264">
          <cell r="A2264" t="str">
            <v>404-0021</v>
          </cell>
          <cell r="B2264" t="str">
            <v>G404 25'Cd/460V/3Ph/cCSAus</v>
          </cell>
          <cell r="C2264" t="str">
            <v>EA</v>
          </cell>
          <cell r="D2264">
            <v>2178</v>
          </cell>
        </row>
        <row r="2265">
          <cell r="A2265" t="str">
            <v>404-0022</v>
          </cell>
          <cell r="B2265" t="str">
            <v>F404 35'Cd/230V/3Ph/cCSAus</v>
          </cell>
          <cell r="C2265" t="str">
            <v>EA</v>
          </cell>
          <cell r="D2265">
            <v>2188</v>
          </cell>
        </row>
        <row r="2266">
          <cell r="A2266" t="str">
            <v>404-0023</v>
          </cell>
          <cell r="B2266" t="str">
            <v>EX404 50'Cd/230V/1Ph/Ex Pr</v>
          </cell>
          <cell r="C2266" t="str">
            <v>EA</v>
          </cell>
          <cell r="D2266">
            <v>4231</v>
          </cell>
        </row>
        <row r="2267">
          <cell r="A2267" t="str">
            <v>404-0024</v>
          </cell>
          <cell r="B2267" t="str">
            <v>WD404 50' Cord/230V/1Ph/cCSAus</v>
          </cell>
          <cell r="C2267" t="str">
            <v>EA</v>
          </cell>
          <cell r="D2267">
            <v>2195</v>
          </cell>
        </row>
        <row r="2268">
          <cell r="A2268" t="str">
            <v>404-0025</v>
          </cell>
          <cell r="B2268" t="str">
            <v>WD404 35' Cord/230V/1Ph/cCSAus</v>
          </cell>
          <cell r="C2268" t="str">
            <v>EA</v>
          </cell>
          <cell r="D2268">
            <v>2165</v>
          </cell>
        </row>
        <row r="2269">
          <cell r="A2269" t="str">
            <v>404-0026</v>
          </cell>
          <cell r="B2269" t="str">
            <v>G404 50'Cd/460V/3Ph/cCSAus</v>
          </cell>
          <cell r="C2269" t="str">
            <v>EA</v>
          </cell>
          <cell r="D2269">
            <v>2218</v>
          </cell>
        </row>
        <row r="2270">
          <cell r="A2270" t="str">
            <v>404-0027</v>
          </cell>
          <cell r="B2270" t="str">
            <v>JX404 50'Cd/200-208V/3Ph/Ex Pr</v>
          </cell>
          <cell r="C2270" t="str">
            <v>EA</v>
          </cell>
          <cell r="D2270">
            <v>4346</v>
          </cell>
        </row>
        <row r="2271">
          <cell r="A2271" t="str">
            <v>404-0028</v>
          </cell>
          <cell r="B2271" t="str">
            <v>I404 50'Cd/200-208V/1Ph/cCSAus</v>
          </cell>
          <cell r="C2271" t="str">
            <v>EA</v>
          </cell>
          <cell r="D2271">
            <v>2143</v>
          </cell>
        </row>
        <row r="2272">
          <cell r="A2272" t="str">
            <v>404-0031</v>
          </cell>
          <cell r="B2272" t="str">
            <v>E404 50'Cd/230V/1Ph/cCSAus</v>
          </cell>
          <cell r="C2272" t="str">
            <v>EA</v>
          </cell>
          <cell r="D2272">
            <v>2103</v>
          </cell>
        </row>
        <row r="2273">
          <cell r="A2273" t="str">
            <v>404-0032</v>
          </cell>
          <cell r="B2273" t="str">
            <v>GX404 50'Cd/460V/3Ph/Ex Pr</v>
          </cell>
          <cell r="C2273" t="str">
            <v>EA</v>
          </cell>
          <cell r="D2273">
            <v>4346</v>
          </cell>
        </row>
        <row r="2274">
          <cell r="A2274" t="str">
            <v>404-0033</v>
          </cell>
          <cell r="B2274" t="str">
            <v>G404 35'Cd/460V/3Ph/cCSAus</v>
          </cell>
          <cell r="C2274" t="str">
            <v>EA</v>
          </cell>
          <cell r="D2274">
            <v>2188</v>
          </cell>
        </row>
        <row r="2275">
          <cell r="A2275" t="str">
            <v>404-0034</v>
          </cell>
          <cell r="B2275" t="str">
            <v>EX404 35'Cd/230V/1Ph/Ex Pr</v>
          </cell>
          <cell r="C2275" t="str">
            <v>EA</v>
          </cell>
          <cell r="D2275">
            <v>4201</v>
          </cell>
        </row>
        <row r="2276">
          <cell r="A2276" t="str">
            <v>404-0035</v>
          </cell>
          <cell r="B2276" t="str">
            <v>EX404 25'Cd/230V/1Ph/Ex Pr</v>
          </cell>
          <cell r="C2276" t="str">
            <v>EA</v>
          </cell>
          <cell r="D2276">
            <v>4191</v>
          </cell>
        </row>
        <row r="2277">
          <cell r="A2277" t="str">
            <v>404-0036</v>
          </cell>
          <cell r="B2277" t="str">
            <v>I404 35'Cd/200-208V/1Ph/cCSAus</v>
          </cell>
          <cell r="C2277" t="str">
            <v>EA</v>
          </cell>
          <cell r="D2277">
            <v>2113</v>
          </cell>
        </row>
        <row r="2278">
          <cell r="A2278" t="str">
            <v>404-0037</v>
          </cell>
          <cell r="B2278" t="str">
            <v>FX404 50'Cd/230V/3Ph/Ex Pr</v>
          </cell>
          <cell r="C2278" t="str">
            <v>EA</v>
          </cell>
          <cell r="D2278">
            <v>4346</v>
          </cell>
        </row>
        <row r="2279">
          <cell r="A2279" t="str">
            <v>404-0039</v>
          </cell>
          <cell r="B2279" t="str">
            <v>BAX404 50'Cd/575V/3Ph/Ex Pr</v>
          </cell>
          <cell r="C2279" t="str">
            <v>EA</v>
          </cell>
          <cell r="D2279">
            <v>4346</v>
          </cell>
        </row>
        <row r="2280">
          <cell r="A2280" t="str">
            <v>405-0004</v>
          </cell>
          <cell r="B2280" t="str">
            <v>E405 230V/1Ph/CSA</v>
          </cell>
          <cell r="C2280" t="str">
            <v>EA</v>
          </cell>
          <cell r="D2280">
            <v>2310</v>
          </cell>
        </row>
        <row r="2281">
          <cell r="A2281" t="str">
            <v>405-0006</v>
          </cell>
          <cell r="B2281" t="str">
            <v>I405 200-208V/1Ph/cCSAus</v>
          </cell>
          <cell r="C2281" t="str">
            <v>EA</v>
          </cell>
          <cell r="D2281">
            <v>2350</v>
          </cell>
        </row>
        <row r="2282">
          <cell r="A2282" t="str">
            <v>405-0007</v>
          </cell>
          <cell r="B2282" t="str">
            <v>J405 200-208V/3Ph/cCSAus</v>
          </cell>
          <cell r="C2282" t="str">
            <v>EA</v>
          </cell>
          <cell r="D2282">
            <v>2425</v>
          </cell>
        </row>
        <row r="2283">
          <cell r="A2283" t="str">
            <v>405-0008</v>
          </cell>
          <cell r="B2283" t="str">
            <v>F405 230V/3Ph/cCSAus</v>
          </cell>
          <cell r="C2283" t="str">
            <v>EA</v>
          </cell>
          <cell r="D2283">
            <v>2425</v>
          </cell>
        </row>
        <row r="2284">
          <cell r="A2284" t="str">
            <v>405-0009</v>
          </cell>
          <cell r="B2284" t="str">
            <v>G405 460V/3Ph/cCSAus</v>
          </cell>
          <cell r="C2284" t="str">
            <v>EA</v>
          </cell>
          <cell r="D2284">
            <v>2425</v>
          </cell>
        </row>
        <row r="2285">
          <cell r="A2285" t="str">
            <v>405-0010</v>
          </cell>
          <cell r="B2285" t="str">
            <v>I405 25'Cd/200-208V/1Ph/cCSAus</v>
          </cell>
          <cell r="C2285" t="str">
            <v>EA</v>
          </cell>
          <cell r="D2285">
            <v>2450</v>
          </cell>
        </row>
        <row r="2286">
          <cell r="A2286" t="str">
            <v>405-0011</v>
          </cell>
          <cell r="B2286" t="str">
            <v>G405 25'Cd/460V/3Ph/cCSAus</v>
          </cell>
          <cell r="C2286" t="str">
            <v>EA</v>
          </cell>
          <cell r="D2286">
            <v>2525</v>
          </cell>
        </row>
        <row r="2287">
          <cell r="A2287" t="str">
            <v>405-0014</v>
          </cell>
          <cell r="B2287" t="str">
            <v>E405 25'Cd/230V/1Ph/CSA</v>
          </cell>
          <cell r="C2287" t="str">
            <v>EA</v>
          </cell>
          <cell r="D2287">
            <v>2410</v>
          </cell>
        </row>
        <row r="2288">
          <cell r="A2288" t="str">
            <v>405-0015</v>
          </cell>
          <cell r="B2288" t="str">
            <v>E405 50'Cd/230V/1Ph/CSA</v>
          </cell>
          <cell r="C2288" t="str">
            <v>EA</v>
          </cell>
          <cell r="D2288">
            <v>2450</v>
          </cell>
        </row>
        <row r="2289">
          <cell r="A2289" t="str">
            <v>405-0016</v>
          </cell>
          <cell r="B2289" t="str">
            <v>J405 50'Cd/200-208V/3Ph/cCSAus</v>
          </cell>
          <cell r="C2289" t="str">
            <v>EA</v>
          </cell>
          <cell r="D2289">
            <v>2565</v>
          </cell>
        </row>
        <row r="2290">
          <cell r="A2290" t="str">
            <v>405-0017</v>
          </cell>
          <cell r="B2290" t="str">
            <v>G405 50'Cd/460V/3Ph/cCSAus</v>
          </cell>
          <cell r="C2290" t="str">
            <v>EA</v>
          </cell>
          <cell r="D2290">
            <v>2565</v>
          </cell>
        </row>
        <row r="2291">
          <cell r="A2291" t="str">
            <v>405-0018</v>
          </cell>
          <cell r="B2291" t="str">
            <v>F405 25'Cd/230V/3Ph/cCSAus</v>
          </cell>
          <cell r="C2291" t="str">
            <v>EA</v>
          </cell>
          <cell r="D2291">
            <v>2525</v>
          </cell>
        </row>
        <row r="2292">
          <cell r="A2292" t="str">
            <v>405-0019</v>
          </cell>
          <cell r="B2292" t="str">
            <v>E405 35'Cd/230V/1Ph/CSA</v>
          </cell>
          <cell r="C2292" t="str">
            <v>EA</v>
          </cell>
          <cell r="D2292">
            <v>2420</v>
          </cell>
        </row>
        <row r="2293">
          <cell r="A2293" t="str">
            <v>405-0020</v>
          </cell>
          <cell r="B2293" t="str">
            <v>BA405 575V/3Ph/cCSAus</v>
          </cell>
          <cell r="C2293" t="str">
            <v>EA</v>
          </cell>
          <cell r="D2293">
            <v>2440</v>
          </cell>
        </row>
        <row r="2294">
          <cell r="A2294" t="str">
            <v>405-0022</v>
          </cell>
          <cell r="B2294" t="str">
            <v>I405 50'Cd/200-208V/1Ph/cCSAus</v>
          </cell>
          <cell r="C2294" t="str">
            <v>EA</v>
          </cell>
          <cell r="D2294">
            <v>2490</v>
          </cell>
        </row>
        <row r="2295">
          <cell r="A2295" t="str">
            <v>405-0023</v>
          </cell>
          <cell r="B2295" t="str">
            <v>WD405 230V/1Ph/CSA</v>
          </cell>
          <cell r="C2295" t="str">
            <v>EA</v>
          </cell>
          <cell r="D2295">
            <v>2358</v>
          </cell>
        </row>
        <row r="2296">
          <cell r="A2296" t="str">
            <v>405-0024</v>
          </cell>
          <cell r="B2296" t="str">
            <v>J405 25'Cd/200-208V/3Ph/cCSAus</v>
          </cell>
          <cell r="C2296" t="str">
            <v>EA</v>
          </cell>
          <cell r="D2296">
            <v>2525</v>
          </cell>
        </row>
        <row r="2297">
          <cell r="A2297" t="str">
            <v>405-0025</v>
          </cell>
          <cell r="B2297" t="str">
            <v>WD405 35'Cd/230V/1Ph/CSA</v>
          </cell>
          <cell r="C2297" t="str">
            <v>EA</v>
          </cell>
          <cell r="D2297">
            <v>2468</v>
          </cell>
        </row>
        <row r="2298">
          <cell r="A2298" t="str">
            <v>405-0026</v>
          </cell>
          <cell r="B2298" t="str">
            <v>G405 35'Cd/460V/3Ph/cCSAus</v>
          </cell>
          <cell r="C2298" t="str">
            <v>EA</v>
          </cell>
          <cell r="D2298">
            <v>2535</v>
          </cell>
        </row>
        <row r="2299">
          <cell r="A2299" t="str">
            <v>405-0027</v>
          </cell>
          <cell r="B2299" t="str">
            <v>IX405 200-208V/1Ph/Ex Pr</v>
          </cell>
          <cell r="C2299" t="str">
            <v>EA</v>
          </cell>
          <cell r="D2299">
            <v>4856</v>
          </cell>
        </row>
        <row r="2300">
          <cell r="A2300" t="str">
            <v>405-0028</v>
          </cell>
          <cell r="B2300" t="str">
            <v>EX405 230V/1Ph/Ex Pr</v>
          </cell>
          <cell r="C2300" t="str">
            <v>EA</v>
          </cell>
          <cell r="D2300">
            <v>4816</v>
          </cell>
        </row>
        <row r="2301">
          <cell r="A2301" t="str">
            <v>405-0029</v>
          </cell>
          <cell r="B2301" t="str">
            <v>JX405 200-208V/3Ph/Ex Pr</v>
          </cell>
          <cell r="C2301" t="str">
            <v>EA</v>
          </cell>
          <cell r="D2301">
            <v>4931</v>
          </cell>
        </row>
        <row r="2302">
          <cell r="A2302" t="str">
            <v>405-0030</v>
          </cell>
          <cell r="B2302" t="str">
            <v>FX405 230V/3Ph/Ex Pr</v>
          </cell>
          <cell r="C2302" t="str">
            <v>EA</v>
          </cell>
          <cell r="D2302">
            <v>4931</v>
          </cell>
        </row>
        <row r="2303">
          <cell r="A2303" t="str">
            <v>405-0031</v>
          </cell>
          <cell r="B2303" t="str">
            <v>GX405 460V/3Ph/Ex Pr</v>
          </cell>
          <cell r="C2303" t="str">
            <v>EA</v>
          </cell>
          <cell r="D2303">
            <v>4931</v>
          </cell>
        </row>
        <row r="2304">
          <cell r="A2304" t="str">
            <v>405-0032</v>
          </cell>
          <cell r="B2304" t="str">
            <v>BAX405 575V/3Ph/Ex Pr</v>
          </cell>
          <cell r="C2304" t="str">
            <v>EA</v>
          </cell>
          <cell r="D2304">
            <v>4946</v>
          </cell>
        </row>
        <row r="2305">
          <cell r="A2305" t="str">
            <v>405-0033</v>
          </cell>
          <cell r="B2305" t="str">
            <v>WD405 50'Cd/230V/1Ph/CSA</v>
          </cell>
          <cell r="C2305" t="str">
            <v>EA</v>
          </cell>
          <cell r="D2305">
            <v>2498</v>
          </cell>
        </row>
        <row r="2306">
          <cell r="A2306" t="str">
            <v>405-0036</v>
          </cell>
          <cell r="B2306" t="str">
            <v>J405 35'Cd/200-208V/3Ph/cCSAus</v>
          </cell>
          <cell r="C2306" t="str">
            <v>EA</v>
          </cell>
          <cell r="D2306">
            <v>2535</v>
          </cell>
        </row>
        <row r="2307">
          <cell r="A2307" t="str">
            <v>405-0037</v>
          </cell>
          <cell r="B2307" t="str">
            <v>BAX405 50'Cd/575V/3Ph/Ex Pr</v>
          </cell>
          <cell r="C2307" t="str">
            <v>EA</v>
          </cell>
          <cell r="D2307">
            <v>5086</v>
          </cell>
        </row>
        <row r="2308">
          <cell r="A2308" t="str">
            <v>405-0038</v>
          </cell>
          <cell r="B2308" t="str">
            <v>EX405 50'Cd/230V/1Ph/Ex Pr</v>
          </cell>
          <cell r="C2308" t="str">
            <v>EA</v>
          </cell>
          <cell r="D2308">
            <v>4956</v>
          </cell>
        </row>
        <row r="2309">
          <cell r="A2309" t="str">
            <v>405-0039</v>
          </cell>
          <cell r="B2309" t="str">
            <v>BA405 35' Cord/575V/3Ph/cCSAus</v>
          </cell>
          <cell r="C2309" t="str">
            <v>EA</v>
          </cell>
          <cell r="D2309">
            <v>2550</v>
          </cell>
        </row>
        <row r="2310">
          <cell r="A2310" t="str">
            <v>405-0040</v>
          </cell>
          <cell r="B2310" t="str">
            <v>I405 35'Cd/200-208V/1Ph/cCSAus</v>
          </cell>
          <cell r="C2310" t="str">
            <v>EA</v>
          </cell>
          <cell r="D2310">
            <v>2460</v>
          </cell>
        </row>
        <row r="2311">
          <cell r="A2311" t="str">
            <v>405-0041</v>
          </cell>
          <cell r="B2311" t="str">
            <v>JX405 50'CD/200-208V/3Ph/Ex Pr</v>
          </cell>
          <cell r="C2311" t="str">
            <v>EA</v>
          </cell>
          <cell r="D2311">
            <v>5071</v>
          </cell>
        </row>
        <row r="2312">
          <cell r="A2312" t="str">
            <v>405-0042</v>
          </cell>
          <cell r="B2312" t="str">
            <v>EX405 35'Cd/230V/1Ph/Ex Pr</v>
          </cell>
          <cell r="C2312" t="str">
            <v>EA</v>
          </cell>
          <cell r="D2312">
            <v>4926</v>
          </cell>
        </row>
        <row r="2313">
          <cell r="A2313" t="str">
            <v>405-0043</v>
          </cell>
          <cell r="B2313" t="str">
            <v>F405 35'Cd/230V/3Ph/cCSAus</v>
          </cell>
          <cell r="C2313" t="str">
            <v>EA</v>
          </cell>
          <cell r="D2313">
            <v>2535</v>
          </cell>
        </row>
        <row r="2314">
          <cell r="A2314" t="str">
            <v>405-0044</v>
          </cell>
          <cell r="B2314" t="str">
            <v>F405 50'Cd/230V/3Ph/cCSAus</v>
          </cell>
          <cell r="C2314" t="str">
            <v>EA</v>
          </cell>
          <cell r="D2314">
            <v>2565</v>
          </cell>
        </row>
        <row r="2315">
          <cell r="A2315" t="str">
            <v>405-0047</v>
          </cell>
          <cell r="B2315" t="str">
            <v>EX405 25'Cd/230V/1Ph/Ex Pr</v>
          </cell>
          <cell r="C2315" t="str">
            <v>EA</v>
          </cell>
          <cell r="D2315">
            <v>4916</v>
          </cell>
        </row>
        <row r="2316">
          <cell r="A2316" t="str">
            <v>4140-0002</v>
          </cell>
          <cell r="B2316" t="str">
            <v>N4140 115V/1Ph/DS/cCSAus</v>
          </cell>
          <cell r="C2316" t="str">
            <v>EA</v>
          </cell>
          <cell r="D2316">
            <v>898</v>
          </cell>
        </row>
        <row r="2317">
          <cell r="A2317" t="str">
            <v>4140-0004</v>
          </cell>
          <cell r="B2317" t="str">
            <v>E4140 230V/1Ph/Dbl Sl/cCSAus</v>
          </cell>
          <cell r="C2317" t="str">
            <v>EA</v>
          </cell>
          <cell r="D2317">
            <v>946</v>
          </cell>
        </row>
        <row r="2318">
          <cell r="A2318" t="str">
            <v>4140-0007</v>
          </cell>
          <cell r="B2318" t="str">
            <v>BN4140 115V/1Ph/Dbl Sl/Pb15'/cCSAus</v>
          </cell>
          <cell r="C2318" t="str">
            <v>EA</v>
          </cell>
          <cell r="D2318">
            <v>930</v>
          </cell>
        </row>
        <row r="2319">
          <cell r="A2319" t="str">
            <v>4140-0008</v>
          </cell>
          <cell r="B2319" t="str">
            <v>BE4140 230V/1Ph/DS/Pb15'/cCSAus</v>
          </cell>
          <cell r="C2319" t="str">
            <v>EA</v>
          </cell>
          <cell r="D2319">
            <v>978</v>
          </cell>
        </row>
        <row r="2320">
          <cell r="A2320" t="str">
            <v>4140-0009</v>
          </cell>
          <cell r="B2320" t="str">
            <v>N4140 25'Cd/115V/1Ph/DS/cCSAus</v>
          </cell>
          <cell r="C2320" t="str">
            <v>EA</v>
          </cell>
          <cell r="D2320">
            <v>953</v>
          </cell>
        </row>
        <row r="2321">
          <cell r="A2321" t="str">
            <v>4140-0010</v>
          </cell>
          <cell r="B2321" t="str">
            <v>E4140 25'Cd/230V/1Ph/DS/cCSAus</v>
          </cell>
          <cell r="C2321" t="str">
            <v>EA</v>
          </cell>
          <cell r="D2321">
            <v>1001</v>
          </cell>
        </row>
        <row r="2322">
          <cell r="A2322" t="str">
            <v>4140-0011</v>
          </cell>
          <cell r="B2322" t="str">
            <v>E4140 50'Cd/230V/1Ph/DS/cCSAus</v>
          </cell>
          <cell r="C2322" t="str">
            <v>EA</v>
          </cell>
          <cell r="D2322">
            <v>1046</v>
          </cell>
        </row>
        <row r="2323">
          <cell r="A2323" t="str">
            <v>4140-0012</v>
          </cell>
          <cell r="B2323" t="str">
            <v>E4140 35'Cd/230V/1Ph/DS/cCSAus</v>
          </cell>
          <cell r="C2323" t="str">
            <v>EA</v>
          </cell>
          <cell r="D2323">
            <v>1021</v>
          </cell>
        </row>
        <row r="2324">
          <cell r="A2324" t="str">
            <v>4140-0015</v>
          </cell>
          <cell r="B2324" t="str">
            <v>N4140 35'Cd/115V/1Ph/DS/cCSAus</v>
          </cell>
          <cell r="C2324" t="str">
            <v>EA</v>
          </cell>
          <cell r="D2324">
            <v>973</v>
          </cell>
        </row>
        <row r="2325">
          <cell r="A2325" t="str">
            <v>4140-0016</v>
          </cell>
          <cell r="B2325" t="str">
            <v>BN4140 35'Cd/115V/1Ph/Dbl Sl/Pb35'/cCSAus</v>
          </cell>
          <cell r="C2325" t="str">
            <v>EA</v>
          </cell>
          <cell r="D2325">
            <v>1005</v>
          </cell>
        </row>
        <row r="2326">
          <cell r="A2326" t="str">
            <v>4145-0002</v>
          </cell>
          <cell r="B2326" t="str">
            <v>N4145 115V/1Ph/60Hz/DS/HH Centrifugal/cCSAus</v>
          </cell>
          <cell r="C2326" t="str">
            <v>EA</v>
          </cell>
          <cell r="D2326">
            <v>898</v>
          </cell>
        </row>
        <row r="2327">
          <cell r="A2327" t="str">
            <v>4145-0004</v>
          </cell>
          <cell r="B2327" t="str">
            <v>E4145 230V/1Ph/Dbl Sl/HHCentrifugal/cCSAus</v>
          </cell>
          <cell r="C2327" t="str">
            <v>EA</v>
          </cell>
          <cell r="D2327">
            <v>956</v>
          </cell>
        </row>
        <row r="2328">
          <cell r="A2328" t="str">
            <v>4145-0005</v>
          </cell>
          <cell r="B2328" t="str">
            <v>BN4145 115V/1Ph/60Hz/Dbl Sl/HHCentrifugal/cCSAus</v>
          </cell>
          <cell r="C2328" t="str">
            <v>EA</v>
          </cell>
          <cell r="D2328">
            <v>933</v>
          </cell>
        </row>
        <row r="2329">
          <cell r="A2329" t="str">
            <v>4145-0009</v>
          </cell>
          <cell r="B2329" t="str">
            <v>N4145 35'Cd/115V/1Ph/60Hz/DS/HH Centrifugal/cCSAus</v>
          </cell>
          <cell r="C2329" t="str">
            <v>EA</v>
          </cell>
          <cell r="D2329">
            <v>1008</v>
          </cell>
        </row>
        <row r="2330">
          <cell r="A2330" t="str">
            <v>4145-0010</v>
          </cell>
          <cell r="B2330" t="str">
            <v>BN4145 35'Cds/115V/1Ph/60Hz/Dbl Sl/HH Centrifugal/cCSAus</v>
          </cell>
          <cell r="C2330" t="str">
            <v>EA</v>
          </cell>
          <cell r="D2330">
            <v>1043</v>
          </cell>
        </row>
        <row r="2331">
          <cell r="A2331" t="str">
            <v>4161-0002</v>
          </cell>
          <cell r="B2331" t="str">
            <v>N4161 115V/1Ph/DS/cCSAus</v>
          </cell>
          <cell r="C2331" t="str">
            <v>EA</v>
          </cell>
          <cell r="D2331">
            <v>1317</v>
          </cell>
        </row>
        <row r="2332">
          <cell r="A2332" t="str">
            <v>4161-0004</v>
          </cell>
          <cell r="B2332" t="str">
            <v>E4161 230V/1Ph/DS/cCSAus</v>
          </cell>
          <cell r="C2332" t="str">
            <v>EA</v>
          </cell>
          <cell r="D2332">
            <v>1343</v>
          </cell>
        </row>
        <row r="2333">
          <cell r="A2333" t="str">
            <v>4161-0005</v>
          </cell>
          <cell r="B2333" t="str">
            <v>I4161 200-208V/1Ph/DS/cCSAus</v>
          </cell>
          <cell r="C2333" t="str">
            <v>EA</v>
          </cell>
          <cell r="D2333">
            <v>1383</v>
          </cell>
        </row>
        <row r="2334">
          <cell r="A2334" t="str">
            <v>4161-0006</v>
          </cell>
          <cell r="B2334" t="str">
            <v>J4161 200-208V/3Ph/DS/cCSAus</v>
          </cell>
          <cell r="C2334" t="str">
            <v>EA</v>
          </cell>
          <cell r="D2334">
            <v>1458</v>
          </cell>
        </row>
        <row r="2335">
          <cell r="A2335" t="str">
            <v>4161-0007</v>
          </cell>
          <cell r="B2335" t="str">
            <v>F4161 230V/3Ph/cCSAus/DS</v>
          </cell>
          <cell r="C2335" t="str">
            <v>EA</v>
          </cell>
          <cell r="D2335">
            <v>1458</v>
          </cell>
        </row>
        <row r="2336">
          <cell r="A2336" t="str">
            <v>4161-0008</v>
          </cell>
          <cell r="B2336" t="str">
            <v>G4161 460V/3Ph/DS/cCSAus</v>
          </cell>
          <cell r="C2336" t="str">
            <v>EA</v>
          </cell>
          <cell r="D2336">
            <v>1458</v>
          </cell>
        </row>
        <row r="2337">
          <cell r="A2337" t="str">
            <v>4161-0017</v>
          </cell>
          <cell r="B2337" t="str">
            <v>G4161 50'Cd/460V/3Ph/DS/cCSAus</v>
          </cell>
          <cell r="C2337" t="str">
            <v>EA</v>
          </cell>
          <cell r="D2337">
            <v>1598</v>
          </cell>
        </row>
        <row r="2338">
          <cell r="A2338" t="str">
            <v>4161-0018</v>
          </cell>
          <cell r="B2338" t="str">
            <v>N4161 25'Cd/115V/1Ph/DS/cCSAus</v>
          </cell>
          <cell r="C2338" t="str">
            <v>EA</v>
          </cell>
          <cell r="D2338">
            <v>1417</v>
          </cell>
        </row>
        <row r="2339">
          <cell r="A2339" t="str">
            <v>4161-0019</v>
          </cell>
          <cell r="B2339" t="str">
            <v>N4161 35'Cd/115V/1Ph/DS/cCSAus</v>
          </cell>
          <cell r="C2339" t="str">
            <v>EA</v>
          </cell>
          <cell r="D2339">
            <v>1427</v>
          </cell>
        </row>
        <row r="2340">
          <cell r="A2340" t="str">
            <v>4161-0022</v>
          </cell>
          <cell r="B2340" t="str">
            <v>G4161 35'Cd/460V/3Ph/DS/cCSAus</v>
          </cell>
          <cell r="C2340" t="str">
            <v>EA</v>
          </cell>
          <cell r="D2340">
            <v>1568</v>
          </cell>
        </row>
        <row r="2341">
          <cell r="A2341" t="str">
            <v>4161-0024</v>
          </cell>
          <cell r="B2341" t="str">
            <v>N4161 50'Cd/115V/1Ph/DS/cCSAus</v>
          </cell>
          <cell r="C2341" t="str">
            <v>EA</v>
          </cell>
          <cell r="D2341">
            <v>1457</v>
          </cell>
        </row>
        <row r="2342">
          <cell r="A2342" t="str">
            <v>4161-0025</v>
          </cell>
          <cell r="B2342" t="str">
            <v>E4161 50'Cd/230V/1Ph/DS/cCSAus</v>
          </cell>
          <cell r="C2342" t="str">
            <v>EA</v>
          </cell>
          <cell r="D2342">
            <v>1483</v>
          </cell>
        </row>
        <row r="2343">
          <cell r="A2343" t="str">
            <v>4161-0026</v>
          </cell>
          <cell r="B2343" t="str">
            <v>E4161 25'Cd/230V/1Ph/DS/cCSAus</v>
          </cell>
          <cell r="C2343" t="str">
            <v>EA</v>
          </cell>
          <cell r="D2343">
            <v>1443</v>
          </cell>
        </row>
        <row r="2344">
          <cell r="A2344" t="str">
            <v>4161-0028</v>
          </cell>
          <cell r="B2344" t="str">
            <v>F4161 35'Cd/230V/3Ph/DS/cCSAus</v>
          </cell>
          <cell r="C2344" t="str">
            <v>EA</v>
          </cell>
          <cell r="D2344">
            <v>1568</v>
          </cell>
        </row>
        <row r="2345">
          <cell r="A2345" t="str">
            <v>4161-0030</v>
          </cell>
          <cell r="B2345" t="str">
            <v>E4161 35'Cd/230V/1Ph/DS/cCSAus</v>
          </cell>
          <cell r="C2345" t="str">
            <v>EA</v>
          </cell>
          <cell r="D2345">
            <v>1579</v>
          </cell>
        </row>
        <row r="2346">
          <cell r="A2346" t="str">
            <v>4161-0032</v>
          </cell>
          <cell r="B2346" t="str">
            <v>J4161 50'Cd/200-208V/3Ph/DS/cCSAus</v>
          </cell>
          <cell r="C2346" t="str">
            <v>EA</v>
          </cell>
          <cell r="D2346">
            <v>1598</v>
          </cell>
        </row>
        <row r="2347">
          <cell r="A2347" t="str">
            <v>4163-0002</v>
          </cell>
          <cell r="B2347" t="str">
            <v>N4163 115V/1Ph/DS/cCSAus</v>
          </cell>
          <cell r="C2347" t="str">
            <v>EA</v>
          </cell>
          <cell r="D2347">
            <v>1317</v>
          </cell>
        </row>
        <row r="2348">
          <cell r="A2348" t="str">
            <v>4163-0004</v>
          </cell>
          <cell r="B2348" t="str">
            <v>E4163 230V/1Ph/Dbl Sl/cCSAus</v>
          </cell>
          <cell r="C2348" t="str">
            <v>EA</v>
          </cell>
          <cell r="D2348">
            <v>1343</v>
          </cell>
        </row>
        <row r="2349">
          <cell r="A2349" t="str">
            <v>4163-0005</v>
          </cell>
          <cell r="B2349" t="str">
            <v>I4163 200-208V/1Ph/DS/cCSAus</v>
          </cell>
          <cell r="C2349" t="str">
            <v>EA</v>
          </cell>
          <cell r="D2349">
            <v>1383</v>
          </cell>
        </row>
        <row r="2350">
          <cell r="A2350" t="str">
            <v>4163-0006</v>
          </cell>
          <cell r="B2350" t="str">
            <v>J4163 200-208V/3Ph/DS/cCSAus</v>
          </cell>
          <cell r="C2350" t="str">
            <v>EA</v>
          </cell>
          <cell r="D2350">
            <v>1458</v>
          </cell>
        </row>
        <row r="2351">
          <cell r="A2351" t="str">
            <v>4163-0007</v>
          </cell>
          <cell r="B2351" t="str">
            <v>F4163 230V/3Ph/DS/cCSAus</v>
          </cell>
          <cell r="C2351" t="str">
            <v>EA</v>
          </cell>
          <cell r="D2351">
            <v>1458</v>
          </cell>
        </row>
        <row r="2352">
          <cell r="A2352" t="str">
            <v>4163-0008</v>
          </cell>
          <cell r="B2352" t="str">
            <v>G4163 460V/3Ph/DS/cCSAus</v>
          </cell>
          <cell r="C2352" t="str">
            <v>EA</v>
          </cell>
          <cell r="D2352">
            <v>1458</v>
          </cell>
        </row>
        <row r="2353">
          <cell r="A2353" t="str">
            <v>4163-0015</v>
          </cell>
          <cell r="B2353" t="str">
            <v>N4163 50'Cd/115V/1Ph/DS/cCSAus</v>
          </cell>
          <cell r="C2353" t="str">
            <v>EA</v>
          </cell>
          <cell r="D2353">
            <v>1457</v>
          </cell>
        </row>
        <row r="2354">
          <cell r="A2354" t="str">
            <v>4163-0020</v>
          </cell>
          <cell r="B2354" t="str">
            <v>G4163 35'Cd/460V/3Ph/DS/cCSAus</v>
          </cell>
          <cell r="C2354" t="str">
            <v>EA</v>
          </cell>
          <cell r="D2354">
            <v>1458</v>
          </cell>
        </row>
        <row r="2355">
          <cell r="A2355" t="str">
            <v>4163-0022</v>
          </cell>
          <cell r="B2355" t="str">
            <v>N4163 25'Cd/115V/1Ph/DS/cCSAus</v>
          </cell>
          <cell r="C2355" t="str">
            <v>EA</v>
          </cell>
          <cell r="D2355">
            <v>1417</v>
          </cell>
        </row>
        <row r="2356">
          <cell r="A2356" t="str">
            <v>4163-0023</v>
          </cell>
          <cell r="B2356" t="str">
            <v>E4163 50'Cd/230V/1Ph/DS/cCSAus</v>
          </cell>
          <cell r="C2356" t="str">
            <v>EA</v>
          </cell>
          <cell r="D2356">
            <v>1483</v>
          </cell>
        </row>
        <row r="2357">
          <cell r="A2357" t="str">
            <v>4163-0024</v>
          </cell>
          <cell r="B2357" t="str">
            <v>G4163 50'CD/460V/3PH/DS/cCSAus</v>
          </cell>
          <cell r="C2357" t="str">
            <v>EA</v>
          </cell>
          <cell r="D2357">
            <v>1598</v>
          </cell>
        </row>
        <row r="2358">
          <cell r="A2358" t="str">
            <v>4163-0025</v>
          </cell>
          <cell r="B2358" t="str">
            <v>BA4163 575V/3Ph/DS/cCSAus</v>
          </cell>
          <cell r="C2358" t="str">
            <v>EA</v>
          </cell>
          <cell r="D2358">
            <v>1473</v>
          </cell>
        </row>
        <row r="2359">
          <cell r="A2359" t="str">
            <v>4163-0026</v>
          </cell>
          <cell r="B2359" t="str">
            <v>F4163 35'Cd/230V/3Ph/DS/cCSAus</v>
          </cell>
          <cell r="C2359" t="str">
            <v>EA</v>
          </cell>
          <cell r="D2359">
            <v>1568</v>
          </cell>
        </row>
        <row r="2360">
          <cell r="A2360" t="str">
            <v>4163-0028</v>
          </cell>
          <cell r="B2360" t="str">
            <v>J4163 35'Cd/200-208V/3Ph/DS/cCSAus</v>
          </cell>
          <cell r="C2360" t="str">
            <v>EA</v>
          </cell>
          <cell r="D2360">
            <v>1568</v>
          </cell>
        </row>
        <row r="2361">
          <cell r="A2361" t="str">
            <v>4165-0004</v>
          </cell>
          <cell r="B2361" t="str">
            <v>E4165 230V/1Ph/Dbl Sl/cCSAus</v>
          </cell>
          <cell r="C2361" t="str">
            <v>EA</v>
          </cell>
          <cell r="D2361">
            <v>1484</v>
          </cell>
        </row>
        <row r="2362">
          <cell r="A2362" t="str">
            <v>4165-0005</v>
          </cell>
          <cell r="B2362" t="str">
            <v>I4165 200-208V/1Ph/DS/cCSAus</v>
          </cell>
          <cell r="C2362" t="str">
            <v>EA</v>
          </cell>
          <cell r="D2362">
            <v>1524</v>
          </cell>
        </row>
        <row r="2363">
          <cell r="A2363" t="str">
            <v>4165-0006</v>
          </cell>
          <cell r="B2363" t="str">
            <v>J4165 200-208V/3Ph/DS/cCSAus</v>
          </cell>
          <cell r="C2363" t="str">
            <v>EA</v>
          </cell>
          <cell r="D2363">
            <v>1599</v>
          </cell>
        </row>
        <row r="2364">
          <cell r="A2364" t="str">
            <v>4165-0007</v>
          </cell>
          <cell r="B2364" t="str">
            <v>F4165 230V/3Ph/DS/cCSAus</v>
          </cell>
          <cell r="C2364" t="str">
            <v>EA</v>
          </cell>
          <cell r="D2364">
            <v>1599</v>
          </cell>
        </row>
        <row r="2365">
          <cell r="A2365" t="str">
            <v>4165-0008</v>
          </cell>
          <cell r="B2365" t="str">
            <v>G4165 460V/3Ph/DS/cCSAus</v>
          </cell>
          <cell r="C2365" t="str">
            <v>EA</v>
          </cell>
          <cell r="D2365">
            <v>1599</v>
          </cell>
        </row>
        <row r="2366">
          <cell r="A2366" t="str">
            <v>4165-0015</v>
          </cell>
          <cell r="B2366" t="str">
            <v>G4165 50'Cd/460V/3Ph/DS/cCSAus</v>
          </cell>
          <cell r="C2366" t="str">
            <v>EA</v>
          </cell>
          <cell r="D2366">
            <v>1739</v>
          </cell>
        </row>
        <row r="2367">
          <cell r="A2367" t="str">
            <v>4165-0016</v>
          </cell>
          <cell r="B2367" t="str">
            <v>I4165 35'Cd/200-208V/1Ph/DS/cCSAus</v>
          </cell>
          <cell r="C2367" t="str">
            <v>EA</v>
          </cell>
          <cell r="D2367">
            <v>1634</v>
          </cell>
        </row>
        <row r="2368">
          <cell r="A2368" t="str">
            <v>4165-0017</v>
          </cell>
          <cell r="B2368" t="str">
            <v>E4165 35'Cd/230V/1Ph/DS/cCSAus</v>
          </cell>
          <cell r="C2368" t="str">
            <v>EA</v>
          </cell>
          <cell r="D2368">
            <v>1594</v>
          </cell>
        </row>
        <row r="2369">
          <cell r="A2369" t="str">
            <v>4165-0018</v>
          </cell>
          <cell r="B2369" t="str">
            <v>G4165 25'Cd/460V/3Ph/DS/cCSAus</v>
          </cell>
          <cell r="C2369" t="str">
            <v>EA</v>
          </cell>
          <cell r="D2369">
            <v>1699</v>
          </cell>
        </row>
        <row r="2370">
          <cell r="A2370" t="str">
            <v>4165-0020</v>
          </cell>
          <cell r="B2370" t="str">
            <v>J4165 35'Cd/200-208V/3Ph/DS/cCSAus</v>
          </cell>
          <cell r="C2370" t="str">
            <v>EA</v>
          </cell>
          <cell r="D2370">
            <v>1709</v>
          </cell>
        </row>
        <row r="2371">
          <cell r="A2371" t="str">
            <v>4165-0021</v>
          </cell>
          <cell r="B2371" t="str">
            <v>I4165 50'Cd/200-208V/1Ph/DS/cCSAus</v>
          </cell>
          <cell r="C2371" t="str">
            <v>EA</v>
          </cell>
          <cell r="D2371">
            <v>1664</v>
          </cell>
        </row>
        <row r="2372">
          <cell r="A2372" t="str">
            <v>4165-0022</v>
          </cell>
          <cell r="B2372" t="str">
            <v>BA4165 575V/3Ph/DS/cCSAus</v>
          </cell>
          <cell r="C2372" t="str">
            <v>EA</v>
          </cell>
          <cell r="D2372">
            <v>1614</v>
          </cell>
        </row>
        <row r="2373">
          <cell r="A2373" t="str">
            <v>4165-0023</v>
          </cell>
          <cell r="B2373" t="str">
            <v>J4165 50'Cd/200-208V/3Ph/DS/cCSAus</v>
          </cell>
          <cell r="C2373" t="str">
            <v>EA</v>
          </cell>
          <cell r="D2373">
            <v>1739</v>
          </cell>
        </row>
        <row r="2374">
          <cell r="A2374" t="str">
            <v>4165-0025</v>
          </cell>
          <cell r="B2374" t="str">
            <v>E4165 50'Cd/230V/1Ph/DS/cCSAus</v>
          </cell>
          <cell r="C2374" t="str">
            <v>EA</v>
          </cell>
          <cell r="D2374">
            <v>1624</v>
          </cell>
        </row>
        <row r="2375">
          <cell r="A2375" t="str">
            <v>4185-0004</v>
          </cell>
          <cell r="B2375" t="str">
            <v>E4185 230V/1Ph/DS/cCSAus</v>
          </cell>
          <cell r="C2375" t="str">
            <v>EA</v>
          </cell>
          <cell r="D2375">
            <v>1461</v>
          </cell>
        </row>
        <row r="2376">
          <cell r="A2376" t="str">
            <v>4185-0005</v>
          </cell>
          <cell r="B2376" t="str">
            <v>I4185 200-208V/1Ph/DS/cCSAus</v>
          </cell>
          <cell r="C2376" t="str">
            <v>EA</v>
          </cell>
          <cell r="D2376">
            <v>1501</v>
          </cell>
        </row>
        <row r="2377">
          <cell r="A2377" t="str">
            <v>4185-0006</v>
          </cell>
          <cell r="B2377" t="str">
            <v>J4185 200-208V/3Ph/DS/cCSAus</v>
          </cell>
          <cell r="C2377" t="str">
            <v>EA</v>
          </cell>
          <cell r="D2377">
            <v>1576</v>
          </cell>
        </row>
        <row r="2378">
          <cell r="A2378" t="str">
            <v>4185-0007</v>
          </cell>
          <cell r="B2378" t="str">
            <v>F4185 230V/3Ph/DS/cCSAus</v>
          </cell>
          <cell r="C2378" t="str">
            <v>EA</v>
          </cell>
          <cell r="D2378">
            <v>1576</v>
          </cell>
        </row>
        <row r="2379">
          <cell r="A2379" t="str">
            <v>4185-0008</v>
          </cell>
          <cell r="B2379" t="str">
            <v>G4185 460V/3Ph/DS/cCSAus</v>
          </cell>
          <cell r="C2379" t="str">
            <v>EA</v>
          </cell>
          <cell r="D2379">
            <v>1576</v>
          </cell>
        </row>
        <row r="2380">
          <cell r="A2380" t="str">
            <v>4185-0014</v>
          </cell>
          <cell r="B2380" t="str">
            <v>J4185 50'Cd/200-208V/3Ph/DS/cCSAus</v>
          </cell>
          <cell r="C2380" t="str">
            <v>EA</v>
          </cell>
          <cell r="D2380">
            <v>1716</v>
          </cell>
        </row>
        <row r="2381">
          <cell r="A2381" t="str">
            <v>4185-0015</v>
          </cell>
          <cell r="B2381" t="str">
            <v>E4185 35'Cd/230V/1Ph/Dbl Sl/cCSAus</v>
          </cell>
          <cell r="C2381" t="str">
            <v>EA</v>
          </cell>
          <cell r="D2381">
            <v>1571</v>
          </cell>
        </row>
        <row r="2382">
          <cell r="A2382" t="str">
            <v>4185-0017</v>
          </cell>
          <cell r="B2382" t="str">
            <v>G4185 50'Cd/460V/3Ph/DS/cCSAus</v>
          </cell>
          <cell r="C2382" t="str">
            <v>EA</v>
          </cell>
          <cell r="D2382">
            <v>1716</v>
          </cell>
        </row>
        <row r="2383">
          <cell r="A2383" t="str">
            <v>4185-0019</v>
          </cell>
          <cell r="B2383" t="str">
            <v>I4185 50'Cd/200-208V/1Ph/DS/cCSAus</v>
          </cell>
          <cell r="C2383" t="str">
            <v>EA</v>
          </cell>
          <cell r="D2383">
            <v>1641</v>
          </cell>
        </row>
        <row r="2384">
          <cell r="A2384" t="str">
            <v>4186-0004</v>
          </cell>
          <cell r="B2384" t="str">
            <v>E4186 230V/1Ph/DS/CSA</v>
          </cell>
          <cell r="C2384" t="str">
            <v>EA</v>
          </cell>
          <cell r="D2384">
            <v>1634</v>
          </cell>
        </row>
        <row r="2385">
          <cell r="A2385" t="str">
            <v>4186-0005</v>
          </cell>
          <cell r="B2385" t="str">
            <v>F4186 230V/3Ph/DS/cCSAus</v>
          </cell>
          <cell r="C2385" t="str">
            <v>EA</v>
          </cell>
          <cell r="D2385">
            <v>1749</v>
          </cell>
        </row>
        <row r="2386">
          <cell r="A2386" t="str">
            <v>4186-0006</v>
          </cell>
          <cell r="B2386" t="str">
            <v>G4186 460V/3Ph/DS/cCSAus</v>
          </cell>
          <cell r="C2386" t="str">
            <v>EA</v>
          </cell>
          <cell r="D2386">
            <v>1749</v>
          </cell>
        </row>
        <row r="2387">
          <cell r="A2387" t="str">
            <v>4186-0010</v>
          </cell>
          <cell r="B2387" t="str">
            <v>J4186 200-208V/3Ph/DS/cCSAus</v>
          </cell>
          <cell r="C2387" t="str">
            <v>EA</v>
          </cell>
          <cell r="D2387">
            <v>1749</v>
          </cell>
        </row>
        <row r="2388">
          <cell r="A2388" t="str">
            <v>4186-0011</v>
          </cell>
          <cell r="B2388" t="str">
            <v>G4186 35'Cd/460V/3Ph/DS/cCSAus</v>
          </cell>
          <cell r="C2388" t="str">
            <v>EA</v>
          </cell>
          <cell r="D2388">
            <v>1859</v>
          </cell>
        </row>
        <row r="2389">
          <cell r="A2389" t="str">
            <v>4186-0012</v>
          </cell>
          <cell r="B2389" t="str">
            <v>E4186 35'Cd/230V/1Ph/Dbl Sl/CSA</v>
          </cell>
          <cell r="C2389" t="str">
            <v>EA</v>
          </cell>
          <cell r="D2389">
            <v>1744</v>
          </cell>
        </row>
        <row r="2390">
          <cell r="A2390" t="str">
            <v>4186-0013</v>
          </cell>
          <cell r="B2390" t="str">
            <v>BA4186 575V/3Ph/DS/cCSAus</v>
          </cell>
          <cell r="C2390" t="str">
            <v>EA</v>
          </cell>
          <cell r="D2390">
            <v>1764</v>
          </cell>
        </row>
        <row r="2391">
          <cell r="A2391" t="str">
            <v>4186-0014</v>
          </cell>
          <cell r="B2391" t="str">
            <v>I4186 200-208V/1Ph/DS/cCSAus</v>
          </cell>
          <cell r="C2391" t="str">
            <v>EA</v>
          </cell>
          <cell r="D2391">
            <v>1674</v>
          </cell>
        </row>
        <row r="2392">
          <cell r="A2392" t="str">
            <v>4188-0004</v>
          </cell>
          <cell r="B2392" t="str">
            <v>E4188 230V/1Ph/Dbl Sl/CSA</v>
          </cell>
          <cell r="C2392" t="str">
            <v>EA</v>
          </cell>
          <cell r="D2392">
            <v>1634</v>
          </cell>
        </row>
        <row r="2393">
          <cell r="A2393" t="str">
            <v>4188-0005</v>
          </cell>
          <cell r="B2393" t="str">
            <v>I4188 200-208V/1Ph/DS/cCSAus</v>
          </cell>
          <cell r="C2393" t="str">
            <v>EA</v>
          </cell>
          <cell r="D2393">
            <v>1674</v>
          </cell>
        </row>
        <row r="2394">
          <cell r="A2394" t="str">
            <v>4188-0006</v>
          </cell>
          <cell r="B2394" t="str">
            <v>J4188 200-208V/3Ph/DS/cCSAus</v>
          </cell>
          <cell r="C2394" t="str">
            <v>EA</v>
          </cell>
          <cell r="D2394">
            <v>1749</v>
          </cell>
        </row>
        <row r="2395">
          <cell r="A2395" t="str">
            <v>4188-0007</v>
          </cell>
          <cell r="B2395" t="str">
            <v>F4188 230V/3Ph/DS/cCSAus</v>
          </cell>
          <cell r="C2395" t="str">
            <v>EA</v>
          </cell>
          <cell r="D2395">
            <v>1749</v>
          </cell>
        </row>
        <row r="2396">
          <cell r="A2396" t="str">
            <v>4188-0008</v>
          </cell>
          <cell r="B2396" t="str">
            <v>G4188 460V/3Ph/DS/cCSAus</v>
          </cell>
          <cell r="C2396" t="str">
            <v>EA</v>
          </cell>
          <cell r="D2396">
            <v>1749</v>
          </cell>
        </row>
        <row r="2397">
          <cell r="A2397" t="str">
            <v>4188-0014</v>
          </cell>
          <cell r="B2397" t="str">
            <v>J4188 35'Cd/200-208V/3Ph/DS/cCSAus</v>
          </cell>
          <cell r="C2397" t="str">
            <v>EA</v>
          </cell>
          <cell r="D2397">
            <v>1859</v>
          </cell>
        </row>
        <row r="2398">
          <cell r="A2398" t="str">
            <v>4188-0015</v>
          </cell>
          <cell r="B2398" t="str">
            <v>G4188 35'Cd/460V/3Ph/DS/cCSAus</v>
          </cell>
          <cell r="C2398" t="str">
            <v>EA</v>
          </cell>
          <cell r="D2398">
            <v>1859</v>
          </cell>
        </row>
        <row r="2399">
          <cell r="A2399" t="str">
            <v>4188-0017</v>
          </cell>
          <cell r="B2399" t="str">
            <v>E4188 35'Cd/230V/1Ph/DS/CSA</v>
          </cell>
          <cell r="C2399" t="str">
            <v>EA</v>
          </cell>
          <cell r="D2399">
            <v>1744</v>
          </cell>
        </row>
        <row r="2400">
          <cell r="A2400" t="str">
            <v>4188-0020</v>
          </cell>
          <cell r="B2400" t="str">
            <v>E4188 25'Cd/230V/1Ph/DS/CSA</v>
          </cell>
          <cell r="C2400" t="str">
            <v>EA</v>
          </cell>
          <cell r="D2400">
            <v>1734</v>
          </cell>
        </row>
        <row r="2401">
          <cell r="A2401" t="str">
            <v>4188-0022</v>
          </cell>
          <cell r="B2401" t="str">
            <v>I4188 35'Cd/200-208V/1Ph/DS/cCSAus</v>
          </cell>
          <cell r="C2401" t="str">
            <v>EA</v>
          </cell>
          <cell r="D2401">
            <v>1784</v>
          </cell>
        </row>
        <row r="2402">
          <cell r="A2402" t="str">
            <v>4188-0023</v>
          </cell>
          <cell r="B2402" t="str">
            <v>F4188 35'Cd/230V/3Ph/DS/cCSAus</v>
          </cell>
          <cell r="C2402" t="str">
            <v>EA</v>
          </cell>
          <cell r="D2402">
            <v>1859</v>
          </cell>
        </row>
        <row r="2403">
          <cell r="A2403" t="str">
            <v>4188-0024</v>
          </cell>
          <cell r="B2403" t="str">
            <v>E4188 50'Cd/230V/1Ph/DS/CSA</v>
          </cell>
          <cell r="C2403" t="str">
            <v>EA</v>
          </cell>
          <cell r="D2403">
            <v>1774</v>
          </cell>
        </row>
        <row r="2404">
          <cell r="A2404" t="str">
            <v>4188-0025</v>
          </cell>
          <cell r="B2404" t="str">
            <v>I4188 25'Cd/200-208V/1Ph/DS/cCSAus</v>
          </cell>
          <cell r="C2404" t="str">
            <v>EA</v>
          </cell>
          <cell r="D2404">
            <v>1774</v>
          </cell>
        </row>
        <row r="2405">
          <cell r="A2405" t="str">
            <v>4188-0026</v>
          </cell>
          <cell r="B2405" t="str">
            <v>BA4188 575V/3Ph/DS/cCSAus</v>
          </cell>
          <cell r="C2405" t="str">
            <v>EA</v>
          </cell>
          <cell r="D2405">
            <v>1764</v>
          </cell>
        </row>
        <row r="2406">
          <cell r="A2406" t="str">
            <v>4189-0004</v>
          </cell>
          <cell r="B2406" t="str">
            <v>E4189 230V/1Ph/DS/CSA</v>
          </cell>
          <cell r="C2406" t="str">
            <v>EA</v>
          </cell>
          <cell r="D2406">
            <v>1720</v>
          </cell>
        </row>
        <row r="2407">
          <cell r="A2407" t="str">
            <v>4189-0006</v>
          </cell>
          <cell r="B2407" t="str">
            <v>I4189 200-208V/1Ph/DS/cCSAus</v>
          </cell>
          <cell r="C2407" t="str">
            <v>EA</v>
          </cell>
          <cell r="D2407">
            <v>1760</v>
          </cell>
        </row>
        <row r="2408">
          <cell r="A2408" t="str">
            <v>4189-0007</v>
          </cell>
          <cell r="B2408" t="str">
            <v>J4189 200-208V/3Ph/DS/cCSAus</v>
          </cell>
          <cell r="C2408" t="str">
            <v>EA</v>
          </cell>
          <cell r="D2408">
            <v>1835</v>
          </cell>
        </row>
        <row r="2409">
          <cell r="A2409" t="str">
            <v>4189-0008</v>
          </cell>
          <cell r="B2409" t="str">
            <v>F4189 230V/3Ph/DS/cCSAus</v>
          </cell>
          <cell r="C2409" t="str">
            <v>EA</v>
          </cell>
          <cell r="D2409">
            <v>1835</v>
          </cell>
        </row>
        <row r="2410">
          <cell r="A2410" t="str">
            <v>4189-0009</v>
          </cell>
          <cell r="B2410" t="str">
            <v>G4189 460V/3Ph/DS/cCSAus</v>
          </cell>
          <cell r="C2410" t="str">
            <v>EA</v>
          </cell>
          <cell r="D2410">
            <v>1835</v>
          </cell>
        </row>
        <row r="2411">
          <cell r="A2411" t="str">
            <v>4189-0016</v>
          </cell>
          <cell r="B2411" t="str">
            <v>BA4189 575V/3Ph/2Hp/DS/cCSAus</v>
          </cell>
          <cell r="C2411" t="str">
            <v>EA</v>
          </cell>
          <cell r="D2411">
            <v>1850</v>
          </cell>
        </row>
        <row r="2412">
          <cell r="A2412" t="str">
            <v>4189-0017</v>
          </cell>
          <cell r="B2412" t="str">
            <v>E4189 35'Cd/230V/1Ph/DS/CSA</v>
          </cell>
          <cell r="C2412" t="str">
            <v>EA</v>
          </cell>
          <cell r="D2412">
            <v>1830</v>
          </cell>
        </row>
        <row r="2413">
          <cell r="A2413" t="str">
            <v>4189-0018</v>
          </cell>
          <cell r="B2413" t="str">
            <v>E4189 25'Cd/230V/1Ph/DS/CSA</v>
          </cell>
          <cell r="C2413" t="str">
            <v>EA</v>
          </cell>
          <cell r="D2413">
            <v>1820</v>
          </cell>
        </row>
        <row r="2414">
          <cell r="A2414" t="str">
            <v>4189-0019</v>
          </cell>
          <cell r="B2414" t="str">
            <v>E4189 50'Cd/230V/1Ph/DS/CSA</v>
          </cell>
          <cell r="C2414" t="str">
            <v>EA</v>
          </cell>
          <cell r="D2414">
            <v>1860</v>
          </cell>
        </row>
        <row r="2415">
          <cell r="A2415" t="str">
            <v>4189-0020</v>
          </cell>
          <cell r="B2415" t="str">
            <v>G4189 50'Cd/460V/3Ph/DS/cCSAus</v>
          </cell>
          <cell r="C2415" t="str">
            <v>EA</v>
          </cell>
          <cell r="D2415">
            <v>1975</v>
          </cell>
        </row>
        <row r="2416">
          <cell r="A2416" t="str">
            <v>4189-0023</v>
          </cell>
          <cell r="B2416" t="str">
            <v>I4189 35'Cd/200-208V/1Ph/DS/cCSAus</v>
          </cell>
          <cell r="C2416" t="str">
            <v>EA</v>
          </cell>
          <cell r="D2416">
            <v>1870</v>
          </cell>
        </row>
        <row r="2417">
          <cell r="A2417" t="str">
            <v>4189-0025</v>
          </cell>
          <cell r="B2417" t="str">
            <v>J4189 50'Cd/200-208V/3Ph/DS/cCSAus</v>
          </cell>
          <cell r="C2417" t="str">
            <v>EA</v>
          </cell>
          <cell r="D2417">
            <v>1975</v>
          </cell>
        </row>
        <row r="2418">
          <cell r="A2418" t="str">
            <v>4189-0026</v>
          </cell>
          <cell r="B2418" t="str">
            <v>G4189 35'Cd/460V/3Ph/DS/cCSAus</v>
          </cell>
          <cell r="C2418" t="str">
            <v>EA</v>
          </cell>
          <cell r="D2418">
            <v>1960</v>
          </cell>
        </row>
        <row r="2419">
          <cell r="A2419" t="str">
            <v>4189-0027</v>
          </cell>
          <cell r="B2419" t="str">
            <v>G4189 25'Cd/460V/3Ph/DS/cCSAus</v>
          </cell>
          <cell r="C2419" t="str">
            <v>EA</v>
          </cell>
          <cell r="D2419">
            <v>1935</v>
          </cell>
        </row>
        <row r="2420">
          <cell r="A2420" t="str">
            <v>4189-0028</v>
          </cell>
          <cell r="B2420" t="str">
            <v>F4189 35'CD/230V/3Ph/DS/cCSAus</v>
          </cell>
          <cell r="C2420" t="str">
            <v>EA</v>
          </cell>
          <cell r="D2420">
            <v>1945</v>
          </cell>
        </row>
        <row r="2421">
          <cell r="A2421" t="str">
            <v>4189-0029</v>
          </cell>
          <cell r="B2421" t="str">
            <v>I4189 25'Cd/200-208V/1Ph/DS/cCSAus</v>
          </cell>
          <cell r="C2421" t="str">
            <v>EA</v>
          </cell>
          <cell r="D2421">
            <v>1860</v>
          </cell>
        </row>
        <row r="2422">
          <cell r="A2422" t="str">
            <v>42-0007</v>
          </cell>
          <cell r="B2422" t="str">
            <v>N42 115V/1Ph/9'Cd/cCSAus</v>
          </cell>
          <cell r="C2422" t="str">
            <v>EA</v>
          </cell>
          <cell r="D2422">
            <v>164</v>
          </cell>
        </row>
        <row r="2423">
          <cell r="A2423" t="str">
            <v>42-0008</v>
          </cell>
          <cell r="B2423" t="str">
            <v>N42 115V/1Ph/20'Cd/cCSAus</v>
          </cell>
          <cell r="C2423" t="str">
            <v>EA</v>
          </cell>
          <cell r="D2423">
            <v>188</v>
          </cell>
        </row>
        <row r="2424">
          <cell r="A2424" t="str">
            <v>4261-0002</v>
          </cell>
          <cell r="B2424" t="str">
            <v>N4161 2F/115V/1Ph/DS/cCSAus/(4161-0002)</v>
          </cell>
          <cell r="C2424" t="str">
            <v>EA</v>
          </cell>
          <cell r="D2424">
            <v>1370</v>
          </cell>
        </row>
        <row r="2425">
          <cell r="A2425" t="str">
            <v>4261-0004</v>
          </cell>
          <cell r="B2425" t="str">
            <v>E4161 2F/230V/1Ph/cCSAus/(4161-0004)</v>
          </cell>
          <cell r="C2425" t="str">
            <v>EA</v>
          </cell>
          <cell r="D2425">
            <v>1396</v>
          </cell>
        </row>
        <row r="2426">
          <cell r="A2426" t="str">
            <v>4261-0005</v>
          </cell>
          <cell r="B2426" t="str">
            <v>J4161 2F/200-208V/3Ph/DS/cCSAus/(4161-0006)</v>
          </cell>
          <cell r="C2426" t="str">
            <v>EA</v>
          </cell>
          <cell r="D2426">
            <v>1511</v>
          </cell>
        </row>
        <row r="2427">
          <cell r="A2427" t="str">
            <v>4261-0007</v>
          </cell>
          <cell r="B2427" t="str">
            <v>G4161 2F/460V/3Ph/Dbl Sl/cCSAus/(4161-0008)</v>
          </cell>
          <cell r="C2427" t="str">
            <v>EA</v>
          </cell>
          <cell r="D2427">
            <v>1511</v>
          </cell>
        </row>
        <row r="2428">
          <cell r="A2428" t="str">
            <v>4261-0008</v>
          </cell>
          <cell r="B2428" t="str">
            <v>I4161 2F/25'Cd/200-208V/1Ph/DS/cCSAus/(4161-0021)</v>
          </cell>
          <cell r="C2428" t="str">
            <v>EA</v>
          </cell>
          <cell r="D2428">
            <v>1536</v>
          </cell>
        </row>
        <row r="2429">
          <cell r="A2429" t="str">
            <v>4261-0009</v>
          </cell>
          <cell r="B2429" t="str">
            <v>J4161 2F/25'Cd/200-208V/3Ph/DS/cCSAus/(4161-0023)</v>
          </cell>
          <cell r="C2429" t="str">
            <v>EA</v>
          </cell>
          <cell r="D2429">
            <v>1611</v>
          </cell>
        </row>
        <row r="2430">
          <cell r="A2430" t="str">
            <v>4261-0010</v>
          </cell>
          <cell r="B2430" t="str">
            <v>I4161 2F/200-208V/1Ph/DS/cCSAus/(4161-0005)</v>
          </cell>
          <cell r="C2430" t="str">
            <v>EA</v>
          </cell>
          <cell r="D2430">
            <v>1436</v>
          </cell>
        </row>
        <row r="2431">
          <cell r="A2431" t="str">
            <v>4261-0011</v>
          </cell>
          <cell r="B2431" t="str">
            <v>G4161 2F/25'Cd/460V/3Ph/DS/cCSAus/(4161-0020)</v>
          </cell>
          <cell r="C2431" t="str">
            <v>EA</v>
          </cell>
          <cell r="D2431">
            <v>1626</v>
          </cell>
        </row>
        <row r="2432">
          <cell r="A2432" t="str">
            <v>4261-0012</v>
          </cell>
          <cell r="B2432" t="str">
            <v>N4161 2F/25'Cd/115V/1Ph/DS/cCSAus/(4161-0018)</v>
          </cell>
          <cell r="C2432" t="str">
            <v>EA</v>
          </cell>
          <cell r="D2432">
            <v>1470</v>
          </cell>
        </row>
        <row r="2433">
          <cell r="A2433" t="str">
            <v>4261-0013</v>
          </cell>
          <cell r="B2433" t="str">
            <v>G4161 2F/50'Cd/460V/3Ph/DS/cCSAus/(4161-0017)</v>
          </cell>
          <cell r="C2433" t="str">
            <v>EA</v>
          </cell>
          <cell r="D2433">
            <v>1651</v>
          </cell>
        </row>
        <row r="2434">
          <cell r="A2434" t="str">
            <v>4261-0014</v>
          </cell>
          <cell r="B2434" t="str">
            <v>G4161 2F/35'Cd/460V/3Ph/DS/cCSAus/(4161-0022)</v>
          </cell>
          <cell r="C2434" t="str">
            <v>EA</v>
          </cell>
          <cell r="D2434">
            <v>1621</v>
          </cell>
        </row>
        <row r="2435">
          <cell r="A2435" t="str">
            <v>4261-0015</v>
          </cell>
          <cell r="B2435" t="str">
            <v>N4161 2F/35'Cd/115V/1Ph/DS/cCSAus/(4161-0019)</v>
          </cell>
          <cell r="C2435" t="str">
            <v>EA</v>
          </cell>
          <cell r="D2435">
            <v>1480</v>
          </cell>
        </row>
        <row r="2436">
          <cell r="A2436" t="str">
            <v>4261-0017</v>
          </cell>
          <cell r="B2436" t="str">
            <v>E4161 2F/35'Cd/230V/1Ph/cCSAus/(4161-0030)</v>
          </cell>
          <cell r="C2436" t="str">
            <v>EA</v>
          </cell>
          <cell r="D2436">
            <v>1506</v>
          </cell>
        </row>
        <row r="2437">
          <cell r="A2437" t="str">
            <v>4261-0018</v>
          </cell>
          <cell r="B2437" t="str">
            <v>F4161 2F/230V/3Ph/cCSAus/(4161-0007)</v>
          </cell>
          <cell r="C2437" t="str">
            <v>EA</v>
          </cell>
          <cell r="D2437">
            <v>1511</v>
          </cell>
        </row>
        <row r="2438">
          <cell r="A2438" t="str">
            <v>4263-0002</v>
          </cell>
          <cell r="B2438" t="str">
            <v>N4163 2F/115V/1Ph/DS/cCSAus/(4163-0002)</v>
          </cell>
          <cell r="C2438" t="str">
            <v>EA</v>
          </cell>
          <cell r="D2438">
            <v>1370</v>
          </cell>
        </row>
        <row r="2439">
          <cell r="A2439" t="str">
            <v>4263-0004</v>
          </cell>
          <cell r="B2439" t="str">
            <v>E4163 2F/230V/1Ph/Dbl Sl/cCSAus/(4163-0004)</v>
          </cell>
          <cell r="C2439" t="str">
            <v>EA</v>
          </cell>
          <cell r="D2439">
            <v>1396</v>
          </cell>
        </row>
        <row r="2440">
          <cell r="A2440" t="str">
            <v>4263-0005</v>
          </cell>
          <cell r="B2440" t="str">
            <v>I4163 2F/200-208V/1Ph/DS/cCSAus/(4163-0005)</v>
          </cell>
          <cell r="C2440" t="str">
            <v>EA</v>
          </cell>
          <cell r="D2440">
            <v>1436</v>
          </cell>
        </row>
        <row r="2441">
          <cell r="A2441" t="str">
            <v>4263-0006</v>
          </cell>
          <cell r="B2441" t="str">
            <v>G4163 2F/460V/3Ph/DS/cCSAus/(4163-0008)</v>
          </cell>
          <cell r="C2441" t="str">
            <v>EA</v>
          </cell>
          <cell r="D2441">
            <v>1511</v>
          </cell>
        </row>
        <row r="2442">
          <cell r="A2442" t="str">
            <v>4263-0008</v>
          </cell>
          <cell r="B2442" t="str">
            <v>J4163 2F/200-208V/3Ph/DS/cCSAus/(4163-0006)</v>
          </cell>
          <cell r="C2442" t="str">
            <v>EA</v>
          </cell>
          <cell r="D2442">
            <v>1511</v>
          </cell>
        </row>
        <row r="2443">
          <cell r="A2443" t="str">
            <v>4263-0009</v>
          </cell>
          <cell r="B2443" t="str">
            <v>N4163 2F/115V/1Ph/DS/ED/(4163-0019)</v>
          </cell>
          <cell r="C2443" t="str">
            <v>EA</v>
          </cell>
          <cell r="D2443">
            <v>1411</v>
          </cell>
        </row>
        <row r="2444">
          <cell r="A2444" t="str">
            <v>4263-0010</v>
          </cell>
          <cell r="B2444" t="str">
            <v>J4163 2F/25'Cd/200-208V/3Ph/DS/cCSAus/(4163-0021)</v>
          </cell>
          <cell r="C2444" t="str">
            <v>EA</v>
          </cell>
          <cell r="D2444">
            <v>1496</v>
          </cell>
        </row>
        <row r="2445">
          <cell r="A2445" t="str">
            <v>4263-0011</v>
          </cell>
          <cell r="B2445" t="str">
            <v>E4163 2F/35'Cd/230V/1Ph/DS/cCSAus/(4163-0018)</v>
          </cell>
          <cell r="C2445" t="str">
            <v>EA</v>
          </cell>
          <cell r="D2445">
            <v>1506</v>
          </cell>
        </row>
        <row r="2446">
          <cell r="A2446" t="str">
            <v>4263-0012</v>
          </cell>
          <cell r="B2446" t="str">
            <v>I4163 2F/25'Cd/200-208V/1Ph/DS/cCSAus/(4163-0012)</v>
          </cell>
          <cell r="C2446" t="str">
            <v>EA</v>
          </cell>
          <cell r="D2446">
            <v>1536</v>
          </cell>
        </row>
        <row r="2447">
          <cell r="A2447" t="str">
            <v>4265-0004</v>
          </cell>
          <cell r="B2447" t="str">
            <v>E4165 2F/230V/1Ph/Dbl Sl/cCSAus/(4165-0004)</v>
          </cell>
          <cell r="C2447" t="str">
            <v>EA</v>
          </cell>
          <cell r="D2447">
            <v>1537</v>
          </cell>
        </row>
        <row r="2448">
          <cell r="A2448" t="str">
            <v>4265-0005</v>
          </cell>
          <cell r="B2448" t="str">
            <v>J4165 2F/200-208V/3Ph/DS/cCSAus/(4165-0006)</v>
          </cell>
          <cell r="C2448" t="str">
            <v>EA</v>
          </cell>
          <cell r="D2448">
            <v>1652</v>
          </cell>
        </row>
        <row r="2449">
          <cell r="A2449" t="str">
            <v>4265-0007</v>
          </cell>
          <cell r="B2449" t="str">
            <v>G4165 2F/460V/3Ph/DS/cCSAus/(4165-0008)</v>
          </cell>
          <cell r="C2449" t="str">
            <v>EA</v>
          </cell>
          <cell r="D2449">
            <v>1652</v>
          </cell>
        </row>
        <row r="2450">
          <cell r="A2450" t="str">
            <v>4265-0008</v>
          </cell>
          <cell r="B2450" t="str">
            <v>I4165 2F/25' Cord/208-200V/1Ph/DS/cCSAus/4165-0019)</v>
          </cell>
          <cell r="C2450" t="str">
            <v>EA</v>
          </cell>
          <cell r="D2450">
            <v>1677</v>
          </cell>
        </row>
        <row r="2451">
          <cell r="A2451" t="str">
            <v>4265-0009</v>
          </cell>
          <cell r="B2451" t="str">
            <v>I4165 2F/200-208V/1Ph/Dbl Sl/cCSAus/(4165-0005)</v>
          </cell>
          <cell r="C2451" t="str">
            <v>EA</v>
          </cell>
          <cell r="D2451">
            <v>1577</v>
          </cell>
        </row>
        <row r="2452">
          <cell r="A2452" t="str">
            <v>4265-0010</v>
          </cell>
          <cell r="B2452" t="str">
            <v>J4165 50'Cd/2F/200-208V/3Ph/DS/cCSAus/(4165-0023)</v>
          </cell>
          <cell r="C2452" t="str">
            <v>EA</v>
          </cell>
          <cell r="D2452">
            <v>1717</v>
          </cell>
        </row>
        <row r="2453">
          <cell r="A2453" t="str">
            <v>4265-0011</v>
          </cell>
          <cell r="B2453" t="str">
            <v>G4165 25'Cd/2F/460V/3Ph/DS/cCSAus/(4165-0018)</v>
          </cell>
          <cell r="C2453" t="str">
            <v>EA</v>
          </cell>
          <cell r="D2453">
            <v>1752</v>
          </cell>
        </row>
        <row r="2454">
          <cell r="A2454" t="str">
            <v>4270-0002</v>
          </cell>
          <cell r="B2454" t="str">
            <v>N4270 115V/1Ph/DS/cCSAus</v>
          </cell>
          <cell r="C2454" t="str">
            <v>EA</v>
          </cell>
          <cell r="D2454">
            <v>945</v>
          </cell>
        </row>
        <row r="2455">
          <cell r="A2455" t="str">
            <v>4270-0004</v>
          </cell>
          <cell r="B2455" t="str">
            <v>E4270 230V/1Ph/Dbl Sl/cCSAus</v>
          </cell>
          <cell r="C2455" t="str">
            <v>EA</v>
          </cell>
          <cell r="D2455">
            <v>1016</v>
          </cell>
        </row>
        <row r="2456">
          <cell r="A2456" t="str">
            <v>4270-0010</v>
          </cell>
          <cell r="B2456" t="str">
            <v>N4270 35' Cd/115V/1Ph/DS/cCSAus</v>
          </cell>
          <cell r="C2456" t="str">
            <v>EA</v>
          </cell>
          <cell r="D2456">
            <v>1020</v>
          </cell>
        </row>
        <row r="2457">
          <cell r="A2457" t="str">
            <v>4270-0012</v>
          </cell>
          <cell r="B2457" t="str">
            <v>E4270 35'Cd/230V/1Ph/DS/cCSAus</v>
          </cell>
          <cell r="C2457" t="str">
            <v>EA</v>
          </cell>
          <cell r="D2457">
            <v>1091</v>
          </cell>
        </row>
        <row r="2458">
          <cell r="A2458" t="str">
            <v>4270-0013</v>
          </cell>
          <cell r="B2458" t="str">
            <v>N4270 115V/1Ph/DS/cCSAus/Bronze Impeller</v>
          </cell>
          <cell r="C2458" t="str">
            <v>EA</v>
          </cell>
          <cell r="D2458">
            <v>1095</v>
          </cell>
        </row>
        <row r="2459">
          <cell r="A2459" t="str">
            <v>4270-0014</v>
          </cell>
          <cell r="B2459" t="str">
            <v>E4270 50'Cd/230V/1Ph/DS/cCSAus</v>
          </cell>
          <cell r="C2459" t="str">
            <v>EA</v>
          </cell>
          <cell r="D2459">
            <v>1116</v>
          </cell>
        </row>
        <row r="2460">
          <cell r="A2460" t="str">
            <v>4282-0002</v>
          </cell>
          <cell r="B2460" t="str">
            <v>N4282 2F/115V/1Ph/DS/cCSAus</v>
          </cell>
          <cell r="C2460" t="str">
            <v>EA</v>
          </cell>
          <cell r="D2460">
            <v>1130</v>
          </cell>
        </row>
        <row r="2461">
          <cell r="A2461" t="str">
            <v>4282-0004</v>
          </cell>
          <cell r="B2461" t="str">
            <v>E4282 2F/230V/1Ph/DS/cCSAus</v>
          </cell>
          <cell r="C2461" t="str">
            <v>EA</v>
          </cell>
          <cell r="D2461">
            <v>1218</v>
          </cell>
        </row>
        <row r="2462">
          <cell r="A2462" t="str">
            <v>4282-0005</v>
          </cell>
          <cell r="B2462" t="str">
            <v>I4282 2F/200-208V/1Ph/DS/cCSAus</v>
          </cell>
          <cell r="C2462" t="str">
            <v>EA</v>
          </cell>
          <cell r="D2462">
            <v>1258</v>
          </cell>
        </row>
        <row r="2463">
          <cell r="A2463" t="str">
            <v>4282-0006</v>
          </cell>
          <cell r="B2463" t="str">
            <v>J4282 2F/200-208V/3Ph/DS/cCSAus</v>
          </cell>
          <cell r="C2463" t="str">
            <v>EA</v>
          </cell>
          <cell r="D2463">
            <v>1333</v>
          </cell>
        </row>
        <row r="2464">
          <cell r="A2464" t="str">
            <v>4282-0007</v>
          </cell>
          <cell r="B2464" t="str">
            <v>F4282 2F/230V/3Ph/DS/cCSAus</v>
          </cell>
          <cell r="C2464" t="str">
            <v>EA</v>
          </cell>
          <cell r="D2464">
            <v>1333</v>
          </cell>
        </row>
        <row r="2465">
          <cell r="A2465" t="str">
            <v>4282-0008</v>
          </cell>
          <cell r="B2465" t="str">
            <v>G4282 2F/460V/3Ph/DS/cCSAus</v>
          </cell>
          <cell r="C2465" t="str">
            <v>EA</v>
          </cell>
          <cell r="D2465">
            <v>1333</v>
          </cell>
        </row>
        <row r="2466">
          <cell r="A2466" t="str">
            <v>4282-0016</v>
          </cell>
          <cell r="B2466" t="str">
            <v>N4282 2F/25'Cd/115V/1Ph/DS/cCSAus</v>
          </cell>
          <cell r="C2466" t="str">
            <v>EA</v>
          </cell>
          <cell r="D2466">
            <v>1230</v>
          </cell>
        </row>
        <row r="2467">
          <cell r="A2467" t="str">
            <v>4282-0017</v>
          </cell>
          <cell r="B2467" t="str">
            <v>J4282 2F/35'Cd/200-208V/3Ph/DS/cCSAus</v>
          </cell>
          <cell r="C2467" t="str">
            <v>EA</v>
          </cell>
          <cell r="D2467">
            <v>1443</v>
          </cell>
        </row>
        <row r="2468">
          <cell r="A2468" t="str">
            <v>4282-0020</v>
          </cell>
          <cell r="B2468" t="str">
            <v>G4282 2F/35'Cd/460V/3Ph/DS/cCSAus</v>
          </cell>
          <cell r="C2468" t="str">
            <v>EA</v>
          </cell>
          <cell r="D2468">
            <v>1333</v>
          </cell>
        </row>
        <row r="2469">
          <cell r="A2469" t="str">
            <v>4282-0021</v>
          </cell>
          <cell r="B2469" t="str">
            <v>E4282 2F/25'Cd/230V/1Ph/DS/cCSAus</v>
          </cell>
          <cell r="C2469" t="str">
            <v>EA</v>
          </cell>
          <cell r="D2469">
            <v>1318</v>
          </cell>
        </row>
        <row r="2470">
          <cell r="A2470" t="str">
            <v>4282-0022</v>
          </cell>
          <cell r="B2470" t="str">
            <v>F4282 2F/25'Cd/230V/3Ph/DS/cCSAus</v>
          </cell>
          <cell r="C2470" t="str">
            <v>EA</v>
          </cell>
          <cell r="D2470">
            <v>1433</v>
          </cell>
        </row>
        <row r="2471">
          <cell r="A2471" t="str">
            <v>4282-0023</v>
          </cell>
          <cell r="B2471" t="str">
            <v>I4282 2F/50'Cd/200-208V/1Ph/DS/cCSAus</v>
          </cell>
          <cell r="C2471" t="str">
            <v>EA</v>
          </cell>
          <cell r="D2471">
            <v>1398</v>
          </cell>
        </row>
        <row r="2472">
          <cell r="A2472" t="str">
            <v>4282-0024</v>
          </cell>
          <cell r="B2472" t="str">
            <v>I4282 2F/35'Cd/200-208V/1Ph/DS/cCSAus</v>
          </cell>
          <cell r="C2472" t="str">
            <v>EA</v>
          </cell>
          <cell r="D2472">
            <v>1368</v>
          </cell>
        </row>
        <row r="2473">
          <cell r="A2473" t="str">
            <v>4282-0026</v>
          </cell>
          <cell r="B2473" t="str">
            <v>N4282 2F/35'Cd/115V/1Ph/DS/cCSAus</v>
          </cell>
          <cell r="C2473" t="str">
            <v>EA</v>
          </cell>
          <cell r="D2473">
            <v>1240</v>
          </cell>
        </row>
        <row r="2474">
          <cell r="A2474" t="str">
            <v>4282-0027</v>
          </cell>
          <cell r="B2474" t="str">
            <v>E4282 2F/35'Cd/230V/1Ph/DS/cCSAus</v>
          </cell>
          <cell r="C2474" t="str">
            <v>EA</v>
          </cell>
          <cell r="D2474">
            <v>1328</v>
          </cell>
        </row>
        <row r="2475">
          <cell r="A2475" t="str">
            <v>4282-0028</v>
          </cell>
          <cell r="B2475" t="str">
            <v>N4282 2F/50'Cd/115V/1Ph/DS/cCSAus</v>
          </cell>
          <cell r="C2475" t="str">
            <v>EA</v>
          </cell>
          <cell r="D2475">
            <v>1270</v>
          </cell>
        </row>
        <row r="2476">
          <cell r="A2476" t="str">
            <v>4282-0029</v>
          </cell>
          <cell r="B2476" t="str">
            <v>I4282 2F/25'Cd/200-208V/1Ph/DS/cCSAus</v>
          </cell>
          <cell r="C2476" t="str">
            <v>EA</v>
          </cell>
          <cell r="D2476">
            <v>1358</v>
          </cell>
        </row>
        <row r="2477">
          <cell r="A2477" t="str">
            <v>4282-0030</v>
          </cell>
          <cell r="B2477" t="str">
            <v>J4282 2F/25'Cd/200-208V/3Ph/DS/cCSAus</v>
          </cell>
          <cell r="C2477" t="str">
            <v>EA</v>
          </cell>
          <cell r="D2477">
            <v>1433</v>
          </cell>
        </row>
        <row r="2478">
          <cell r="A2478" t="str">
            <v>4282-0031</v>
          </cell>
          <cell r="B2478" t="str">
            <v>E4282 2F/50'Cd/230V/1Ph/DS/cCSAus</v>
          </cell>
          <cell r="C2478" t="str">
            <v>EA</v>
          </cell>
          <cell r="D2478">
            <v>1358</v>
          </cell>
        </row>
        <row r="2479">
          <cell r="A2479" t="str">
            <v>4282-0032</v>
          </cell>
          <cell r="B2479" t="str">
            <v>G4282 2F/25'Cd/460V/3Ph/DS/cCSAus</v>
          </cell>
          <cell r="C2479" t="str">
            <v>EA</v>
          </cell>
          <cell r="D2479">
            <v>1433</v>
          </cell>
        </row>
        <row r="2480">
          <cell r="A2480" t="str">
            <v>4282-0033</v>
          </cell>
          <cell r="B2480" t="str">
            <v>BA4282 2F/575V/3Ph/DS/cCSAus/(150835)</v>
          </cell>
          <cell r="C2480" t="str">
            <v>EA</v>
          </cell>
          <cell r="D2480">
            <v>1333</v>
          </cell>
        </row>
        <row r="2481">
          <cell r="A2481" t="str">
            <v>4282-0034</v>
          </cell>
          <cell r="B2481" t="str">
            <v>F4282 2F/35'Cd/230V/3Ph/DS/cCSAus</v>
          </cell>
          <cell r="C2481" t="str">
            <v>EA</v>
          </cell>
          <cell r="D2481">
            <v>1443</v>
          </cell>
        </row>
        <row r="2482">
          <cell r="A2482" t="str">
            <v>4284-0004</v>
          </cell>
          <cell r="B2482" t="str">
            <v>E4284 2F/230V/1Ph/DS/cCSAus</v>
          </cell>
          <cell r="C2482" t="str">
            <v>EA</v>
          </cell>
          <cell r="D2482">
            <v>1379</v>
          </cell>
        </row>
        <row r="2483">
          <cell r="A2483" t="str">
            <v>4284-0005</v>
          </cell>
          <cell r="B2483" t="str">
            <v>I4284 2F/200-208V/1Ph/DS/cCSAus</v>
          </cell>
          <cell r="C2483" t="str">
            <v>EA</v>
          </cell>
          <cell r="D2483">
            <v>1419</v>
          </cell>
        </row>
        <row r="2484">
          <cell r="A2484" t="str">
            <v>4284-0006</v>
          </cell>
          <cell r="B2484" t="str">
            <v>J4284 2F/200-208V/3Ph/DS/cCSAus</v>
          </cell>
          <cell r="C2484" t="str">
            <v>EA</v>
          </cell>
          <cell r="D2484">
            <v>1494</v>
          </cell>
        </row>
        <row r="2485">
          <cell r="A2485" t="str">
            <v>4284-0007</v>
          </cell>
          <cell r="B2485" t="str">
            <v>F4284 2F/230V/3Ph/DS/cCSAus</v>
          </cell>
          <cell r="C2485" t="str">
            <v>EA</v>
          </cell>
          <cell r="D2485">
            <v>1494</v>
          </cell>
        </row>
        <row r="2486">
          <cell r="A2486" t="str">
            <v>4284-0008</v>
          </cell>
          <cell r="B2486" t="str">
            <v>G4284 2F/460V/3Ph/DS/cCSAus</v>
          </cell>
          <cell r="C2486" t="str">
            <v>EA</v>
          </cell>
          <cell r="D2486">
            <v>1494</v>
          </cell>
        </row>
        <row r="2487">
          <cell r="A2487" t="str">
            <v>4284-0014</v>
          </cell>
          <cell r="B2487" t="str">
            <v>F4284 2F/25'Cd/230V/3Ph/DS/cCSAus</v>
          </cell>
          <cell r="C2487" t="str">
            <v>EA</v>
          </cell>
          <cell r="D2487">
            <v>1594</v>
          </cell>
        </row>
        <row r="2488">
          <cell r="A2488" t="str">
            <v>4284-0016</v>
          </cell>
          <cell r="B2488" t="str">
            <v>E4284 2F/25'Cd/230V/1Ph/DS/cCSAus</v>
          </cell>
          <cell r="C2488" t="str">
            <v>EA</v>
          </cell>
          <cell r="D2488">
            <v>1479</v>
          </cell>
        </row>
        <row r="2489">
          <cell r="A2489" t="str">
            <v>4284-0019</v>
          </cell>
          <cell r="B2489" t="str">
            <v>F4284 2F/35'Cd/230V/3Ph/DS/cCSAus</v>
          </cell>
          <cell r="C2489" t="str">
            <v>EA</v>
          </cell>
          <cell r="D2489">
            <v>1494</v>
          </cell>
        </row>
        <row r="2490">
          <cell r="A2490" t="str">
            <v>4284-0020</v>
          </cell>
          <cell r="B2490" t="str">
            <v>I4284 2F/50'Cd/200-208V/1Ph/DS/cCSAus</v>
          </cell>
          <cell r="C2490" t="str">
            <v>EA</v>
          </cell>
          <cell r="D2490">
            <v>1559</v>
          </cell>
        </row>
        <row r="2491">
          <cell r="A2491" t="str">
            <v>4284-0021</v>
          </cell>
          <cell r="B2491" t="str">
            <v>J4284 2F/25'Cd/200-208V/3Ph/DS/cCSAus</v>
          </cell>
          <cell r="C2491" t="str">
            <v>EA</v>
          </cell>
          <cell r="D2491">
            <v>1594</v>
          </cell>
        </row>
        <row r="2492">
          <cell r="A2492" t="str">
            <v>4284-0022</v>
          </cell>
          <cell r="B2492" t="str">
            <v>G4284 2F/25'Cd/460V/3Ph/DS/cCSAus</v>
          </cell>
          <cell r="C2492" t="str">
            <v>EA</v>
          </cell>
          <cell r="D2492">
            <v>1594</v>
          </cell>
        </row>
        <row r="2493">
          <cell r="A2493" t="str">
            <v>4284-0024</v>
          </cell>
          <cell r="B2493" t="str">
            <v>J4284 2F/50'Cd/200-208V/3Ph/DS/cCSAus</v>
          </cell>
          <cell r="C2493" t="str">
            <v>EA</v>
          </cell>
          <cell r="D2493">
            <v>1634</v>
          </cell>
        </row>
        <row r="2494">
          <cell r="A2494" t="str">
            <v>4284-0026</v>
          </cell>
          <cell r="B2494" t="str">
            <v>F4284 2F/50'Cd/230V/3Ph/DS/cCSAus</v>
          </cell>
          <cell r="C2494" t="str">
            <v>EA</v>
          </cell>
          <cell r="D2494">
            <v>1634</v>
          </cell>
        </row>
        <row r="2495">
          <cell r="A2495" t="str">
            <v>4284-0027</v>
          </cell>
          <cell r="B2495" t="str">
            <v>G4284 2F/50'Cd/460V/3Ph/DS/cCSAus</v>
          </cell>
          <cell r="C2495" t="str">
            <v>EA</v>
          </cell>
          <cell r="D2495">
            <v>1634</v>
          </cell>
        </row>
        <row r="2496">
          <cell r="A2496" t="str">
            <v>4284-0028</v>
          </cell>
          <cell r="B2496" t="str">
            <v>J4284 2F/35'Cd/200-208V/3Ph/DS/cCSAus</v>
          </cell>
          <cell r="C2496" t="str">
            <v>EA</v>
          </cell>
          <cell r="D2496">
            <v>1604</v>
          </cell>
        </row>
        <row r="2497">
          <cell r="A2497" t="str">
            <v>4284-0030</v>
          </cell>
          <cell r="B2497" t="str">
            <v>E4284 2F/35'Cd/230V/1Ph/DS/cCSAus</v>
          </cell>
          <cell r="C2497" t="str">
            <v>EA</v>
          </cell>
          <cell r="D2497">
            <v>1489</v>
          </cell>
        </row>
        <row r="2498">
          <cell r="A2498" t="str">
            <v>4284-0031</v>
          </cell>
          <cell r="B2498" t="str">
            <v>I4284 2F/25'Cd/200-208V/1Ph/DS/cCSAus</v>
          </cell>
          <cell r="C2498" t="str">
            <v>EA</v>
          </cell>
          <cell r="D2498">
            <v>1519</v>
          </cell>
        </row>
        <row r="2499">
          <cell r="A2499" t="str">
            <v>4285-0004</v>
          </cell>
          <cell r="B2499" t="str">
            <v>E4185 2F/230V/1Ph/DS/cCSAus/(4185-0004)</v>
          </cell>
          <cell r="C2499" t="str">
            <v>EA</v>
          </cell>
          <cell r="D2499">
            <v>1514</v>
          </cell>
        </row>
        <row r="2500">
          <cell r="A2500" t="str">
            <v>4285-0005</v>
          </cell>
          <cell r="B2500" t="str">
            <v>G4185 2F/460V/3Ph/DS/cCSAus/(4185-0008)</v>
          </cell>
          <cell r="C2500" t="str">
            <v>EA</v>
          </cell>
          <cell r="D2500">
            <v>1629</v>
          </cell>
        </row>
        <row r="2501">
          <cell r="A2501" t="str">
            <v>4285-0006</v>
          </cell>
          <cell r="B2501" t="str">
            <v>J4185 2F/50'Cd/200-208V/3Ph/DS/cCSAus/(4185-0014)</v>
          </cell>
          <cell r="C2501" t="str">
            <v>EA</v>
          </cell>
          <cell r="D2501">
            <v>1769</v>
          </cell>
        </row>
        <row r="2502">
          <cell r="A2502" t="str">
            <v>4285-0007</v>
          </cell>
          <cell r="B2502" t="str">
            <v>J4185 2F/200-208V/3Ph/DS/cCSAus/(4185-0006)</v>
          </cell>
          <cell r="C2502" t="str">
            <v>EA</v>
          </cell>
          <cell r="D2502">
            <v>1629</v>
          </cell>
        </row>
        <row r="2503">
          <cell r="A2503" t="str">
            <v>4285-0008</v>
          </cell>
          <cell r="B2503" t="str">
            <v>F4185 2F/230V/3Ph/DS/cCSAus/(4185-0007)</v>
          </cell>
          <cell r="C2503" t="str">
            <v>EA</v>
          </cell>
          <cell r="D2503">
            <v>1629</v>
          </cell>
        </row>
        <row r="2504">
          <cell r="A2504" t="str">
            <v>4285-0011</v>
          </cell>
          <cell r="B2504" t="str">
            <v>G4185 2F/35'Cd/460V/3Ph/DS/cCSAus/(4185-0021)</v>
          </cell>
          <cell r="C2504" t="str">
            <v>EA</v>
          </cell>
          <cell r="D2504">
            <v>1739</v>
          </cell>
        </row>
        <row r="2505">
          <cell r="A2505" t="str">
            <v>4286-0004</v>
          </cell>
          <cell r="B2505" t="str">
            <v>E4186 2F/230V/1Ph/DS/CSA/(4186-0004)</v>
          </cell>
          <cell r="C2505" t="str">
            <v>EA</v>
          </cell>
          <cell r="D2505">
            <v>1687</v>
          </cell>
        </row>
        <row r="2506">
          <cell r="A2506" t="str">
            <v>4286-0006</v>
          </cell>
          <cell r="B2506" t="str">
            <v>E4186 35'Cd/2F/230V/1Ph/DS/CSA/(4186-0012)</v>
          </cell>
          <cell r="C2506" t="str">
            <v>EA</v>
          </cell>
          <cell r="D2506">
            <v>1797</v>
          </cell>
        </row>
        <row r="2507">
          <cell r="A2507" t="str">
            <v>4286-0007</v>
          </cell>
          <cell r="B2507" t="str">
            <v>G4186 2F/460V/3Ph/DS/cCSAus/(4186-0006)</v>
          </cell>
          <cell r="C2507" t="str">
            <v>EA</v>
          </cell>
          <cell r="D2507">
            <v>1802</v>
          </cell>
        </row>
        <row r="2508">
          <cell r="A2508" t="str">
            <v>4288-0004</v>
          </cell>
          <cell r="B2508" t="str">
            <v>E4188 2F/230V/1Ph/DS/CSA/(4188-0004)</v>
          </cell>
          <cell r="C2508" t="str">
            <v>EA</v>
          </cell>
          <cell r="D2508">
            <v>1687</v>
          </cell>
        </row>
        <row r="2509">
          <cell r="A2509" t="str">
            <v>4288-0005</v>
          </cell>
          <cell r="B2509" t="str">
            <v>J4188 2F/200-208V/3Ph/DS/cCSAus/(4188-0006)</v>
          </cell>
          <cell r="C2509" t="str">
            <v>EA</v>
          </cell>
          <cell r="D2509">
            <v>1802</v>
          </cell>
        </row>
        <row r="2510">
          <cell r="A2510" t="str">
            <v>4288-0006</v>
          </cell>
          <cell r="B2510" t="str">
            <v>J4188 2F/35'Cd/200V/3Ph/DS/cCSAus/(4188-0014)</v>
          </cell>
          <cell r="C2510" t="str">
            <v>EA</v>
          </cell>
          <cell r="D2510">
            <v>1912</v>
          </cell>
        </row>
        <row r="2511">
          <cell r="A2511" t="str">
            <v>4288-0007</v>
          </cell>
          <cell r="B2511" t="str">
            <v>G4188 2F/35'Cd/460V/3Ph/DS/cCSAus/(4188-0015)</v>
          </cell>
          <cell r="C2511" t="str">
            <v>EA</v>
          </cell>
          <cell r="D2511">
            <v>1912</v>
          </cell>
        </row>
        <row r="2512">
          <cell r="A2512" t="str">
            <v>4288-0008</v>
          </cell>
          <cell r="B2512" t="str">
            <v>G4188 2F/460V/3Ph/DS/cCSAus/(4188-0008)</v>
          </cell>
          <cell r="C2512" t="str">
            <v>EA</v>
          </cell>
          <cell r="D2512">
            <v>1802</v>
          </cell>
        </row>
        <row r="2513">
          <cell r="A2513" t="str">
            <v>4288-0009</v>
          </cell>
          <cell r="B2513" t="str">
            <v>J4188 2F/50'Cd/200V/3Ph/DS/cCSAus/(4188-0016)</v>
          </cell>
          <cell r="C2513" t="str">
            <v>EA</v>
          </cell>
          <cell r="D2513">
            <v>1942</v>
          </cell>
        </row>
        <row r="2514">
          <cell r="A2514" t="str">
            <v>4288-0010</v>
          </cell>
          <cell r="B2514" t="str">
            <v>I4188 2F/200-208V/1Ph/DS/cCSAus/(4188-0005)</v>
          </cell>
          <cell r="C2514" t="str">
            <v>EA</v>
          </cell>
          <cell r="D2514">
            <v>1727</v>
          </cell>
        </row>
        <row r="2515">
          <cell r="A2515" t="str">
            <v>4288-0012</v>
          </cell>
          <cell r="B2515" t="str">
            <v>J4188 2F/25'Cd/200V/3Ph/DS/cCSAus/(4188-0018)</v>
          </cell>
          <cell r="C2515" t="str">
            <v>EA</v>
          </cell>
          <cell r="D2515">
            <v>1787</v>
          </cell>
        </row>
        <row r="2516">
          <cell r="A2516" t="str">
            <v>4288-0013</v>
          </cell>
          <cell r="B2516" t="str">
            <v>G4188 2F/25'Cd/460V/3Ph/DS/cCSAus/(4188-0019)</v>
          </cell>
          <cell r="C2516" t="str">
            <v>EA</v>
          </cell>
          <cell r="D2516">
            <v>1902</v>
          </cell>
        </row>
        <row r="2517">
          <cell r="A2517" t="str">
            <v>4288-0014</v>
          </cell>
          <cell r="B2517" t="str">
            <v>G4188 2F/50'Cd/460V/3Ph/DS/cCSAus/(4188-0021)</v>
          </cell>
          <cell r="C2517" t="str">
            <v>EA</v>
          </cell>
          <cell r="D2517">
            <v>1827</v>
          </cell>
        </row>
        <row r="2518">
          <cell r="A2518" t="str">
            <v>4288-0015</v>
          </cell>
          <cell r="B2518" t="str">
            <v>I4188 2F/25'Cd/200-208V/1Ph/DS/cCSAus/(4188-0025)</v>
          </cell>
          <cell r="C2518" t="str">
            <v>EA</v>
          </cell>
          <cell r="D2518">
            <v>1827</v>
          </cell>
        </row>
        <row r="2519">
          <cell r="A2519" t="str">
            <v>4289-0004</v>
          </cell>
          <cell r="B2519" t="str">
            <v>E4189 2F/230V/1Ph/DS/CSA(4189-0004)</v>
          </cell>
          <cell r="C2519" t="str">
            <v>EA</v>
          </cell>
          <cell r="D2519">
            <v>1773</v>
          </cell>
        </row>
        <row r="2520">
          <cell r="A2520" t="str">
            <v>4289-0005</v>
          </cell>
          <cell r="B2520" t="str">
            <v>G4189 2F/460V/3Ph/DS/cCSAus/(4189-0009)</v>
          </cell>
          <cell r="C2520" t="str">
            <v>EA</v>
          </cell>
          <cell r="D2520">
            <v>1888</v>
          </cell>
        </row>
        <row r="2521">
          <cell r="A2521" t="str">
            <v>4289-0006</v>
          </cell>
          <cell r="B2521" t="str">
            <v>BA4189 2F/575V/3Ph/2Hp/DS/cCSAus/(4189-0016)</v>
          </cell>
          <cell r="C2521" t="str">
            <v>EA</v>
          </cell>
          <cell r="D2521">
            <v>1903</v>
          </cell>
        </row>
        <row r="2522">
          <cell r="A2522" t="str">
            <v>4289-0007</v>
          </cell>
          <cell r="B2522" t="str">
            <v>J4189 2F/200-208V/3Ph/DS/cCSAus/(4189-0007)</v>
          </cell>
          <cell r="C2522" t="str">
            <v>EA</v>
          </cell>
          <cell r="D2522">
            <v>1888</v>
          </cell>
        </row>
        <row r="2523">
          <cell r="A2523" t="str">
            <v>4289-0008</v>
          </cell>
          <cell r="B2523" t="str">
            <v>E4189 2F/35'Cd/230V/1Ph/DS/CSA(4189-0017)</v>
          </cell>
          <cell r="C2523" t="str">
            <v>EA</v>
          </cell>
          <cell r="D2523">
            <v>1883</v>
          </cell>
        </row>
        <row r="2524">
          <cell r="A2524" t="str">
            <v>4289-0010</v>
          </cell>
          <cell r="B2524" t="str">
            <v>G4189 2F/50'Cd/460V/3Ph/DS/cCSAus/(4189-0020)</v>
          </cell>
          <cell r="C2524" t="str">
            <v>EA</v>
          </cell>
          <cell r="D2524">
            <v>2028</v>
          </cell>
        </row>
        <row r="2525">
          <cell r="A2525" t="str">
            <v>4289-0011</v>
          </cell>
          <cell r="B2525" t="str">
            <v>J4189 2F/25'Cd/200-208V/3P/DS/cCSAus/(4189-0022)</v>
          </cell>
          <cell r="C2525" t="str">
            <v>EA</v>
          </cell>
          <cell r="D2525">
            <v>1988</v>
          </cell>
        </row>
        <row r="2526">
          <cell r="A2526" t="str">
            <v>4289-0012</v>
          </cell>
          <cell r="B2526" t="str">
            <v>J4189 2F/35'Cd/200-208V/3P/DS/cCSAus/(4189-0024)</v>
          </cell>
          <cell r="C2526" t="str">
            <v>EA</v>
          </cell>
          <cell r="D2526">
            <v>1998</v>
          </cell>
        </row>
        <row r="2527">
          <cell r="A2527" t="str">
            <v>4289-0013</v>
          </cell>
          <cell r="B2527" t="str">
            <v>G4189 2F/25'Cd/460V/3Ph/DS/cCSAus/(4189-0027)</v>
          </cell>
          <cell r="C2527" t="str">
            <v>EA</v>
          </cell>
          <cell r="D2527">
            <v>1988</v>
          </cell>
        </row>
        <row r="2528">
          <cell r="A2528" t="str">
            <v>4289-0014</v>
          </cell>
          <cell r="B2528" t="str">
            <v>I4189 2F/200-208V/1Ph/DS/cCSAus/(4189-0006)</v>
          </cell>
          <cell r="C2528" t="str">
            <v>EA</v>
          </cell>
          <cell r="D2528">
            <v>1813</v>
          </cell>
        </row>
        <row r="2529">
          <cell r="A2529" t="str">
            <v>4289-0015</v>
          </cell>
          <cell r="B2529" t="str">
            <v>F4189 2F/35'Cd/230V/3Ph/DS/cCSAus/(4189-0028)</v>
          </cell>
          <cell r="C2529" t="str">
            <v>EA</v>
          </cell>
          <cell r="D2529">
            <v>1998</v>
          </cell>
        </row>
        <row r="2530">
          <cell r="A2530" t="str">
            <v>4290-0004</v>
          </cell>
          <cell r="B2530" t="str">
            <v>E4290 2F/230V/1Ph/DS/Wo Plug</v>
          </cell>
          <cell r="C2530" t="str">
            <v>EA</v>
          </cell>
          <cell r="D2530">
            <v>2104</v>
          </cell>
        </row>
        <row r="2531">
          <cell r="A2531" t="str">
            <v>4290-0005</v>
          </cell>
          <cell r="B2531" t="str">
            <v>F4290 2F/230V/3Ph/DS</v>
          </cell>
          <cell r="C2531" t="str">
            <v>EA</v>
          </cell>
          <cell r="D2531">
            <v>2219</v>
          </cell>
        </row>
        <row r="2532">
          <cell r="A2532" t="str">
            <v>4290-0006</v>
          </cell>
          <cell r="B2532" t="str">
            <v>G4290 2F/460V/3Ph/DS</v>
          </cell>
          <cell r="C2532" t="str">
            <v>EA</v>
          </cell>
          <cell r="D2532">
            <v>2219</v>
          </cell>
        </row>
        <row r="2533">
          <cell r="A2533" t="str">
            <v>4290-0008</v>
          </cell>
          <cell r="B2533" t="str">
            <v>I4290 2F/200-208V/1Ph/DS</v>
          </cell>
          <cell r="C2533" t="str">
            <v>EA</v>
          </cell>
          <cell r="D2533">
            <v>2144</v>
          </cell>
        </row>
        <row r="2534">
          <cell r="A2534" t="str">
            <v>4290-0009</v>
          </cell>
          <cell r="B2534" t="str">
            <v>J4290 2F/200-208V/3Ph/DS</v>
          </cell>
          <cell r="C2534" t="str">
            <v>EA</v>
          </cell>
          <cell r="D2534">
            <v>2219</v>
          </cell>
        </row>
        <row r="2535">
          <cell r="A2535" t="str">
            <v>4290-0010</v>
          </cell>
          <cell r="B2535" t="str">
            <v>BA4290 2F/575V/3P/Dbl Sl</v>
          </cell>
          <cell r="C2535" t="str">
            <v>EA</v>
          </cell>
          <cell r="D2535">
            <v>2234</v>
          </cell>
        </row>
        <row r="2536">
          <cell r="A2536" t="str">
            <v>4291-0004</v>
          </cell>
          <cell r="B2536" t="str">
            <v>E4291 2F/230V/1Ph/DS/Wo Plug</v>
          </cell>
          <cell r="C2536" t="str">
            <v>EA</v>
          </cell>
          <cell r="D2536">
            <v>2395</v>
          </cell>
        </row>
        <row r="2537">
          <cell r="A2537" t="str">
            <v>4291-0005</v>
          </cell>
          <cell r="B2537" t="str">
            <v>F4291 2F/230V/3Ph/DS</v>
          </cell>
          <cell r="C2537" t="str">
            <v>EA</v>
          </cell>
          <cell r="D2537">
            <v>2510</v>
          </cell>
        </row>
        <row r="2538">
          <cell r="A2538" t="str">
            <v>4291-0006</v>
          </cell>
          <cell r="B2538" t="str">
            <v>G4291 2F/460V/3Ph/DS</v>
          </cell>
          <cell r="C2538" t="str">
            <v>EA</v>
          </cell>
          <cell r="D2538">
            <v>2510</v>
          </cell>
        </row>
        <row r="2539">
          <cell r="A2539" t="str">
            <v>4291-0008</v>
          </cell>
          <cell r="B2539" t="str">
            <v>I4291 2F/200-208V/1Ph/DS</v>
          </cell>
          <cell r="C2539" t="str">
            <v>EA</v>
          </cell>
          <cell r="D2539">
            <v>2435</v>
          </cell>
        </row>
        <row r="2540">
          <cell r="A2540" t="str">
            <v>4291-0009</v>
          </cell>
          <cell r="B2540" t="str">
            <v>J4291 2F/200-208V/3Ph/DS</v>
          </cell>
          <cell r="C2540" t="str">
            <v>EA</v>
          </cell>
          <cell r="D2540">
            <v>2510</v>
          </cell>
        </row>
        <row r="2541">
          <cell r="A2541" t="str">
            <v>4291-0010</v>
          </cell>
          <cell r="B2541" t="str">
            <v>BA4291 2F/575V/3P/Dbl Sl</v>
          </cell>
          <cell r="C2541" t="str">
            <v>EA</v>
          </cell>
          <cell r="D2541">
            <v>2525</v>
          </cell>
        </row>
        <row r="2542">
          <cell r="A2542" t="str">
            <v>4292-0002</v>
          </cell>
          <cell r="B2542" t="str">
            <v>N4292 2F/115V/1Ph/DS/CSA</v>
          </cell>
          <cell r="C2542" t="str">
            <v>EA</v>
          </cell>
          <cell r="D2542">
            <v>1273</v>
          </cell>
        </row>
        <row r="2543">
          <cell r="A2543" t="str">
            <v>4292-0004</v>
          </cell>
          <cell r="B2543" t="str">
            <v>E4292 2F/230V/1Ph/DS/cCSAus</v>
          </cell>
          <cell r="C2543" t="str">
            <v>EA</v>
          </cell>
          <cell r="D2543">
            <v>1334</v>
          </cell>
        </row>
        <row r="2544">
          <cell r="A2544" t="str">
            <v>4292-0007</v>
          </cell>
          <cell r="B2544" t="str">
            <v>N4292 2F/35'Cd/115V/1Ph/DS/CSA</v>
          </cell>
          <cell r="C2544" t="str">
            <v>EA</v>
          </cell>
          <cell r="D2544">
            <v>1383</v>
          </cell>
        </row>
        <row r="2545">
          <cell r="A2545" t="str">
            <v>4292-0008</v>
          </cell>
          <cell r="B2545" t="str">
            <v>N4292 2F/50'Cd/115V/1Ph/DS/CSA</v>
          </cell>
          <cell r="C2545" t="str">
            <v>EA</v>
          </cell>
          <cell r="D2545">
            <v>1413</v>
          </cell>
        </row>
        <row r="2546">
          <cell r="A2546" t="str">
            <v>4292-0009</v>
          </cell>
          <cell r="B2546" t="str">
            <v>BA4292 2F/575V/3Ph/DS/cCSAus</v>
          </cell>
          <cell r="C2546" t="str">
            <v>EA</v>
          </cell>
          <cell r="D2546">
            <v>1464</v>
          </cell>
        </row>
        <row r="2547">
          <cell r="A2547" t="str">
            <v>4292-0010</v>
          </cell>
          <cell r="B2547" t="str">
            <v>BA4292 2F/35'Cd/575V/3Ph/DS/cCSAus</v>
          </cell>
          <cell r="C2547" t="str">
            <v>EA</v>
          </cell>
          <cell r="D2547">
            <v>1513</v>
          </cell>
        </row>
        <row r="2548">
          <cell r="A2548" t="str">
            <v>4292-0012</v>
          </cell>
          <cell r="B2548" t="str">
            <v>J4292 2F/200-208V/3Ph/DS/cCSAus</v>
          </cell>
          <cell r="C2548" t="str">
            <v>EA</v>
          </cell>
          <cell r="D2548">
            <v>1464</v>
          </cell>
        </row>
        <row r="2549">
          <cell r="A2549" t="str">
            <v>4292-0013</v>
          </cell>
          <cell r="B2549" t="str">
            <v>F4292 2F/230V/3Ph/DS/cCSAus</v>
          </cell>
          <cell r="C2549" t="str">
            <v>EA</v>
          </cell>
          <cell r="D2549">
            <v>1464</v>
          </cell>
        </row>
        <row r="2550">
          <cell r="A2550" t="str">
            <v>4292-0014</v>
          </cell>
          <cell r="B2550" t="str">
            <v>G4292 2F/460V/3Ph/DS/cCSAus</v>
          </cell>
          <cell r="C2550" t="str">
            <v>EA</v>
          </cell>
          <cell r="D2550">
            <v>1464</v>
          </cell>
        </row>
        <row r="2551">
          <cell r="A2551" t="str">
            <v>4292-0015</v>
          </cell>
          <cell r="B2551" t="str">
            <v>I4292 2F/200V/1Ph/DS/cCSAus</v>
          </cell>
          <cell r="C2551" t="str">
            <v>EA</v>
          </cell>
          <cell r="D2551">
            <v>1313</v>
          </cell>
        </row>
        <row r="2552">
          <cell r="A2552" t="str">
            <v>4292-0016</v>
          </cell>
          <cell r="B2552" t="str">
            <v>E4292 2F/50'Cd/230V/1Ph/DS/cCSAus</v>
          </cell>
          <cell r="C2552" t="str">
            <v>EA</v>
          </cell>
          <cell r="D2552">
            <v>1474</v>
          </cell>
        </row>
        <row r="2553">
          <cell r="A2553" t="str">
            <v>4292-0017</v>
          </cell>
          <cell r="B2553" t="str">
            <v>N4292 2F/25'Cd/115V/1Ph/DS/CSA</v>
          </cell>
          <cell r="C2553" t="str">
            <v>EA</v>
          </cell>
          <cell r="D2553">
            <v>1373</v>
          </cell>
        </row>
        <row r="2554">
          <cell r="A2554" t="str">
            <v>4292-0018</v>
          </cell>
          <cell r="B2554" t="str">
            <v>E4292 2F/230V/1Ph/DS/cCSAus/Bronze Impeller</v>
          </cell>
          <cell r="C2554" t="str">
            <v>EA</v>
          </cell>
          <cell r="D2554">
            <v>1444</v>
          </cell>
        </row>
        <row r="2555">
          <cell r="A2555" t="str">
            <v>4292-0019</v>
          </cell>
          <cell r="B2555" t="str">
            <v>J4292 2F/50'Cd/200-208V/3Ph/DS/cCSAus</v>
          </cell>
          <cell r="C2555" t="str">
            <v>EA</v>
          </cell>
          <cell r="D2555">
            <v>1589</v>
          </cell>
        </row>
        <row r="2556">
          <cell r="A2556" t="str">
            <v>4292-0020</v>
          </cell>
          <cell r="B2556" t="str">
            <v>G4292 2F/50'Cd/460V/3Ph/DS/cCSAus</v>
          </cell>
          <cell r="C2556" t="str">
            <v>EA</v>
          </cell>
          <cell r="D2556">
            <v>1589</v>
          </cell>
        </row>
        <row r="2557">
          <cell r="A2557" t="str">
            <v>4292-0021</v>
          </cell>
          <cell r="B2557" t="str">
            <v>G4292 2F/460V/3Ph/DS/cCSAus/Bronze Impeller</v>
          </cell>
          <cell r="C2557" t="str">
            <v>EA</v>
          </cell>
          <cell r="D2557">
            <v>1559</v>
          </cell>
        </row>
        <row r="2558">
          <cell r="A2558" t="str">
            <v>4292-0022</v>
          </cell>
          <cell r="B2558" t="str">
            <v>F4292 2F/50'Cd/230V/3Ph/DS/cCSAus</v>
          </cell>
          <cell r="C2558" t="str">
            <v>EA</v>
          </cell>
          <cell r="D2558">
            <v>1589</v>
          </cell>
        </row>
        <row r="2559">
          <cell r="A2559" t="str">
            <v>4293-0004</v>
          </cell>
          <cell r="B2559" t="str">
            <v>E4293 2F/230V/1Ph/DS/cCSAus</v>
          </cell>
          <cell r="C2559" t="str">
            <v>EA</v>
          </cell>
          <cell r="D2559">
            <v>1380</v>
          </cell>
        </row>
        <row r="2560">
          <cell r="A2560" t="str">
            <v>4293-0005</v>
          </cell>
          <cell r="B2560" t="str">
            <v>I4293 2F/200-208V/1Ph/DS/cCSAus</v>
          </cell>
          <cell r="C2560" t="str">
            <v>EA</v>
          </cell>
          <cell r="D2560">
            <v>1420</v>
          </cell>
        </row>
        <row r="2561">
          <cell r="A2561" t="str">
            <v>4293-0006</v>
          </cell>
          <cell r="B2561" t="str">
            <v>J4293 2F/200-208V/3Ph/DS/cCSAus</v>
          </cell>
          <cell r="C2561" t="str">
            <v>EA</v>
          </cell>
          <cell r="D2561">
            <v>1495</v>
          </cell>
        </row>
        <row r="2562">
          <cell r="A2562" t="str">
            <v>4293-0007</v>
          </cell>
          <cell r="B2562" t="str">
            <v>F4293 2F/230V/3Ph/DS/cCSAus</v>
          </cell>
          <cell r="C2562" t="str">
            <v>EA</v>
          </cell>
          <cell r="D2562">
            <v>1495</v>
          </cell>
        </row>
        <row r="2563">
          <cell r="A2563" t="str">
            <v>4293-0008</v>
          </cell>
          <cell r="B2563" t="str">
            <v>G4293 2F/460V/3Ph/DS/cCSAus</v>
          </cell>
          <cell r="C2563" t="str">
            <v>EA</v>
          </cell>
          <cell r="D2563">
            <v>1495</v>
          </cell>
        </row>
        <row r="2564">
          <cell r="A2564" t="str">
            <v>4293-0014</v>
          </cell>
          <cell r="B2564" t="str">
            <v>E4293 2F/50'Cd/230V/1Ph/DS/cCSAus</v>
          </cell>
          <cell r="C2564" t="str">
            <v>EA</v>
          </cell>
          <cell r="D2564">
            <v>1520</v>
          </cell>
        </row>
        <row r="2565">
          <cell r="A2565" t="str">
            <v>4293-0015</v>
          </cell>
          <cell r="B2565" t="str">
            <v>G4293 2F/50'Cd/460V/3Ph/DS/cCSAus</v>
          </cell>
          <cell r="C2565" t="str">
            <v>EA</v>
          </cell>
          <cell r="D2565">
            <v>1635</v>
          </cell>
        </row>
        <row r="2566">
          <cell r="A2566" t="str">
            <v>4293-0016</v>
          </cell>
          <cell r="B2566" t="str">
            <v>G4293 2F/35'Cd/460V/3Ph/DS/cCSAus</v>
          </cell>
          <cell r="C2566" t="str">
            <v>EA</v>
          </cell>
          <cell r="D2566">
            <v>1605</v>
          </cell>
        </row>
        <row r="2567">
          <cell r="A2567" t="str">
            <v>4293-0017</v>
          </cell>
          <cell r="B2567" t="str">
            <v>J4293 2F/25'Cd/200-208V/3P/DS/cCSAus</v>
          </cell>
          <cell r="C2567" t="str">
            <v>EA</v>
          </cell>
          <cell r="D2567">
            <v>1595</v>
          </cell>
        </row>
        <row r="2568">
          <cell r="A2568" t="str">
            <v>4293-0018</v>
          </cell>
          <cell r="B2568" t="str">
            <v>F4293 2F/50'Cd/230V/3P/DS/cCSAus</v>
          </cell>
          <cell r="C2568" t="str">
            <v>EA</v>
          </cell>
          <cell r="D2568">
            <v>1635</v>
          </cell>
        </row>
        <row r="2569">
          <cell r="A2569" t="str">
            <v>4293-0020</v>
          </cell>
          <cell r="B2569" t="str">
            <v>G4293 2F/25'Cd/460V/3Ph/DS/cCSAus</v>
          </cell>
          <cell r="C2569" t="str">
            <v>EA</v>
          </cell>
          <cell r="D2569">
            <v>1595</v>
          </cell>
        </row>
        <row r="2570">
          <cell r="A2570" t="str">
            <v>4293-0021</v>
          </cell>
          <cell r="B2570" t="str">
            <v>E4293 2F/25'Cd/230V/1Ph/DS/cCSAus</v>
          </cell>
          <cell r="C2570" t="str">
            <v>EA</v>
          </cell>
          <cell r="D2570">
            <v>1480</v>
          </cell>
        </row>
        <row r="2571">
          <cell r="A2571" t="str">
            <v>4293-0022</v>
          </cell>
          <cell r="B2571" t="str">
            <v>E4293 2F/35'Cd/230V/1Ph/DS/cCSAus</v>
          </cell>
          <cell r="C2571" t="str">
            <v>EA</v>
          </cell>
          <cell r="D2571">
            <v>1490</v>
          </cell>
        </row>
        <row r="2572">
          <cell r="A2572" t="str">
            <v>4293-0023</v>
          </cell>
          <cell r="B2572" t="str">
            <v>J4293 2F/35'Cd/200-208V/3P/DS/cCSAus</v>
          </cell>
          <cell r="C2572" t="str">
            <v>EA</v>
          </cell>
          <cell r="D2572">
            <v>1605</v>
          </cell>
        </row>
        <row r="2573">
          <cell r="A2573" t="str">
            <v>4293-0025</v>
          </cell>
          <cell r="B2573" t="str">
            <v>I4293 2F/50'Cd/200-208V/1Ph/DS/cCSAus</v>
          </cell>
          <cell r="C2573" t="str">
            <v>EA</v>
          </cell>
          <cell r="D2573">
            <v>1560</v>
          </cell>
        </row>
        <row r="2574">
          <cell r="A2574" t="str">
            <v>4294-0004</v>
          </cell>
          <cell r="B2574" t="str">
            <v>E4294 2F/230V/1Ph/DS/CSA</v>
          </cell>
          <cell r="C2574" t="str">
            <v>EA</v>
          </cell>
          <cell r="D2574">
            <v>1589</v>
          </cell>
        </row>
        <row r="2575">
          <cell r="A2575" t="str">
            <v>4294-0005</v>
          </cell>
          <cell r="B2575" t="str">
            <v>I4294 2F/200-208V/1Ph/DS/cCSAus</v>
          </cell>
          <cell r="C2575" t="str">
            <v>EA</v>
          </cell>
          <cell r="D2575">
            <v>1629</v>
          </cell>
        </row>
        <row r="2576">
          <cell r="A2576" t="str">
            <v>4294-0006</v>
          </cell>
          <cell r="B2576" t="str">
            <v>J4294 2F/200-208V/3Ph/DS/cCSAus</v>
          </cell>
          <cell r="C2576" t="str">
            <v>EA</v>
          </cell>
          <cell r="D2576">
            <v>1704</v>
          </cell>
        </row>
        <row r="2577">
          <cell r="A2577" t="str">
            <v>4294-0007</v>
          </cell>
          <cell r="B2577" t="str">
            <v>F4294 2F/230V/3Ph/DS/cCSAus</v>
          </cell>
          <cell r="C2577" t="str">
            <v>EA</v>
          </cell>
          <cell r="D2577">
            <v>1704</v>
          </cell>
        </row>
        <row r="2578">
          <cell r="A2578" t="str">
            <v>4294-0008</v>
          </cell>
          <cell r="B2578" t="str">
            <v>G4294 2F/460V/3Ph/DS/cCSAus</v>
          </cell>
          <cell r="C2578" t="str">
            <v>EA</v>
          </cell>
          <cell r="D2578">
            <v>1704</v>
          </cell>
        </row>
        <row r="2579">
          <cell r="A2579" t="str">
            <v>4294-0015</v>
          </cell>
          <cell r="B2579" t="str">
            <v>G4294 2F/25'Cd/460V/3Ph/DS/cCSAus</v>
          </cell>
          <cell r="C2579" t="str">
            <v>EA</v>
          </cell>
          <cell r="D2579">
            <v>1804</v>
          </cell>
        </row>
        <row r="2580">
          <cell r="A2580" t="str">
            <v>4294-0016</v>
          </cell>
          <cell r="B2580" t="str">
            <v>E4294 2F/35'Cd/230V/1Ph/DS/CSA</v>
          </cell>
          <cell r="C2580" t="str">
            <v>EA</v>
          </cell>
          <cell r="D2580">
            <v>1699</v>
          </cell>
        </row>
        <row r="2581">
          <cell r="A2581" t="str">
            <v>4294-0017</v>
          </cell>
          <cell r="B2581" t="str">
            <v>I4294 2F/50'Cd/200-208V/1Ph/DS/cCSAus</v>
          </cell>
          <cell r="C2581" t="str">
            <v>EA</v>
          </cell>
          <cell r="D2581">
            <v>1769</v>
          </cell>
        </row>
        <row r="2582">
          <cell r="A2582" t="str">
            <v>4294-0018</v>
          </cell>
          <cell r="B2582" t="str">
            <v>E4294 2F/50'Cd/230V/1Ph/DS/CSA</v>
          </cell>
          <cell r="C2582" t="str">
            <v>EA</v>
          </cell>
          <cell r="D2582">
            <v>1729</v>
          </cell>
        </row>
        <row r="2583">
          <cell r="A2583" t="str">
            <v>4294-0021</v>
          </cell>
          <cell r="B2583" t="str">
            <v>G4294 2F/35'Cd/460V/3Ph/DS/cCSAus</v>
          </cell>
          <cell r="C2583" t="str">
            <v>EA</v>
          </cell>
          <cell r="D2583">
            <v>1814</v>
          </cell>
        </row>
        <row r="2584">
          <cell r="A2584" t="str">
            <v>4294-0022</v>
          </cell>
          <cell r="B2584" t="str">
            <v>E4294 2F/25'Cd/230V/1Ph/DS/CSA</v>
          </cell>
          <cell r="C2584" t="str">
            <v>EA</v>
          </cell>
          <cell r="D2584">
            <v>1689</v>
          </cell>
        </row>
        <row r="2585">
          <cell r="A2585" t="str">
            <v>4294-0023</v>
          </cell>
          <cell r="B2585" t="str">
            <v>BA4294 2F/575V/3Ph/DS/cCSAus</v>
          </cell>
          <cell r="C2585" t="str">
            <v>EA</v>
          </cell>
          <cell r="D2585">
            <v>1719</v>
          </cell>
        </row>
        <row r="2586">
          <cell r="A2586" t="str">
            <v>4294-0024</v>
          </cell>
          <cell r="B2586" t="str">
            <v>J4294 2F/25'Cd/200-208V/3Ph/DS/cCSAus</v>
          </cell>
          <cell r="C2586" t="str">
            <v>EA</v>
          </cell>
          <cell r="D2586">
            <v>1804</v>
          </cell>
        </row>
        <row r="2587">
          <cell r="A2587" t="str">
            <v>4294-0025</v>
          </cell>
          <cell r="B2587" t="str">
            <v>J4294 2F/35'Cd/200-208V/3Ph/DS/cCSAus</v>
          </cell>
          <cell r="C2587" t="str">
            <v>EA</v>
          </cell>
          <cell r="D2587">
            <v>1814</v>
          </cell>
        </row>
        <row r="2588">
          <cell r="A2588" t="str">
            <v>4294-0027</v>
          </cell>
          <cell r="B2588" t="str">
            <v>F4294 2F/35'Cd/230V/3Ph/DS/cCSAus</v>
          </cell>
          <cell r="C2588" t="str">
            <v>EA</v>
          </cell>
          <cell r="D2588">
            <v>1814</v>
          </cell>
        </row>
        <row r="2589">
          <cell r="A2589" t="str">
            <v>4295-0004</v>
          </cell>
          <cell r="B2589" t="str">
            <v>E4295 2F/230V/1Ph/DS/CSA</v>
          </cell>
          <cell r="C2589" t="str">
            <v>EA</v>
          </cell>
          <cell r="D2589">
            <v>1613</v>
          </cell>
        </row>
        <row r="2590">
          <cell r="A2590" t="str">
            <v>4295-0006</v>
          </cell>
          <cell r="B2590" t="str">
            <v>I4295 2F/200-208V/1Ph/DS/cCSAus</v>
          </cell>
          <cell r="C2590" t="str">
            <v>EA</v>
          </cell>
          <cell r="D2590">
            <v>1653</v>
          </cell>
        </row>
        <row r="2591">
          <cell r="A2591" t="str">
            <v>4295-0007</v>
          </cell>
          <cell r="B2591" t="str">
            <v>J4295 2F/200-208V/3Ph/DS/cCSAus</v>
          </cell>
          <cell r="C2591" t="str">
            <v>EA</v>
          </cell>
          <cell r="D2591">
            <v>1728</v>
          </cell>
        </row>
        <row r="2592">
          <cell r="A2592" t="str">
            <v>4295-0008</v>
          </cell>
          <cell r="B2592" t="str">
            <v>F4295 2F/230V/3Ph/DS/cCSAus</v>
          </cell>
          <cell r="C2592" t="str">
            <v>EA</v>
          </cell>
          <cell r="D2592">
            <v>1728</v>
          </cell>
        </row>
        <row r="2593">
          <cell r="A2593" t="str">
            <v>4295-0009</v>
          </cell>
          <cell r="B2593" t="str">
            <v>G4295 2F/460V/3Ph/DS/cCSAus</v>
          </cell>
          <cell r="C2593" t="str">
            <v>EA</v>
          </cell>
          <cell r="D2593">
            <v>1728</v>
          </cell>
        </row>
        <row r="2594">
          <cell r="A2594" t="str">
            <v>4295-0016</v>
          </cell>
          <cell r="B2594" t="str">
            <v>J4295 2F/35'Cd/200-208V/3Ph/DS/cCSAus</v>
          </cell>
          <cell r="C2594" t="str">
            <v>EA</v>
          </cell>
          <cell r="D2594">
            <v>1838</v>
          </cell>
        </row>
        <row r="2595">
          <cell r="A2595" t="str">
            <v>4295-0017</v>
          </cell>
          <cell r="B2595" t="str">
            <v>E4295 2F/35'Cd/230V/1Ph/DS/CSA</v>
          </cell>
          <cell r="C2595" t="str">
            <v>EA</v>
          </cell>
          <cell r="D2595">
            <v>1723</v>
          </cell>
        </row>
        <row r="2596">
          <cell r="A2596" t="str">
            <v>4295-0018</v>
          </cell>
          <cell r="B2596" t="str">
            <v>E4295 2F/230V/1Ph/DS/Wo Plug/CSA</v>
          </cell>
          <cell r="C2596" t="str">
            <v>EA</v>
          </cell>
          <cell r="D2596">
            <v>1613</v>
          </cell>
        </row>
        <row r="2597">
          <cell r="A2597" t="str">
            <v>4295-0019</v>
          </cell>
          <cell r="B2597" t="str">
            <v>F4295 2F/35'Cd/230V/3Ph/DS/cCSAus</v>
          </cell>
          <cell r="C2597" t="str">
            <v>EA</v>
          </cell>
          <cell r="D2597">
            <v>1838</v>
          </cell>
        </row>
        <row r="2598">
          <cell r="A2598" t="str">
            <v>4295-0020</v>
          </cell>
          <cell r="B2598" t="str">
            <v>G4295 2F/25'Cd/460V/3Ph/DS/cCSAus</v>
          </cell>
          <cell r="C2598" t="str">
            <v>EA</v>
          </cell>
          <cell r="D2598">
            <v>1828</v>
          </cell>
        </row>
        <row r="2599">
          <cell r="A2599" t="str">
            <v>4295-0022</v>
          </cell>
          <cell r="B2599" t="str">
            <v>BA4295 2F/575V/3Ph/DS/cCSAus</v>
          </cell>
          <cell r="C2599" t="str">
            <v>EA</v>
          </cell>
          <cell r="D2599">
            <v>1743</v>
          </cell>
        </row>
        <row r="2600">
          <cell r="A2600" t="str">
            <v>4295-0023</v>
          </cell>
          <cell r="B2600" t="str">
            <v>F4295 2F/25'Cd/230V/3Ph/DS/cCSAus</v>
          </cell>
          <cell r="C2600" t="str">
            <v>EA</v>
          </cell>
          <cell r="D2600">
            <v>1828</v>
          </cell>
        </row>
        <row r="2601">
          <cell r="A2601" t="str">
            <v>4295-0024</v>
          </cell>
          <cell r="B2601" t="str">
            <v>G4295 2F/35'Cd/460V/3Ph/DS/cCSAus</v>
          </cell>
          <cell r="C2601" t="str">
            <v>EA</v>
          </cell>
          <cell r="D2601">
            <v>1838</v>
          </cell>
        </row>
        <row r="2602">
          <cell r="A2602" t="str">
            <v>4295-0025</v>
          </cell>
          <cell r="B2602" t="str">
            <v>E4295 2F/50'Cd/230V/1Ph/DS/CSA</v>
          </cell>
          <cell r="C2602" t="str">
            <v>EA</v>
          </cell>
          <cell r="D2602">
            <v>1753</v>
          </cell>
        </row>
        <row r="2603">
          <cell r="A2603" t="str">
            <v>4295-0026</v>
          </cell>
          <cell r="B2603" t="str">
            <v>E4295 2F/25'Cd/230V/1Ph/DS/CSA</v>
          </cell>
          <cell r="C2603" t="str">
            <v>EA</v>
          </cell>
          <cell r="D2603">
            <v>1713</v>
          </cell>
        </row>
        <row r="2604">
          <cell r="A2604" t="str">
            <v>4295-0027</v>
          </cell>
          <cell r="B2604" t="str">
            <v>F4295 2F/50'Cd/230V/3Ph/DS/cCSAus</v>
          </cell>
          <cell r="C2604" t="str">
            <v>EA</v>
          </cell>
          <cell r="D2604">
            <v>1868</v>
          </cell>
        </row>
        <row r="2605">
          <cell r="A2605" t="str">
            <v>4295-0028</v>
          </cell>
          <cell r="B2605" t="str">
            <v>I4295 2F/50'Cd/200-208V/1Ph/DS/cCSAus</v>
          </cell>
          <cell r="C2605" t="str">
            <v>EA</v>
          </cell>
          <cell r="D2605">
            <v>1793</v>
          </cell>
        </row>
        <row r="2606">
          <cell r="A2606" t="str">
            <v>4295-0029</v>
          </cell>
          <cell r="B2606" t="str">
            <v>E4295 2F/230V/1Ph/DS/CSA/Bronze Impeller</v>
          </cell>
          <cell r="C2606" t="str">
            <v>EA</v>
          </cell>
          <cell r="D2606">
            <v>1723</v>
          </cell>
        </row>
        <row r="2607">
          <cell r="A2607" t="str">
            <v>4295-0030</v>
          </cell>
          <cell r="B2607" t="str">
            <v>G4295 2F/50'Cd/460V/3Ph/DS/cCSAus</v>
          </cell>
          <cell r="C2607" t="str">
            <v>EA</v>
          </cell>
          <cell r="D2607">
            <v>1868</v>
          </cell>
        </row>
        <row r="2608">
          <cell r="A2608" t="str">
            <v>4361-0002</v>
          </cell>
          <cell r="B2608" t="str">
            <v>N4161 3F/115V/1Ph/DS/cCSAus/(4161-0002)</v>
          </cell>
          <cell r="C2608" t="str">
            <v>EA</v>
          </cell>
          <cell r="D2608">
            <v>1370</v>
          </cell>
        </row>
        <row r="2609">
          <cell r="A2609" t="str">
            <v>4361-0004</v>
          </cell>
          <cell r="B2609" t="str">
            <v>E4161 3F/230V/1Ph/cCSAus/(4161-0004)</v>
          </cell>
          <cell r="C2609" t="str">
            <v>EA</v>
          </cell>
          <cell r="D2609">
            <v>1396</v>
          </cell>
        </row>
        <row r="2610">
          <cell r="A2610" t="str">
            <v>4361-0007</v>
          </cell>
          <cell r="B2610" t="str">
            <v>G4161 3F/50'Cd/460V/3Ph/DS/cCSAus/(4161-0017)</v>
          </cell>
          <cell r="C2610" t="str">
            <v>EA</v>
          </cell>
          <cell r="D2610">
            <v>1651</v>
          </cell>
        </row>
        <row r="2611">
          <cell r="A2611" t="str">
            <v>4361-0008</v>
          </cell>
          <cell r="B2611" t="str">
            <v>G4161 3F/25'Cd/460V/3Ph/DS/cCSAus/(4161-0020)</v>
          </cell>
          <cell r="C2611" t="str">
            <v>EA</v>
          </cell>
          <cell r="D2611">
            <v>1611</v>
          </cell>
        </row>
        <row r="2612">
          <cell r="A2612" t="str">
            <v>4361-0009</v>
          </cell>
          <cell r="B2612" t="str">
            <v>G4161 3F/460V/3Ph/DS/cCSAus/(4161-0008)</v>
          </cell>
          <cell r="C2612" t="str">
            <v>EA</v>
          </cell>
          <cell r="D2612">
            <v>1511</v>
          </cell>
        </row>
        <row r="2613">
          <cell r="A2613" t="str">
            <v>4361-0010</v>
          </cell>
          <cell r="B2613" t="str">
            <v>J4161 3F/200-208V/3Ph/DS/cCSAus/(4161-0006)</v>
          </cell>
          <cell r="C2613" t="str">
            <v>EA</v>
          </cell>
          <cell r="D2613">
            <v>1511</v>
          </cell>
        </row>
        <row r="2614">
          <cell r="A2614" t="str">
            <v>4363-0005</v>
          </cell>
          <cell r="B2614" t="str">
            <v>E4163 3F/35'Cd/230V/1Ph/DS/cCSAus/(4163-0018)</v>
          </cell>
          <cell r="C2614" t="str">
            <v>EA</v>
          </cell>
          <cell r="D2614">
            <v>1396</v>
          </cell>
        </row>
        <row r="2615">
          <cell r="A2615" t="str">
            <v>4363-0006</v>
          </cell>
          <cell r="B2615" t="str">
            <v>G4163 3F/460V/3Ph/DS/cCSAus/(4163-0008)</v>
          </cell>
          <cell r="C2615" t="str">
            <v>EA</v>
          </cell>
          <cell r="D2615">
            <v>1511</v>
          </cell>
        </row>
        <row r="2616">
          <cell r="A2616" t="str">
            <v>4363-0007</v>
          </cell>
          <cell r="B2616" t="str">
            <v>J4163 3F/230V/3Ph/DS/cCSAus/(4163-0006)</v>
          </cell>
          <cell r="C2616" t="str">
            <v>EA</v>
          </cell>
          <cell r="D2616">
            <v>1511</v>
          </cell>
        </row>
        <row r="2617">
          <cell r="A2617" t="str">
            <v>4363-0008</v>
          </cell>
          <cell r="B2617" t="str">
            <v>N4163 3F/115V/1Ph/DS/cCSAus/(4163-0002)</v>
          </cell>
          <cell r="C2617" t="str">
            <v>EA</v>
          </cell>
          <cell r="D2617">
            <v>1370</v>
          </cell>
        </row>
        <row r="2618">
          <cell r="A2618" t="str">
            <v>4365-0004</v>
          </cell>
          <cell r="B2618" t="str">
            <v>E4165 3F/230V/1Ph/DS/cCSAus/(4165-0004)</v>
          </cell>
          <cell r="C2618" t="str">
            <v>EA</v>
          </cell>
          <cell r="D2618">
            <v>1537</v>
          </cell>
        </row>
        <row r="2619">
          <cell r="A2619" t="str">
            <v>4365-0005</v>
          </cell>
          <cell r="B2619" t="str">
            <v>G4165 3F/50'Cd/460V/3Ph/DS/cCSAus/(4165-0015)</v>
          </cell>
          <cell r="C2619" t="str">
            <v>EA</v>
          </cell>
          <cell r="D2619">
            <v>1792</v>
          </cell>
        </row>
        <row r="2620">
          <cell r="A2620" t="str">
            <v>4365-0006</v>
          </cell>
          <cell r="B2620" t="str">
            <v>G4165 3F/460V/3Ph/DS/cCSAus/(4165-0008)</v>
          </cell>
          <cell r="C2620" t="str">
            <v>EA</v>
          </cell>
          <cell r="D2620">
            <v>1652</v>
          </cell>
        </row>
        <row r="2621">
          <cell r="A2621" t="str">
            <v>4365-0007</v>
          </cell>
          <cell r="B2621" t="str">
            <v>G4165 3F/50'Cd/460V/3Ph/DS/cCSAus/(4165-0015)</v>
          </cell>
          <cell r="C2621" t="str">
            <v>EA</v>
          </cell>
          <cell r="D2621">
            <v>1752</v>
          </cell>
        </row>
        <row r="2622">
          <cell r="A2622" t="str">
            <v>4365-0008</v>
          </cell>
          <cell r="B2622" t="str">
            <v>J4165 3F/200-208V/3Ph/DS/cCSAus/(4165-0006)</v>
          </cell>
          <cell r="C2622" t="str">
            <v>EA</v>
          </cell>
          <cell r="D2622">
            <v>1652</v>
          </cell>
        </row>
        <row r="2623">
          <cell r="A2623" t="str">
            <v>4365-0009</v>
          </cell>
          <cell r="B2623" t="str">
            <v>I4165 3F/200-208V/1Ph/Dbl Sl/cCSAus/(4165-0005)</v>
          </cell>
          <cell r="C2623" t="str">
            <v>EA</v>
          </cell>
          <cell r="D2623">
            <v>1577</v>
          </cell>
        </row>
        <row r="2624">
          <cell r="A2624" t="str">
            <v>4382-0002</v>
          </cell>
          <cell r="B2624" t="str">
            <v>N4282 3F/115V/1PH/DS/cCSAus/(4282-0002)</v>
          </cell>
          <cell r="C2624" t="str">
            <v>EA</v>
          </cell>
          <cell r="D2624">
            <v>1130</v>
          </cell>
        </row>
        <row r="2625">
          <cell r="A2625" t="str">
            <v>4382-0004</v>
          </cell>
          <cell r="B2625" t="str">
            <v>E4282 3F/230V/1Ph/DS/cCSAus</v>
          </cell>
          <cell r="C2625" t="str">
            <v>EA</v>
          </cell>
          <cell r="D2625">
            <v>1218</v>
          </cell>
        </row>
        <row r="2626">
          <cell r="A2626" t="str">
            <v>4382-0005</v>
          </cell>
          <cell r="B2626" t="str">
            <v>G4282 3F/460V/3Ph/DS/cCSAus</v>
          </cell>
          <cell r="C2626" t="str">
            <v>EA</v>
          </cell>
          <cell r="D2626">
            <v>1333</v>
          </cell>
        </row>
        <row r="2627">
          <cell r="A2627" t="str">
            <v>4382-0006</v>
          </cell>
          <cell r="B2627" t="str">
            <v>J4282 3F/200-208V/3Ph/DS/cCSAus/(4282-0006)</v>
          </cell>
          <cell r="C2627" t="str">
            <v>EA</v>
          </cell>
          <cell r="D2627">
            <v>1333</v>
          </cell>
        </row>
        <row r="2628">
          <cell r="A2628" t="str">
            <v>4382-0007</v>
          </cell>
          <cell r="B2628" t="str">
            <v>F4282 3F/230V/3Ph/DS/cCSAus</v>
          </cell>
          <cell r="C2628" t="str">
            <v>EA</v>
          </cell>
          <cell r="D2628">
            <v>1333</v>
          </cell>
        </row>
        <row r="2629">
          <cell r="A2629" t="str">
            <v>4382-0008</v>
          </cell>
          <cell r="B2629" t="str">
            <v>I4282 3F/200-208V/1Ph/DS/cCSAus</v>
          </cell>
          <cell r="C2629" t="str">
            <v>EA</v>
          </cell>
          <cell r="D2629">
            <v>1258</v>
          </cell>
        </row>
        <row r="2630">
          <cell r="A2630" t="str">
            <v>4382-0009</v>
          </cell>
          <cell r="B2630" t="str">
            <v>I4282 3F/35'Cd/200-208V/1Ph/DS/cCSAus</v>
          </cell>
          <cell r="C2630" t="str">
            <v>EA</v>
          </cell>
          <cell r="D2630">
            <v>1368</v>
          </cell>
        </row>
        <row r="2631">
          <cell r="A2631" t="str">
            <v>4382-0010</v>
          </cell>
          <cell r="B2631" t="str">
            <v>N4282 3F/35'Cd/115V/1Ph/DS/cCSAus</v>
          </cell>
          <cell r="C2631" t="str">
            <v>EA</v>
          </cell>
          <cell r="D2631">
            <v>1260</v>
          </cell>
        </row>
        <row r="2632">
          <cell r="A2632" t="str">
            <v>4382-0011</v>
          </cell>
          <cell r="B2632" t="str">
            <v>G4282 3F/25'Cd/460V/3Ph/DS/cCSAus</v>
          </cell>
          <cell r="C2632" t="str">
            <v>EA</v>
          </cell>
          <cell r="D2632">
            <v>1453</v>
          </cell>
        </row>
        <row r="2633">
          <cell r="A2633" t="str">
            <v>4382-0012</v>
          </cell>
          <cell r="B2633" t="str">
            <v>J4282 3F/25'Cd/200-208V/3Ph/DS/cCSAus</v>
          </cell>
          <cell r="C2633" t="str">
            <v>EA</v>
          </cell>
          <cell r="D2633">
            <v>1433</v>
          </cell>
        </row>
        <row r="2634">
          <cell r="A2634" t="str">
            <v>4382-0013</v>
          </cell>
          <cell r="B2634" t="str">
            <v>E4282 3F/25'Cd/230V/1Ph/DS/cCSAus</v>
          </cell>
          <cell r="C2634" t="str">
            <v>EA</v>
          </cell>
          <cell r="D2634">
            <v>1318</v>
          </cell>
        </row>
        <row r="2635">
          <cell r="A2635" t="str">
            <v>4382-0014</v>
          </cell>
          <cell r="B2635" t="str">
            <v>N4282 3F/25'Cd/115V/1Ph/DS/cCSAus</v>
          </cell>
          <cell r="C2635" t="str">
            <v>EA</v>
          </cell>
          <cell r="D2635">
            <v>1230</v>
          </cell>
        </row>
        <row r="2636">
          <cell r="A2636" t="str">
            <v>4382-0015</v>
          </cell>
          <cell r="B2636" t="str">
            <v>J4282 3F/50'Cd/200-208V/3Ph/DS/cCSAus</v>
          </cell>
          <cell r="C2636" t="str">
            <v>EA</v>
          </cell>
          <cell r="D2636">
            <v>1493</v>
          </cell>
        </row>
        <row r="2637">
          <cell r="A2637" t="str">
            <v>4382-0016</v>
          </cell>
          <cell r="B2637" t="str">
            <v>G4282 3F/50'Cd/460V/3Ph/DS/cCSAus</v>
          </cell>
          <cell r="C2637" t="str">
            <v>EA</v>
          </cell>
          <cell r="D2637">
            <v>1493</v>
          </cell>
        </row>
        <row r="2638">
          <cell r="A2638" t="str">
            <v>4382-0017</v>
          </cell>
          <cell r="B2638" t="str">
            <v>E4282 3F/50'Cd/230V/1Ph/DS/cCSAus</v>
          </cell>
          <cell r="C2638" t="str">
            <v>EA</v>
          </cell>
          <cell r="D2638">
            <v>1378</v>
          </cell>
        </row>
        <row r="2639">
          <cell r="A2639" t="str">
            <v>4384-0004</v>
          </cell>
          <cell r="B2639" t="str">
            <v>E4284 3F/230V/1Ph/DS/cCSAus</v>
          </cell>
          <cell r="C2639" t="str">
            <v>EA</v>
          </cell>
          <cell r="D2639">
            <v>1379</v>
          </cell>
        </row>
        <row r="2640">
          <cell r="A2640" t="str">
            <v>4384-0005</v>
          </cell>
          <cell r="B2640" t="str">
            <v>G4284 3F/460V/3Ph/DS/cCSAus/(4284-0008)</v>
          </cell>
          <cell r="C2640" t="str">
            <v>EA</v>
          </cell>
          <cell r="D2640">
            <v>1494</v>
          </cell>
        </row>
        <row r="2641">
          <cell r="A2641" t="str">
            <v>4384-0006</v>
          </cell>
          <cell r="B2641" t="str">
            <v>J4284 3F/200-208V/3Ph/DS/cCSAus/(4284-0006)</v>
          </cell>
          <cell r="C2641" t="str">
            <v>EA</v>
          </cell>
          <cell r="D2641">
            <v>1494</v>
          </cell>
        </row>
        <row r="2642">
          <cell r="A2642" t="str">
            <v>4384-0011</v>
          </cell>
          <cell r="B2642" t="str">
            <v>F4284 3F/230V/3Ph/DS/cCSAus</v>
          </cell>
          <cell r="C2642" t="str">
            <v>EA</v>
          </cell>
          <cell r="D2642">
            <v>1494</v>
          </cell>
        </row>
        <row r="2643">
          <cell r="A2643" t="str">
            <v>4384-0013</v>
          </cell>
          <cell r="B2643" t="str">
            <v>J4284 3F/35'Cd/200-208V/3Ph/DS/cCSAus</v>
          </cell>
          <cell r="C2643" t="str">
            <v>EA</v>
          </cell>
          <cell r="D2643">
            <v>1604</v>
          </cell>
        </row>
        <row r="2644">
          <cell r="A2644" t="str">
            <v>4384-0014</v>
          </cell>
          <cell r="B2644" t="str">
            <v>I4284 3F/200-208V/1Ph/DS/cCSAus</v>
          </cell>
          <cell r="C2644" t="str">
            <v>EA</v>
          </cell>
          <cell r="D2644">
            <v>1419</v>
          </cell>
        </row>
        <row r="2645">
          <cell r="A2645" t="str">
            <v>4384-0015</v>
          </cell>
          <cell r="B2645" t="str">
            <v>G4284 3F/50'Cd/460V/3Ph/DS/cCSAus</v>
          </cell>
          <cell r="C2645" t="str">
            <v>EA</v>
          </cell>
          <cell r="D2645">
            <v>1634</v>
          </cell>
        </row>
        <row r="2646">
          <cell r="A2646" t="str">
            <v>4384-0016</v>
          </cell>
          <cell r="B2646" t="str">
            <v>F4284 3F/25'Cd/230V/3Ph//DS/cCSAus</v>
          </cell>
          <cell r="C2646" t="str">
            <v>EA</v>
          </cell>
          <cell r="D2646">
            <v>1594</v>
          </cell>
        </row>
        <row r="2647">
          <cell r="A2647" t="str">
            <v>4384-0017</v>
          </cell>
          <cell r="B2647" t="str">
            <v>G4284 3F/25'Cd/460V/3Ph/DS/cCSAus</v>
          </cell>
          <cell r="C2647" t="str">
            <v>EA</v>
          </cell>
          <cell r="D2647">
            <v>1594</v>
          </cell>
        </row>
        <row r="2648">
          <cell r="A2648" t="str">
            <v>4384-0018</v>
          </cell>
          <cell r="B2648" t="str">
            <v>E4284 3F/35'Cd/230V/1Ph/DS/cCSAus</v>
          </cell>
          <cell r="C2648" t="str">
            <v>EA</v>
          </cell>
          <cell r="D2648">
            <v>1489</v>
          </cell>
        </row>
        <row r="2649">
          <cell r="A2649" t="str">
            <v>4384-0019</v>
          </cell>
          <cell r="B2649" t="str">
            <v>J4284 3F/50'Cd/200-208V/3Ph/DS/cCSAus</v>
          </cell>
          <cell r="C2649" t="str">
            <v>EA</v>
          </cell>
          <cell r="D2649">
            <v>1634</v>
          </cell>
        </row>
        <row r="2650">
          <cell r="A2650" t="str">
            <v>4384-0020</v>
          </cell>
          <cell r="B2650" t="str">
            <v>F4284 3F/50'Cd/230V/3Ph/DS/cCSAus</v>
          </cell>
          <cell r="C2650" t="str">
            <v>EA</v>
          </cell>
          <cell r="D2650">
            <v>1654</v>
          </cell>
        </row>
        <row r="2651">
          <cell r="A2651" t="str">
            <v>4384-0021</v>
          </cell>
          <cell r="B2651" t="str">
            <v>J4284 3F/25'Cd/200-208V/3Ph/DS/cCSAus</v>
          </cell>
          <cell r="C2651" t="str">
            <v>EA</v>
          </cell>
          <cell r="D2651">
            <v>1594</v>
          </cell>
        </row>
        <row r="2652">
          <cell r="A2652" t="str">
            <v>4384-0022</v>
          </cell>
          <cell r="B2652" t="str">
            <v>E4284 3F/25'Cd/230V/1Ph/DS/cCSAus</v>
          </cell>
          <cell r="C2652" t="str">
            <v>EA</v>
          </cell>
          <cell r="D2652">
            <v>1479</v>
          </cell>
        </row>
        <row r="2653">
          <cell r="A2653" t="str">
            <v>4384-0023</v>
          </cell>
          <cell r="B2653" t="str">
            <v>I4284 3F/25'Cd/200-208V/1Ph/DS/cCSAus</v>
          </cell>
          <cell r="C2653" t="str">
            <v>EA</v>
          </cell>
          <cell r="D2653">
            <v>1519</v>
          </cell>
        </row>
        <row r="2654">
          <cell r="A2654" t="str">
            <v>4384-0024</v>
          </cell>
          <cell r="B2654" t="str">
            <v>F4284 3F/35'Cd/230V/3Ph/DS/cCSAus</v>
          </cell>
          <cell r="C2654" t="str">
            <v>EA</v>
          </cell>
          <cell r="D2654">
            <v>1624</v>
          </cell>
        </row>
        <row r="2655">
          <cell r="A2655" t="str">
            <v>4384-0025</v>
          </cell>
          <cell r="B2655" t="str">
            <v>E4284 3F/50'Cd/230V/1Ph/DS/cCSAus</v>
          </cell>
          <cell r="C2655" t="str">
            <v>EA</v>
          </cell>
          <cell r="D2655">
            <v>1539</v>
          </cell>
        </row>
        <row r="2656">
          <cell r="A2656" t="str">
            <v>4384-0026</v>
          </cell>
          <cell r="B2656" t="str">
            <v>I4284 3F/35'Cd/200-208V/1Ph/DS/cCSAus</v>
          </cell>
          <cell r="C2656" t="str">
            <v>EA</v>
          </cell>
          <cell r="D2656">
            <v>1549</v>
          </cell>
        </row>
        <row r="2657">
          <cell r="A2657" t="str">
            <v>4384-0027</v>
          </cell>
          <cell r="B2657" t="str">
            <v>I4284 3F/50'Cd/200-208V/1Ph/DS/cCSAus/(4284-0020)</v>
          </cell>
          <cell r="C2657" t="str">
            <v>EA</v>
          </cell>
          <cell r="D2657">
            <v>1654</v>
          </cell>
        </row>
        <row r="2658">
          <cell r="A2658" t="str">
            <v>4385-0005</v>
          </cell>
          <cell r="B2658" t="str">
            <v>J4185 3F/200-208V/3Ph/DS/cCSAus/(4185-0006)</v>
          </cell>
          <cell r="C2658" t="str">
            <v>EA</v>
          </cell>
          <cell r="D2658">
            <v>1629</v>
          </cell>
        </row>
        <row r="2659">
          <cell r="A2659" t="str">
            <v>4386-0004</v>
          </cell>
          <cell r="B2659" t="str">
            <v>E4186 3F/230V/1Ph/DS/CSA/(4186-0004)</v>
          </cell>
          <cell r="C2659" t="str">
            <v>EA</v>
          </cell>
          <cell r="D2659">
            <v>1687</v>
          </cell>
        </row>
        <row r="2660">
          <cell r="A2660" t="str">
            <v>4386-0005</v>
          </cell>
          <cell r="B2660" t="str">
            <v>G4186 3F/460V/3Ph/DS/cCSAus/(4186-0006)</v>
          </cell>
          <cell r="C2660" t="str">
            <v>EA</v>
          </cell>
          <cell r="D2660">
            <v>1802</v>
          </cell>
        </row>
        <row r="2661">
          <cell r="A2661" t="str">
            <v>4386-0006</v>
          </cell>
          <cell r="B2661" t="str">
            <v>G4186 3F/35'Cd/460V/3Ph/DS/cCSAus/(4186-0011)</v>
          </cell>
          <cell r="C2661" t="str">
            <v>EA</v>
          </cell>
          <cell r="D2661">
            <v>1912</v>
          </cell>
        </row>
        <row r="2662">
          <cell r="A2662" t="str">
            <v>4388-0004</v>
          </cell>
          <cell r="B2662" t="str">
            <v>E4188 3F/230V/1Ph/DS/CSA/(4188-0004)</v>
          </cell>
          <cell r="C2662" t="str">
            <v>EA</v>
          </cell>
          <cell r="D2662">
            <v>1687</v>
          </cell>
        </row>
        <row r="2663">
          <cell r="A2663" t="str">
            <v>4388-0005</v>
          </cell>
          <cell r="B2663" t="str">
            <v>J4188 3F/200-208V/3Ph/DS/cCSAus/(4188-0006)</v>
          </cell>
          <cell r="C2663" t="str">
            <v>EA</v>
          </cell>
          <cell r="D2663">
            <v>1802</v>
          </cell>
        </row>
        <row r="2664">
          <cell r="A2664" t="str">
            <v>4388-0007</v>
          </cell>
          <cell r="B2664" t="str">
            <v>F4188 3F/230V/3Ph/DS/cCSAus/(4188-0007)</v>
          </cell>
          <cell r="C2664" t="str">
            <v>EA</v>
          </cell>
          <cell r="D2664">
            <v>1802</v>
          </cell>
        </row>
        <row r="2665">
          <cell r="A2665" t="str">
            <v>4388-0008</v>
          </cell>
          <cell r="B2665" t="str">
            <v>G4188 3F/460V/3Ph/DS/cCSAus(4188-0008)</v>
          </cell>
          <cell r="C2665" t="str">
            <v>EA</v>
          </cell>
          <cell r="D2665">
            <v>1802</v>
          </cell>
        </row>
        <row r="2666">
          <cell r="A2666" t="str">
            <v>4388-0009</v>
          </cell>
          <cell r="B2666" t="str">
            <v>I4188 3F/200-208V/1Ph/DS/cCSAus/(4188-0005)</v>
          </cell>
          <cell r="C2666" t="str">
            <v>EA</v>
          </cell>
          <cell r="D2666">
            <v>1769</v>
          </cell>
        </row>
        <row r="2667">
          <cell r="A2667" t="str">
            <v>4388-0010</v>
          </cell>
          <cell r="B2667" t="str">
            <v>F4188 3F/35'Cd/230V/3Ph/DS/cCSAus/(4188-0023)</v>
          </cell>
          <cell r="C2667" t="str">
            <v>EA</v>
          </cell>
          <cell r="D2667">
            <v>1797</v>
          </cell>
        </row>
        <row r="2668">
          <cell r="A2668" t="str">
            <v>4388-0011</v>
          </cell>
          <cell r="B2668" t="str">
            <v>J4188 3F/25'Cd/200V/3Ph/DS/cCSAus/(4188-0018)</v>
          </cell>
          <cell r="C2668" t="str">
            <v>EA</v>
          </cell>
          <cell r="D2668">
            <v>1902</v>
          </cell>
        </row>
        <row r="2669">
          <cell r="A2669" t="str">
            <v>4388-0012</v>
          </cell>
          <cell r="B2669" t="str">
            <v>J4188 3F/35'Cd/200V/3Ph/DS/cCSAus/(4188-0014)</v>
          </cell>
          <cell r="C2669" t="str">
            <v>EA</v>
          </cell>
          <cell r="D2669">
            <v>1912</v>
          </cell>
        </row>
        <row r="2670">
          <cell r="A2670" t="str">
            <v>4388-0013</v>
          </cell>
          <cell r="B2670" t="str">
            <v>J4188 3F/50'Cd/200V/3Ph/DS/cCSAus/(4188-0016)</v>
          </cell>
          <cell r="C2670" t="str">
            <v>EA</v>
          </cell>
          <cell r="D2670">
            <v>1942</v>
          </cell>
        </row>
        <row r="2671">
          <cell r="A2671" t="str">
            <v>4389-0004</v>
          </cell>
          <cell r="B2671" t="str">
            <v>E4189 3F/230V/1Ph/DS/CSA/(4189-0004)</v>
          </cell>
          <cell r="C2671" t="str">
            <v>EA</v>
          </cell>
          <cell r="D2671">
            <v>1773</v>
          </cell>
        </row>
        <row r="2672">
          <cell r="A2672" t="str">
            <v>4389-0007</v>
          </cell>
          <cell r="B2672" t="str">
            <v>E4189 3F/35'Cd/230V/1Ph/DS/CSA(4189-0017)</v>
          </cell>
          <cell r="C2672" t="str">
            <v>EA</v>
          </cell>
          <cell r="D2672">
            <v>1883</v>
          </cell>
        </row>
        <row r="2673">
          <cell r="A2673" t="str">
            <v>4389-0008</v>
          </cell>
          <cell r="B2673" t="str">
            <v>E4189 3F/50'Cd/230V/1Ph/DS/CSA(4189-0019)</v>
          </cell>
          <cell r="C2673" t="str">
            <v>EA</v>
          </cell>
          <cell r="D2673">
            <v>1913</v>
          </cell>
        </row>
        <row r="2674">
          <cell r="A2674" t="str">
            <v>4389-0010</v>
          </cell>
          <cell r="B2674" t="str">
            <v>J4189 3F/200-208V/3Ph/DS/cCSAus/(4189-0007)</v>
          </cell>
          <cell r="C2674" t="str">
            <v>EA</v>
          </cell>
          <cell r="D2674">
            <v>1888</v>
          </cell>
        </row>
        <row r="2675">
          <cell r="A2675" t="str">
            <v>4389-0011</v>
          </cell>
          <cell r="B2675" t="str">
            <v>G4189 3F/460V/3Ph/DS/cCSAus/(4189-0009)</v>
          </cell>
          <cell r="C2675" t="str">
            <v>EA</v>
          </cell>
          <cell r="D2675">
            <v>1888</v>
          </cell>
        </row>
        <row r="2676">
          <cell r="A2676" t="str">
            <v>4389-0012</v>
          </cell>
          <cell r="B2676" t="str">
            <v>G4189 3F/35'Cd/460V/3Ph/DS/cCSAus/(4189-0026)</v>
          </cell>
          <cell r="C2676" t="str">
            <v>EA</v>
          </cell>
          <cell r="D2676">
            <v>1998</v>
          </cell>
        </row>
        <row r="2677">
          <cell r="A2677" t="str">
            <v>4389-0013</v>
          </cell>
          <cell r="B2677" t="str">
            <v>F4189 3F/230V/3Ph/DS/cCSAus/(4189-0008)</v>
          </cell>
          <cell r="C2677" t="str">
            <v>EA</v>
          </cell>
          <cell r="D2677">
            <v>1888</v>
          </cell>
        </row>
        <row r="2678">
          <cell r="A2678" t="str">
            <v>4389-0014</v>
          </cell>
          <cell r="B2678" t="str">
            <v>G4189 3F/50'Cd/460V/3Ph/DS/cCSAus/(4189-0020)</v>
          </cell>
          <cell r="C2678" t="str">
            <v>EA</v>
          </cell>
          <cell r="D2678">
            <v>2028</v>
          </cell>
        </row>
        <row r="2679">
          <cell r="A2679" t="str">
            <v>4389-0015</v>
          </cell>
          <cell r="B2679" t="str">
            <v>F4189 3F/25'Cd/230V/3Ph/DS/cCSAus/(4189-0030)</v>
          </cell>
          <cell r="C2679" t="str">
            <v>EA</v>
          </cell>
          <cell r="D2679">
            <v>1988</v>
          </cell>
        </row>
        <row r="2680">
          <cell r="A2680" t="str">
            <v>4390-0004</v>
          </cell>
          <cell r="B2680" t="str">
            <v>E4290 3F/230V/1Ph/DS/(009348)</v>
          </cell>
          <cell r="C2680" t="str">
            <v>EA</v>
          </cell>
          <cell r="D2680">
            <v>2104</v>
          </cell>
        </row>
        <row r="2681">
          <cell r="A2681" t="str">
            <v>4390-0005</v>
          </cell>
          <cell r="B2681" t="str">
            <v>F4290 3F/230V/3Ph/DS/(011008)</v>
          </cell>
          <cell r="C2681" t="str">
            <v>EA</v>
          </cell>
          <cell r="D2681">
            <v>2219</v>
          </cell>
        </row>
        <row r="2682">
          <cell r="A2682" t="str">
            <v>4390-0006</v>
          </cell>
          <cell r="B2682" t="str">
            <v>G4290 3F/460V/3Ph/DS/(011009)</v>
          </cell>
          <cell r="C2682" t="str">
            <v>EA</v>
          </cell>
          <cell r="D2682">
            <v>2219</v>
          </cell>
        </row>
        <row r="2683">
          <cell r="A2683" t="str">
            <v>4390-0008</v>
          </cell>
          <cell r="B2683" t="str">
            <v>I4290 3F/200-208V/1Ph/DS/(011010)</v>
          </cell>
          <cell r="C2683" t="str">
            <v>EA</v>
          </cell>
          <cell r="D2683">
            <v>2144</v>
          </cell>
        </row>
        <row r="2684">
          <cell r="A2684" t="str">
            <v>4390-0009</v>
          </cell>
          <cell r="B2684" t="str">
            <v>J4290 3F/200-208V/3Ph/DS/(011011)</v>
          </cell>
          <cell r="C2684" t="str">
            <v>EA</v>
          </cell>
          <cell r="D2684">
            <v>2219</v>
          </cell>
        </row>
        <row r="2685">
          <cell r="A2685" t="str">
            <v>4390-0010</v>
          </cell>
          <cell r="B2685" t="str">
            <v>BA4290 3F/575V/3P/Dbl Sl/(011012)</v>
          </cell>
          <cell r="C2685" t="str">
            <v>EA</v>
          </cell>
          <cell r="D2685">
            <v>2234</v>
          </cell>
        </row>
        <row r="2686">
          <cell r="A2686" t="str">
            <v>4391-0004</v>
          </cell>
          <cell r="B2686" t="str">
            <v>E4291 3F/230V/1Ph/DS/Wo Plug/(4291-0004)</v>
          </cell>
          <cell r="C2686" t="str">
            <v>EA</v>
          </cell>
          <cell r="D2686">
            <v>2395</v>
          </cell>
        </row>
        <row r="2687">
          <cell r="A2687" t="str">
            <v>4391-0005</v>
          </cell>
          <cell r="B2687" t="str">
            <v>F4291 3F/230V/3Ph/DS/(011014)</v>
          </cell>
          <cell r="C2687" t="str">
            <v>EA</v>
          </cell>
          <cell r="D2687">
            <v>2510</v>
          </cell>
        </row>
        <row r="2688">
          <cell r="A2688" t="str">
            <v>4391-0006</v>
          </cell>
          <cell r="B2688" t="str">
            <v>G4291 3F/460V/3Ph/DS/(011015)</v>
          </cell>
          <cell r="C2688" t="str">
            <v>EA</v>
          </cell>
          <cell r="D2688">
            <v>2510</v>
          </cell>
        </row>
        <row r="2689">
          <cell r="A2689" t="str">
            <v>4391-0008</v>
          </cell>
          <cell r="B2689" t="str">
            <v>I4291 3F/200-208V/1Ph/DS/(011016)</v>
          </cell>
          <cell r="C2689" t="str">
            <v>EA</v>
          </cell>
          <cell r="D2689">
            <v>2435</v>
          </cell>
        </row>
        <row r="2690">
          <cell r="A2690" t="str">
            <v>4391-0009</v>
          </cell>
          <cell r="B2690" t="str">
            <v>J4291 3F/200-208V/3Ph/DS/(011017)</v>
          </cell>
          <cell r="C2690" t="str">
            <v>EA</v>
          </cell>
          <cell r="D2690">
            <v>2510</v>
          </cell>
        </row>
        <row r="2691">
          <cell r="A2691" t="str">
            <v>4391-0010</v>
          </cell>
          <cell r="B2691" t="str">
            <v>BA4291 3F/575V/3P/Dbl Sl/(011018)</v>
          </cell>
          <cell r="C2691" t="str">
            <v>EA</v>
          </cell>
          <cell r="D2691">
            <v>2525</v>
          </cell>
        </row>
        <row r="2692">
          <cell r="A2692" t="str">
            <v>4391-0013</v>
          </cell>
          <cell r="B2692" t="str">
            <v>E4291 3F/50'CD/230V/1Ph/DS</v>
          </cell>
          <cell r="C2692" t="str">
            <v>EA</v>
          </cell>
          <cell r="D2692">
            <v>2555</v>
          </cell>
        </row>
        <row r="2693">
          <cell r="A2693" t="str">
            <v>4392-0002</v>
          </cell>
          <cell r="B2693" t="str">
            <v>N4292 3F/115V/1Ph/DS/CSA</v>
          </cell>
          <cell r="C2693" t="str">
            <v>EA</v>
          </cell>
          <cell r="D2693">
            <v>1293</v>
          </cell>
        </row>
        <row r="2694">
          <cell r="A2694" t="str">
            <v>4392-0006</v>
          </cell>
          <cell r="B2694" t="str">
            <v>N4292 3F/35'Cd/115V/1Ph/DS/CSA</v>
          </cell>
          <cell r="C2694" t="str">
            <v>EA</v>
          </cell>
          <cell r="D2694">
            <v>1403</v>
          </cell>
        </row>
        <row r="2695">
          <cell r="A2695" t="str">
            <v>4392-0007</v>
          </cell>
          <cell r="B2695" t="str">
            <v>N4292 3F/50'Cd/115V/1Ph/DS/CSA</v>
          </cell>
          <cell r="C2695" t="str">
            <v>EA</v>
          </cell>
          <cell r="D2695">
            <v>1433</v>
          </cell>
        </row>
        <row r="2696">
          <cell r="A2696" t="str">
            <v>4392-0008</v>
          </cell>
          <cell r="B2696" t="str">
            <v>F4292 3F/230V/3Ph/DS/cCSAus</v>
          </cell>
          <cell r="C2696" t="str">
            <v>EA</v>
          </cell>
          <cell r="D2696">
            <v>1423</v>
          </cell>
        </row>
        <row r="2697">
          <cell r="A2697" t="str">
            <v>4392-0009</v>
          </cell>
          <cell r="B2697" t="str">
            <v>G4292 3F/460V/3Ph/DS/cCSAus</v>
          </cell>
          <cell r="C2697" t="str">
            <v>EA</v>
          </cell>
          <cell r="D2697">
            <v>1354</v>
          </cell>
        </row>
        <row r="2698">
          <cell r="A2698" t="str">
            <v>4392-0010</v>
          </cell>
          <cell r="B2698" t="str">
            <v>J4292 3F/50'Cd/200-208V/3Ph/DS/cCSAus</v>
          </cell>
          <cell r="C2698" t="str">
            <v>EA</v>
          </cell>
          <cell r="D2698">
            <v>1624</v>
          </cell>
        </row>
        <row r="2699">
          <cell r="A2699" t="str">
            <v>4392-0011</v>
          </cell>
          <cell r="B2699" t="str">
            <v>J4292 3F/200-208V/3Ph/DS/cCSAus</v>
          </cell>
          <cell r="C2699" t="str">
            <v>EA</v>
          </cell>
          <cell r="D2699">
            <v>1469</v>
          </cell>
        </row>
        <row r="2700">
          <cell r="A2700" t="str">
            <v>4393-0004</v>
          </cell>
          <cell r="B2700" t="str">
            <v>E4293 3F/230V/1Ph/DS/cCSAus</v>
          </cell>
          <cell r="C2700" t="str">
            <v>EA</v>
          </cell>
          <cell r="D2700">
            <v>1400</v>
          </cell>
        </row>
        <row r="2701">
          <cell r="A2701" t="str">
            <v>4393-0005</v>
          </cell>
          <cell r="B2701" t="str">
            <v>J4293 3F/200-208V/3Ph/DS/cCSAus/(4293-0006)</v>
          </cell>
          <cell r="C2701" t="str">
            <v>EA</v>
          </cell>
          <cell r="D2701">
            <v>1515</v>
          </cell>
        </row>
        <row r="2702">
          <cell r="A2702" t="str">
            <v>4393-0006</v>
          </cell>
          <cell r="B2702" t="str">
            <v>G4293 3F/460V/3Ph/DS/cCSAus/(4293-0008)</v>
          </cell>
          <cell r="C2702" t="str">
            <v>EA</v>
          </cell>
          <cell r="D2702">
            <v>1515</v>
          </cell>
        </row>
        <row r="2703">
          <cell r="A2703" t="str">
            <v>4393-0008</v>
          </cell>
          <cell r="B2703" t="str">
            <v>G4293 3F/35'Cd/460V/3Ph/DS/cCSAus</v>
          </cell>
          <cell r="C2703" t="str">
            <v>EA</v>
          </cell>
          <cell r="D2703">
            <v>1625</v>
          </cell>
        </row>
        <row r="2704">
          <cell r="A2704" t="str">
            <v>4393-0009</v>
          </cell>
          <cell r="B2704" t="str">
            <v>I4293 3F/35'Cd/200-208V/1Ph/DS/cCSAus</v>
          </cell>
          <cell r="C2704" t="str">
            <v>EA</v>
          </cell>
          <cell r="D2704">
            <v>1550</v>
          </cell>
        </row>
        <row r="2705">
          <cell r="A2705" t="str">
            <v>4393-0010</v>
          </cell>
          <cell r="B2705" t="str">
            <v>F4293 3F/230V/3Ph/DS/cCSAus</v>
          </cell>
          <cell r="C2705" t="str">
            <v>EA</v>
          </cell>
          <cell r="D2705">
            <v>1515</v>
          </cell>
        </row>
        <row r="2706">
          <cell r="A2706" t="str">
            <v>4393-0011</v>
          </cell>
          <cell r="B2706" t="str">
            <v>I4293 3F/200-208V/1Ph/DS/cCSAus</v>
          </cell>
          <cell r="C2706" t="str">
            <v>EA</v>
          </cell>
          <cell r="D2706">
            <v>1440</v>
          </cell>
        </row>
        <row r="2707">
          <cell r="A2707" t="str">
            <v>4393-0012</v>
          </cell>
          <cell r="B2707" t="str">
            <v>E4293 3F/50'Cd/230V/1Ph/DS/cCSAus</v>
          </cell>
          <cell r="C2707" t="str">
            <v>EA</v>
          </cell>
          <cell r="D2707">
            <v>1540</v>
          </cell>
        </row>
        <row r="2708">
          <cell r="A2708" t="str">
            <v>4393-0013</v>
          </cell>
          <cell r="B2708" t="str">
            <v>F4293 3F/25'Cd/230V/3Ph/DS/cCSAus</v>
          </cell>
          <cell r="C2708" t="str">
            <v>EA</v>
          </cell>
          <cell r="D2708">
            <v>1615</v>
          </cell>
        </row>
        <row r="2709">
          <cell r="A2709" t="str">
            <v>4393-0014</v>
          </cell>
          <cell r="B2709" t="str">
            <v>J4293 3F/25'Cd/200-208V/3Ph/DS/cCSAus</v>
          </cell>
          <cell r="C2709" t="str">
            <v>EA</v>
          </cell>
          <cell r="D2709">
            <v>1615</v>
          </cell>
        </row>
        <row r="2710">
          <cell r="A2710" t="str">
            <v>4393-0017</v>
          </cell>
          <cell r="B2710" t="str">
            <v>I4293 3F/50'Cd/200-208V/1Ph/DS/cCSAus</v>
          </cell>
          <cell r="C2710" t="str">
            <v>EA</v>
          </cell>
          <cell r="D2710">
            <v>1580</v>
          </cell>
        </row>
        <row r="2711">
          <cell r="A2711" t="str">
            <v>4394-0005</v>
          </cell>
          <cell r="B2711" t="str">
            <v>I4294 3F/200-208V/1Ph/DS/cCSAus</v>
          </cell>
          <cell r="C2711" t="str">
            <v>EA</v>
          </cell>
          <cell r="D2711">
            <v>1649</v>
          </cell>
        </row>
        <row r="2712">
          <cell r="A2712" t="str">
            <v>4394-0006</v>
          </cell>
          <cell r="B2712" t="str">
            <v>J4294 3F/200-208V/3Ph/DS/cCSAus/(4294-0006)</v>
          </cell>
          <cell r="C2712" t="str">
            <v>EA</v>
          </cell>
          <cell r="D2712">
            <v>1704</v>
          </cell>
        </row>
        <row r="2713">
          <cell r="A2713" t="str">
            <v>4394-0008</v>
          </cell>
          <cell r="B2713" t="str">
            <v>E4294 3F/230V/1Ph/DS/CSA/(4294-0004)</v>
          </cell>
          <cell r="C2713" t="str">
            <v>EA</v>
          </cell>
          <cell r="D2713">
            <v>1609</v>
          </cell>
        </row>
        <row r="2714">
          <cell r="A2714" t="str">
            <v>4394-0009</v>
          </cell>
          <cell r="B2714" t="str">
            <v>G4294 3F/460V/3Ph/DS/cCSAus/(4294-0008)</v>
          </cell>
          <cell r="C2714" t="str">
            <v>EA</v>
          </cell>
          <cell r="D2714">
            <v>1724</v>
          </cell>
        </row>
        <row r="2715">
          <cell r="A2715" t="str">
            <v>4394-0012</v>
          </cell>
          <cell r="B2715" t="str">
            <v>E4294 3F/25'Cd/230V/1Ph/DS/CSA</v>
          </cell>
          <cell r="C2715" t="str">
            <v>EA</v>
          </cell>
          <cell r="D2715">
            <v>1709</v>
          </cell>
        </row>
        <row r="2716">
          <cell r="A2716" t="str">
            <v>4394-0013</v>
          </cell>
          <cell r="B2716" t="str">
            <v>F4294 3F/230V/3Ph/DS/cCSAus</v>
          </cell>
          <cell r="C2716" t="str">
            <v>EA</v>
          </cell>
          <cell r="D2716">
            <v>1724</v>
          </cell>
        </row>
        <row r="2717">
          <cell r="A2717" t="str">
            <v>4394-0014</v>
          </cell>
          <cell r="B2717" t="str">
            <v>J4294 3F/25'Cd/200-208V/3Ph/DS/cCSAus</v>
          </cell>
          <cell r="C2717" t="str">
            <v>EA</v>
          </cell>
          <cell r="D2717">
            <v>1824</v>
          </cell>
        </row>
        <row r="2718">
          <cell r="A2718" t="str">
            <v>4394-0015</v>
          </cell>
          <cell r="B2718" t="str">
            <v>G4294 3F/25'Cd/460V/3Ph/DS/cCSAus</v>
          </cell>
          <cell r="C2718" t="str">
            <v>EA</v>
          </cell>
          <cell r="D2718">
            <v>1824</v>
          </cell>
        </row>
        <row r="2719">
          <cell r="A2719" t="str">
            <v>4394-0016</v>
          </cell>
          <cell r="B2719" t="str">
            <v>E4294 3F/50'Cd/230V/1Ph/DS/CSA</v>
          </cell>
          <cell r="C2719" t="str">
            <v>EA</v>
          </cell>
          <cell r="D2719">
            <v>1749</v>
          </cell>
        </row>
        <row r="2720">
          <cell r="A2720" t="str">
            <v>4394-0017</v>
          </cell>
          <cell r="B2720" t="str">
            <v>I4294 50'Cd/3F/200-208V/1Ph/DS/cCSAus</v>
          </cell>
          <cell r="C2720" t="str">
            <v>EA</v>
          </cell>
          <cell r="D2720">
            <v>1789</v>
          </cell>
        </row>
        <row r="2721">
          <cell r="A2721" t="str">
            <v>4394-0019</v>
          </cell>
          <cell r="B2721" t="str">
            <v>J4294 3F/50'Cd/200-208V/3Ph/DS/cCSAus</v>
          </cell>
          <cell r="C2721" t="str">
            <v>EA</v>
          </cell>
          <cell r="D2721">
            <v>1864</v>
          </cell>
        </row>
        <row r="2722">
          <cell r="A2722" t="str">
            <v>4394-0020</v>
          </cell>
          <cell r="B2722" t="str">
            <v>E4294 3F/35'Cd/230V/1Ph/DS/CSA</v>
          </cell>
          <cell r="C2722" t="str">
            <v>EA</v>
          </cell>
          <cell r="D2722">
            <v>1719</v>
          </cell>
        </row>
        <row r="2723">
          <cell r="A2723" t="str">
            <v>4394-0021</v>
          </cell>
          <cell r="B2723" t="str">
            <v>G4294 3F/50'Cd/460V/3Ph/DS/cCSAus</v>
          </cell>
          <cell r="C2723" t="str">
            <v>EA</v>
          </cell>
          <cell r="D2723">
            <v>1864</v>
          </cell>
        </row>
        <row r="2724">
          <cell r="A2724" t="str">
            <v>4394-0022</v>
          </cell>
          <cell r="B2724" t="str">
            <v>F4294 3F/35'Cd/230V/3Ph/DS/cCSAus</v>
          </cell>
          <cell r="C2724" t="str">
            <v>EA</v>
          </cell>
          <cell r="D2724">
            <v>1834</v>
          </cell>
        </row>
        <row r="2725">
          <cell r="A2725" t="str">
            <v>4394-0023</v>
          </cell>
          <cell r="B2725" t="str">
            <v>E4294 3F/230V/1Ph/DS/CSA/Bronze Impeller</v>
          </cell>
          <cell r="C2725" t="str">
            <v>EA</v>
          </cell>
          <cell r="D2725">
            <v>1719</v>
          </cell>
        </row>
        <row r="2726">
          <cell r="A2726" t="str">
            <v>4394-0024</v>
          </cell>
          <cell r="B2726" t="str">
            <v>F4294 3F/50'Cd/230V/3Ph/DS/cCSAus</v>
          </cell>
          <cell r="C2726" t="str">
            <v>EA</v>
          </cell>
          <cell r="D2726">
            <v>1864</v>
          </cell>
        </row>
        <row r="2727">
          <cell r="A2727" t="str">
            <v>4394-0025</v>
          </cell>
          <cell r="B2727" t="str">
            <v>I4294 3F/35'Cd/200-208V/1Ph/DS/cCSAus</v>
          </cell>
          <cell r="C2727" t="str">
            <v>EA</v>
          </cell>
          <cell r="D2727">
            <v>1759</v>
          </cell>
        </row>
        <row r="2728">
          <cell r="A2728" t="str">
            <v>4394-0026</v>
          </cell>
          <cell r="B2728" t="str">
            <v>J4294 3F/35'Cd/200-208V/3Ph/DS/cCSAus</v>
          </cell>
          <cell r="C2728" t="str">
            <v>EA</v>
          </cell>
          <cell r="D2728">
            <v>1834</v>
          </cell>
        </row>
        <row r="2729">
          <cell r="A2729" t="str">
            <v>4395-0004</v>
          </cell>
          <cell r="B2729" t="str">
            <v>E4295 3F/230V/1Ph/DS/CSA/(4295-0004)</v>
          </cell>
          <cell r="C2729" t="str">
            <v>EA</v>
          </cell>
          <cell r="D2729">
            <v>1633</v>
          </cell>
        </row>
        <row r="2730">
          <cell r="A2730" t="str">
            <v>4395-0006</v>
          </cell>
          <cell r="B2730" t="str">
            <v>J4295 3F/35'Cd/200-208V/3Ph/DS/cCSAus</v>
          </cell>
          <cell r="C2730" t="str">
            <v>EA</v>
          </cell>
          <cell r="D2730">
            <v>1858</v>
          </cell>
        </row>
        <row r="2731">
          <cell r="A2731" t="str">
            <v>4395-0007</v>
          </cell>
          <cell r="B2731" t="str">
            <v>G4295 3F/460V/3Ph/DS/cCSAus/(4295-0009)</v>
          </cell>
          <cell r="C2731" t="str">
            <v>EA</v>
          </cell>
          <cell r="D2731">
            <v>1748</v>
          </cell>
        </row>
        <row r="2732">
          <cell r="A2732" t="str">
            <v>4395-0009</v>
          </cell>
          <cell r="B2732" t="str">
            <v>J4295 3F/200-208V/3Ph/DS/cCSAus/(4295-0007)</v>
          </cell>
          <cell r="C2732" t="str">
            <v>EA</v>
          </cell>
          <cell r="D2732">
            <v>1748</v>
          </cell>
        </row>
        <row r="2733">
          <cell r="A2733" t="str">
            <v>4395-0010</v>
          </cell>
          <cell r="B2733" t="str">
            <v>F4295 3F/230V/3Ph/DS/cCSAus</v>
          </cell>
          <cell r="C2733" t="str">
            <v>EA</v>
          </cell>
          <cell r="D2733">
            <v>1748</v>
          </cell>
        </row>
        <row r="2734">
          <cell r="A2734" t="str">
            <v>4395-0013</v>
          </cell>
          <cell r="B2734" t="str">
            <v>E4295 3F/25'Cd/230V/1Ph/DS/CSA</v>
          </cell>
          <cell r="C2734" t="str">
            <v>EA</v>
          </cell>
          <cell r="D2734">
            <v>1733</v>
          </cell>
        </row>
        <row r="2735">
          <cell r="A2735" t="str">
            <v>4395-0014</v>
          </cell>
          <cell r="B2735" t="str">
            <v>I4295 3F/200-208V/1Ph/DS/cCSAus</v>
          </cell>
          <cell r="C2735" t="str">
            <v>EA</v>
          </cell>
          <cell r="D2735">
            <v>1673</v>
          </cell>
        </row>
        <row r="2736">
          <cell r="A2736" t="str">
            <v>4395-0015</v>
          </cell>
          <cell r="B2736" t="str">
            <v>F4295 3F/25'Cd/230V/3Ph/DS/cCSAus</v>
          </cell>
          <cell r="C2736" t="str">
            <v>EA</v>
          </cell>
          <cell r="D2736">
            <v>1848</v>
          </cell>
        </row>
        <row r="2737">
          <cell r="A2737" t="str">
            <v>4395-0017</v>
          </cell>
          <cell r="B2737" t="str">
            <v>F4295 3F/35'Cd/230V/3Ph/DS/cCSAus</v>
          </cell>
          <cell r="C2737" t="str">
            <v>EA</v>
          </cell>
          <cell r="D2737">
            <v>1858</v>
          </cell>
        </row>
        <row r="2738">
          <cell r="A2738" t="str">
            <v>4395-0018</v>
          </cell>
          <cell r="B2738" t="str">
            <v>F4295 3F/50'Cd/230V/3Ph/DS/cCSAus</v>
          </cell>
          <cell r="C2738" t="str">
            <v>EA</v>
          </cell>
          <cell r="D2738">
            <v>1888</v>
          </cell>
        </row>
        <row r="2739">
          <cell r="A2739" t="str">
            <v>4395-0019</v>
          </cell>
          <cell r="B2739" t="str">
            <v>G4295 3F/25'Cd/460V/3Ph/DS/cCSAus</v>
          </cell>
          <cell r="C2739" t="str">
            <v>EA</v>
          </cell>
          <cell r="D2739">
            <v>1863</v>
          </cell>
        </row>
        <row r="2740">
          <cell r="A2740" t="str">
            <v>4395-0020</v>
          </cell>
          <cell r="B2740" t="str">
            <v>E4295 3F/50'Cd/230V/1Ph/DS/CSA</v>
          </cell>
          <cell r="C2740" t="str">
            <v>EA</v>
          </cell>
          <cell r="D2740">
            <v>1773</v>
          </cell>
        </row>
        <row r="2741">
          <cell r="A2741" t="str">
            <v>4395-0021</v>
          </cell>
          <cell r="B2741" t="str">
            <v>G4295 3F/50'Cd/460V/3Ph/DS/cCSAus</v>
          </cell>
          <cell r="C2741" t="str">
            <v>EA</v>
          </cell>
          <cell r="D2741">
            <v>1888</v>
          </cell>
        </row>
        <row r="2742">
          <cell r="A2742" t="str">
            <v>4395-0022</v>
          </cell>
          <cell r="B2742" t="str">
            <v>J4295 3F/25'Cd/200-208V/3Ph/DS/cCSAus</v>
          </cell>
          <cell r="C2742" t="str">
            <v>EA</v>
          </cell>
          <cell r="D2742">
            <v>1848</v>
          </cell>
        </row>
        <row r="2743">
          <cell r="A2743" t="str">
            <v>4395-0023</v>
          </cell>
          <cell r="B2743" t="str">
            <v>J4295 3F/50'Cd/200-208V/3Ph/DS/cCSAus</v>
          </cell>
          <cell r="C2743" t="str">
            <v>EA</v>
          </cell>
          <cell r="D2743">
            <v>1888</v>
          </cell>
        </row>
        <row r="2744">
          <cell r="A2744" t="str">
            <v>4395-0024</v>
          </cell>
          <cell r="B2744" t="str">
            <v>G4295 3F/35'Cd/460V/3Ph/DS/cCSAus</v>
          </cell>
          <cell r="C2744" t="str">
            <v>EA</v>
          </cell>
          <cell r="D2744">
            <v>1858</v>
          </cell>
        </row>
        <row r="2745">
          <cell r="A2745" t="str">
            <v>4395-0025</v>
          </cell>
          <cell r="B2745" t="str">
            <v>I4295 3F/50'Cd/200-208V/1Ph/DS/cCSAus</v>
          </cell>
          <cell r="C2745" t="str">
            <v>EA</v>
          </cell>
          <cell r="D2745">
            <v>1813</v>
          </cell>
        </row>
        <row r="2746">
          <cell r="A2746" t="str">
            <v>44-0002</v>
          </cell>
          <cell r="B2746" t="str">
            <v>N44 115V/1Ph/9'Cd/cCSAus</v>
          </cell>
          <cell r="C2746" t="str">
            <v>EA</v>
          </cell>
          <cell r="D2746">
            <v>174</v>
          </cell>
        </row>
        <row r="2747">
          <cell r="A2747" t="str">
            <v>44-0005</v>
          </cell>
          <cell r="B2747" t="str">
            <v>N44 115V/1Ph/20'Cd/cCSAus</v>
          </cell>
          <cell r="C2747" t="str">
            <v>EA</v>
          </cell>
          <cell r="D2747">
            <v>177</v>
          </cell>
        </row>
        <row r="2748">
          <cell r="A2748" t="str">
            <v>44-0006</v>
          </cell>
          <cell r="B2748" t="str">
            <v>LM44 115V/1Ph/9'Cd/Auto W-Sensor/cCSAus</v>
          </cell>
          <cell r="C2748" t="str">
            <v>EA</v>
          </cell>
          <cell r="D2748">
            <v>224</v>
          </cell>
        </row>
        <row r="2749">
          <cell r="A2749" t="str">
            <v>44-0007</v>
          </cell>
          <cell r="B2749" t="str">
            <v>LM44 115V/1Ph/20'Cd/Autow-Sensor/cCSAus</v>
          </cell>
          <cell r="C2749" t="str">
            <v>EA</v>
          </cell>
          <cell r="D2749">
            <v>233</v>
          </cell>
        </row>
        <row r="2750">
          <cell r="A2750" t="str">
            <v>4404-0004</v>
          </cell>
          <cell r="B2750" t="str">
            <v>E4404 230V/1Ph/DS/cCSAus</v>
          </cell>
          <cell r="C2750" t="str">
            <v>EA</v>
          </cell>
          <cell r="D2750">
            <v>2242</v>
          </cell>
        </row>
        <row r="2751">
          <cell r="A2751" t="str">
            <v>4404-0005</v>
          </cell>
          <cell r="B2751" t="str">
            <v>F4404 230V/3Ph/DS/cCSAus</v>
          </cell>
          <cell r="C2751" t="str">
            <v>EA</v>
          </cell>
          <cell r="D2751">
            <v>2357</v>
          </cell>
        </row>
        <row r="2752">
          <cell r="A2752" t="str">
            <v>4404-0006</v>
          </cell>
          <cell r="B2752" t="str">
            <v>G4404 460V/3Ph/DS/cCSAus</v>
          </cell>
          <cell r="C2752" t="str">
            <v>EA</v>
          </cell>
          <cell r="D2752">
            <v>2357</v>
          </cell>
        </row>
        <row r="2753">
          <cell r="A2753" t="str">
            <v>4404-0007</v>
          </cell>
          <cell r="B2753" t="str">
            <v>I4404 200-208V/1Ph/DS/cCSAus</v>
          </cell>
          <cell r="C2753" t="str">
            <v>EA</v>
          </cell>
          <cell r="D2753">
            <v>2282</v>
          </cell>
        </row>
        <row r="2754">
          <cell r="A2754" t="str">
            <v>4404-0008</v>
          </cell>
          <cell r="B2754" t="str">
            <v>J4404 200-208V/3Ph/DS/cCSAus</v>
          </cell>
          <cell r="C2754" t="str">
            <v>EA</v>
          </cell>
          <cell r="D2754">
            <v>2357</v>
          </cell>
        </row>
        <row r="2755">
          <cell r="A2755" t="str">
            <v>4404-0009</v>
          </cell>
          <cell r="B2755" t="str">
            <v>BA4404 575V/3Ph/Dbl Sl/cCSAus</v>
          </cell>
          <cell r="C2755" t="str">
            <v>EA</v>
          </cell>
          <cell r="D2755">
            <v>2372</v>
          </cell>
        </row>
        <row r="2756">
          <cell r="A2756" t="str">
            <v>4404-0010</v>
          </cell>
          <cell r="B2756" t="str">
            <v>WD4404 230V/1Ph/Dbl Sl/cCSAus</v>
          </cell>
          <cell r="C2756" t="str">
            <v>EA</v>
          </cell>
          <cell r="D2756">
            <v>2414</v>
          </cell>
        </row>
        <row r="2757">
          <cell r="A2757" t="str">
            <v>4404-0011</v>
          </cell>
          <cell r="B2757" t="str">
            <v>E4404 50'Cd/230V/1Ph/DS/cCSAus</v>
          </cell>
          <cell r="C2757" t="str">
            <v>EA</v>
          </cell>
          <cell r="D2757">
            <v>2382</v>
          </cell>
        </row>
        <row r="2758">
          <cell r="A2758" t="str">
            <v>4404-0012</v>
          </cell>
          <cell r="B2758" t="str">
            <v>J4404 35'Cd/200-208V/3Ph/DS/cCSAus</v>
          </cell>
          <cell r="C2758" t="str">
            <v>EA</v>
          </cell>
          <cell r="D2758">
            <v>2467</v>
          </cell>
        </row>
        <row r="2759">
          <cell r="A2759" t="str">
            <v>4404-0013</v>
          </cell>
          <cell r="B2759" t="str">
            <v>F4404 25'Cd/230V/3Ph/DS/cCSAus</v>
          </cell>
          <cell r="C2759" t="str">
            <v>EA</v>
          </cell>
          <cell r="D2759">
            <v>2457</v>
          </cell>
        </row>
        <row r="2760">
          <cell r="A2760" t="str">
            <v>4404-0014</v>
          </cell>
          <cell r="B2760" t="str">
            <v>E4404 35'Cd/230V/1Ph/DS/cCSAus</v>
          </cell>
          <cell r="C2760" t="str">
            <v>EA</v>
          </cell>
          <cell r="D2760">
            <v>2352</v>
          </cell>
        </row>
        <row r="2761">
          <cell r="A2761" t="str">
            <v>4404-0015</v>
          </cell>
          <cell r="B2761" t="str">
            <v>E4404 25'Cd/230V/1Ph/DS/cCSAus</v>
          </cell>
          <cell r="C2761" t="str">
            <v>EA</v>
          </cell>
          <cell r="D2761">
            <v>2342</v>
          </cell>
        </row>
        <row r="2762">
          <cell r="A2762" t="str">
            <v>4404-0016</v>
          </cell>
          <cell r="B2762" t="str">
            <v>J4404 50'Cd/200-208V/3Ph/DS/cCSAus</v>
          </cell>
          <cell r="C2762" t="str">
            <v>EA</v>
          </cell>
          <cell r="D2762">
            <v>2497</v>
          </cell>
        </row>
        <row r="2763">
          <cell r="A2763" t="str">
            <v>4404-0017</v>
          </cell>
          <cell r="B2763" t="str">
            <v>G4404 35'Cd/460V/3Ph/DS/cCSAus</v>
          </cell>
          <cell r="C2763" t="str">
            <v>EA</v>
          </cell>
          <cell r="D2763">
            <v>2467</v>
          </cell>
        </row>
        <row r="2764">
          <cell r="A2764" t="str">
            <v>4404-0018</v>
          </cell>
          <cell r="B2764" t="str">
            <v>I4404 25'Cd/200-208V/1Ph/DS/cCSAus</v>
          </cell>
          <cell r="C2764" t="str">
            <v>EA</v>
          </cell>
          <cell r="D2764">
            <v>2382</v>
          </cell>
        </row>
        <row r="2765">
          <cell r="A2765" t="str">
            <v>4404-0019</v>
          </cell>
          <cell r="B2765" t="str">
            <v>I4404 50'Cd/200-208V/1Ph/DS/cCSAus</v>
          </cell>
          <cell r="C2765" t="str">
            <v>EA</v>
          </cell>
          <cell r="D2765">
            <v>2497</v>
          </cell>
        </row>
        <row r="2766">
          <cell r="A2766" t="str">
            <v>4404-0020</v>
          </cell>
          <cell r="B2766" t="str">
            <v>G4404 50'Cd/460V/3Ph/DS/cCSAus</v>
          </cell>
          <cell r="C2766" t="str">
            <v>EA</v>
          </cell>
          <cell r="D2766">
            <v>2512</v>
          </cell>
        </row>
        <row r="2767">
          <cell r="A2767" t="str">
            <v>4405-0004</v>
          </cell>
          <cell r="B2767" t="str">
            <v>E4405 230V/1Ph/DS/CSA</v>
          </cell>
          <cell r="C2767" t="str">
            <v>EA</v>
          </cell>
          <cell r="D2767">
            <v>2590</v>
          </cell>
        </row>
        <row r="2768">
          <cell r="A2768" t="str">
            <v>4405-0006</v>
          </cell>
          <cell r="B2768" t="str">
            <v>I4405 200-208V/1Ph/DS/cCSAus</v>
          </cell>
          <cell r="C2768" t="str">
            <v>EA</v>
          </cell>
          <cell r="D2768">
            <v>2630</v>
          </cell>
        </row>
        <row r="2769">
          <cell r="A2769" t="str">
            <v>4405-0007</v>
          </cell>
          <cell r="B2769" t="str">
            <v>J4405 200-208V/3Ph/DS/cCSAus</v>
          </cell>
          <cell r="C2769" t="str">
            <v>EA</v>
          </cell>
          <cell r="D2769">
            <v>2705</v>
          </cell>
        </row>
        <row r="2770">
          <cell r="A2770" t="str">
            <v>4405-0008</v>
          </cell>
          <cell r="B2770" t="str">
            <v>F4405 230V/3Ph/DS/cCSAus</v>
          </cell>
          <cell r="C2770" t="str">
            <v>EA</v>
          </cell>
          <cell r="D2770">
            <v>2705</v>
          </cell>
        </row>
        <row r="2771">
          <cell r="A2771" t="str">
            <v>4405-0009</v>
          </cell>
          <cell r="B2771" t="str">
            <v>G4405 460V/3Ph/DS/cCSAus</v>
          </cell>
          <cell r="C2771" t="str">
            <v>EA</v>
          </cell>
          <cell r="D2771">
            <v>2705</v>
          </cell>
        </row>
        <row r="2772">
          <cell r="A2772" t="str">
            <v>4405-0018</v>
          </cell>
          <cell r="B2772" t="str">
            <v>G4405 50'Cd/460V/3Ph/DS/cCSAus</v>
          </cell>
          <cell r="C2772" t="str">
            <v>EA</v>
          </cell>
          <cell r="D2772">
            <v>2845</v>
          </cell>
        </row>
        <row r="2773">
          <cell r="A2773" t="str">
            <v>4405-0019</v>
          </cell>
          <cell r="B2773" t="str">
            <v>F4405 50'Cd/230V/3Ph/DS/cCSAus</v>
          </cell>
          <cell r="C2773" t="str">
            <v>EA</v>
          </cell>
          <cell r="D2773">
            <v>2845</v>
          </cell>
        </row>
        <row r="2774">
          <cell r="A2774" t="str">
            <v>4405-0020</v>
          </cell>
          <cell r="B2774" t="str">
            <v>G4405 35'Cd/460V/3Ph/DS/cCSAus</v>
          </cell>
          <cell r="C2774" t="str">
            <v>EA</v>
          </cell>
          <cell r="D2774">
            <v>2815</v>
          </cell>
        </row>
        <row r="2775">
          <cell r="A2775" t="str">
            <v>4405-0023</v>
          </cell>
          <cell r="B2775" t="str">
            <v>E4405 35'Cd/230V/1Ph/DS/CSA</v>
          </cell>
          <cell r="C2775" t="str">
            <v>EA</v>
          </cell>
          <cell r="D2775">
            <v>2700</v>
          </cell>
        </row>
        <row r="2776">
          <cell r="A2776" t="str">
            <v>4405-0024</v>
          </cell>
          <cell r="B2776" t="str">
            <v>WD4405 230V/1Ph/DS/CSA</v>
          </cell>
          <cell r="C2776" t="str">
            <v>EA</v>
          </cell>
          <cell r="D2776">
            <v>2765</v>
          </cell>
        </row>
        <row r="2777">
          <cell r="A2777" t="str">
            <v>4405-0025</v>
          </cell>
          <cell r="B2777" t="str">
            <v>J4405 35'Cd/200-208V/3Ph/DS/cCSAus</v>
          </cell>
          <cell r="C2777" t="str">
            <v>EA</v>
          </cell>
          <cell r="D2777">
            <v>2815</v>
          </cell>
        </row>
        <row r="2778">
          <cell r="A2778" t="str">
            <v>4405-0026</v>
          </cell>
          <cell r="B2778" t="str">
            <v>J4405 50'Cd/200-208V/3Ph/DS/cCSAus</v>
          </cell>
          <cell r="C2778" t="str">
            <v>EA</v>
          </cell>
          <cell r="D2778">
            <v>2845</v>
          </cell>
        </row>
        <row r="2779">
          <cell r="A2779" t="str">
            <v>4405-0028</v>
          </cell>
          <cell r="B2779" t="str">
            <v>E4405 50'Cd/230V/1Ph/DS/CSA</v>
          </cell>
          <cell r="C2779" t="str">
            <v>EA</v>
          </cell>
          <cell r="D2779">
            <v>2730</v>
          </cell>
        </row>
        <row r="2780">
          <cell r="A2780" t="str">
            <v>4405-0029</v>
          </cell>
          <cell r="B2780" t="str">
            <v>I4405 25'Cord/200-208V/1Ph/DS/cCSAus</v>
          </cell>
          <cell r="C2780" t="str">
            <v>EA</v>
          </cell>
          <cell r="D2780">
            <v>2730</v>
          </cell>
        </row>
        <row r="2781">
          <cell r="A2781" t="str">
            <v>4405-0030</v>
          </cell>
          <cell r="B2781" t="str">
            <v>WD4405 50'Cd/230V/1Ph/DS/CSA</v>
          </cell>
          <cell r="C2781" t="str">
            <v>EA</v>
          </cell>
          <cell r="D2781">
            <v>2905</v>
          </cell>
        </row>
        <row r="2782">
          <cell r="A2782" t="str">
            <v>4405-0031</v>
          </cell>
          <cell r="B2782" t="str">
            <v>G4405 25'Cd/460V/3Ph/DS/cCSAus</v>
          </cell>
          <cell r="C2782" t="str">
            <v>EA</v>
          </cell>
          <cell r="D2782">
            <v>2805</v>
          </cell>
        </row>
        <row r="2783">
          <cell r="A2783" t="str">
            <v>4405-0032</v>
          </cell>
          <cell r="B2783" t="str">
            <v>E4405 25'Cd/230V/1Ph/DS/CSA</v>
          </cell>
          <cell r="C2783" t="str">
            <v>EA</v>
          </cell>
          <cell r="D2783">
            <v>2690</v>
          </cell>
        </row>
        <row r="2784">
          <cell r="A2784" t="str">
            <v>4405-0033</v>
          </cell>
          <cell r="B2784" t="str">
            <v>BA4405 575V/3Ph/DS/cCSAus</v>
          </cell>
          <cell r="C2784" t="str">
            <v>EA</v>
          </cell>
          <cell r="D2784">
            <v>2720</v>
          </cell>
        </row>
        <row r="2785">
          <cell r="A2785" t="str">
            <v>4405-0034</v>
          </cell>
          <cell r="B2785" t="str">
            <v>F4405 35'Cd/230V/3Ph/DS/cCSAus</v>
          </cell>
          <cell r="C2785" t="str">
            <v>EA</v>
          </cell>
          <cell r="D2785">
            <v>2815</v>
          </cell>
        </row>
        <row r="2786">
          <cell r="A2786" t="str">
            <v>4405-0036</v>
          </cell>
          <cell r="B2786" t="str">
            <v>I4405 50'Cord/200-208V/1Ph/DS/cCSAus</v>
          </cell>
          <cell r="C2786" t="str">
            <v>EA</v>
          </cell>
          <cell r="D2786">
            <v>2770</v>
          </cell>
        </row>
        <row r="2787">
          <cell r="A2787" t="str">
            <v>450-0005</v>
          </cell>
          <cell r="B2787" t="str">
            <v>Pump,.5Hp/230V/7 Gpm/10-Stage/3-Wire w-Grnd/Turbine Potable Water/cCSAus</v>
          </cell>
          <cell r="C2787" t="str">
            <v>EA</v>
          </cell>
          <cell r="D2787">
            <v>831</v>
          </cell>
        </row>
        <row r="2788">
          <cell r="A2788" t="str">
            <v>450-0006</v>
          </cell>
          <cell r="B2788" t="str">
            <v>Pump,.5Hp/115V/7 Gpm/10-Stage/2-Wire w-Grnd/Turbine Potable Water/cCSAus</v>
          </cell>
          <cell r="C2788" t="str">
            <v>EA</v>
          </cell>
          <cell r="D2788">
            <v>889</v>
          </cell>
        </row>
        <row r="2789">
          <cell r="A2789" t="str">
            <v>450-0007</v>
          </cell>
          <cell r="B2789" t="str">
            <v>Pump,.5Hp/230V/7 Gpm/10-Stage/2-Wire w-Grnd/Turbine Potable Water/cCSAus</v>
          </cell>
          <cell r="C2789" t="str">
            <v>EA</v>
          </cell>
          <cell r="D2789">
            <v>889</v>
          </cell>
        </row>
        <row r="2790">
          <cell r="A2790" t="str">
            <v>450-0008</v>
          </cell>
          <cell r="B2790" t="str">
            <v>Pump,.5Hp/115V/11 Gpm/7-Stage/3-Wire w-Grnd/Turbine Potable Water/cCSAus</v>
          </cell>
          <cell r="C2790" t="str">
            <v>EA</v>
          </cell>
          <cell r="D2790">
            <v>726</v>
          </cell>
        </row>
        <row r="2791">
          <cell r="A2791" t="str">
            <v>450-0009</v>
          </cell>
          <cell r="B2791" t="str">
            <v>Pump,.5Hp/230V/11 Gpm/7-Stage/3-Wire w-Grnd/Turbine Potable Water/cCSAus</v>
          </cell>
          <cell r="C2791" t="str">
            <v>EA</v>
          </cell>
          <cell r="D2791">
            <v>726</v>
          </cell>
        </row>
        <row r="2792">
          <cell r="A2792" t="str">
            <v>450-0010</v>
          </cell>
          <cell r="B2792" t="str">
            <v>Pump,.5Hp/115V/11 Gpm/7-Stage/2-Wire w-Grnd/Turbine Potable Water/cCSAus</v>
          </cell>
          <cell r="C2792" t="str">
            <v>EA</v>
          </cell>
          <cell r="D2792">
            <v>753</v>
          </cell>
        </row>
        <row r="2793">
          <cell r="A2793" t="str">
            <v>450-0011</v>
          </cell>
          <cell r="B2793" t="str">
            <v>Pump,.5Hp/230V/11 Gpm/7-Stage/2-Wire w-Grnd/Turbine Potable Water/cCSAus</v>
          </cell>
          <cell r="C2793" t="str">
            <v>EA</v>
          </cell>
          <cell r="D2793">
            <v>753</v>
          </cell>
        </row>
        <row r="2794">
          <cell r="A2794" t="str">
            <v>450-0012</v>
          </cell>
          <cell r="B2794" t="str">
            <v>Pump,.5Hp/115V/5 Gpm/15-Stage/2-Wire w-Grnd/Turbine Potable Water/cCSAus</v>
          </cell>
          <cell r="C2794" t="str">
            <v>EA</v>
          </cell>
          <cell r="D2794">
            <v>1022</v>
          </cell>
        </row>
        <row r="2795">
          <cell r="A2795" t="str">
            <v>450-0013</v>
          </cell>
          <cell r="B2795" t="str">
            <v>Pump,.5Hp/230V/5 Gpm/15-Stage/2-Wire w-Grnd/Turbine Potable Water/cCSAus</v>
          </cell>
          <cell r="C2795" t="str">
            <v>EA</v>
          </cell>
          <cell r="D2795">
            <v>1022</v>
          </cell>
        </row>
        <row r="2796">
          <cell r="A2796" t="str">
            <v>451-0005</v>
          </cell>
          <cell r="B2796" t="str">
            <v>Pump,.75Hp/230V/7 Gpm/14-Stage/2-Wire w-Grnd/Turbine Potable Water/cCSAus</v>
          </cell>
          <cell r="C2796" t="str">
            <v>EA</v>
          </cell>
          <cell r="D2796">
            <v>1113</v>
          </cell>
        </row>
        <row r="2797">
          <cell r="A2797" t="str">
            <v>451-0006</v>
          </cell>
          <cell r="B2797" t="str">
            <v>Pump,.75Hp/230V/11 Gpm/10-Stage/3-Wire w-Grnd/Turbine Potable Water/cCSAus</v>
          </cell>
          <cell r="C2797" t="str">
            <v>EA</v>
          </cell>
          <cell r="D2797">
            <v>779</v>
          </cell>
        </row>
        <row r="2798">
          <cell r="A2798" t="str">
            <v>451-0007</v>
          </cell>
          <cell r="B2798" t="str">
            <v>Pump,.75Hp/230V/11 Gpm/10-Stage/2-Wire w-Grnd/Turbine Potable Water/cCSAus</v>
          </cell>
          <cell r="C2798" t="str">
            <v>EA</v>
          </cell>
          <cell r="D2798">
            <v>856</v>
          </cell>
        </row>
        <row r="2799">
          <cell r="A2799" t="str">
            <v>451-0008</v>
          </cell>
          <cell r="B2799" t="str">
            <v>Pump,.75Hp/230V/5 Gpm/21-Stage/2-Wire w-Grnd/Turbine Potable Water/cCSAus</v>
          </cell>
          <cell r="C2799" t="str">
            <v>EA</v>
          </cell>
          <cell r="D2799">
            <v>1221</v>
          </cell>
        </row>
        <row r="2800">
          <cell r="A2800" t="str">
            <v>452-0005</v>
          </cell>
          <cell r="B2800" t="str">
            <v>Pump,1Hp/230V/11 Gpm/13-Stage/3-Wire w-Grnd/Turbine Potable Water/cCSAus</v>
          </cell>
          <cell r="C2800" t="str">
            <v>EA</v>
          </cell>
          <cell r="D2800">
            <v>937</v>
          </cell>
        </row>
        <row r="2801">
          <cell r="A2801" t="str">
            <v>452-0006</v>
          </cell>
          <cell r="B2801" t="str">
            <v>Pump,1Hp/230V/11 Gpm/13-Stage/2-Wire w-Grnd/Turbine Potable Water/cCSAus</v>
          </cell>
          <cell r="C2801" t="str">
            <v>EA</v>
          </cell>
          <cell r="D2801">
            <v>1033</v>
          </cell>
        </row>
        <row r="2802">
          <cell r="A2802" t="str">
            <v>452-0007</v>
          </cell>
          <cell r="B2802" t="str">
            <v>Pump,1Hp/230V/19 Gpm/9-Stage/3-Wire w-Grnd/Turbine Potable Water/cCSAus</v>
          </cell>
          <cell r="C2802" t="str">
            <v>EA</v>
          </cell>
          <cell r="D2802">
            <v>1058</v>
          </cell>
        </row>
        <row r="2803">
          <cell r="A2803" t="str">
            <v>452-0008</v>
          </cell>
          <cell r="B2803" t="str">
            <v>Pump,1Hp/230V/19 Gpm/9-Stage/2-Wire w-Grnd/Turbine Potable Water/cCSAus</v>
          </cell>
          <cell r="C2803" t="str">
            <v>EA</v>
          </cell>
          <cell r="D2803">
            <v>1151</v>
          </cell>
        </row>
        <row r="2804">
          <cell r="A2804" t="str">
            <v>452-0009</v>
          </cell>
          <cell r="B2804" t="str">
            <v>Pump,1Hp/230V/5 Gpm/26-Stage/2-Wire w-Grnd/Turbine Potable Water/cCSAus</v>
          </cell>
          <cell r="C2804" t="str">
            <v>EA</v>
          </cell>
          <cell r="D2804">
            <v>1370</v>
          </cell>
        </row>
        <row r="2805">
          <cell r="A2805" t="str">
            <v>460-0006</v>
          </cell>
          <cell r="B2805" t="str">
            <v>NE460 115/230V/1Ph/.5HP/Dual Volt/Shallow Well</v>
          </cell>
          <cell r="C2805" t="str">
            <v>EA</v>
          </cell>
          <cell r="D2805">
            <v>576</v>
          </cell>
        </row>
        <row r="2806">
          <cell r="A2806" t="str">
            <v>46-0002</v>
          </cell>
          <cell r="B2806" t="str">
            <v>N46 115V/1Ph/.5Hp/9'Cd/cCSAus</v>
          </cell>
          <cell r="C2806" t="str">
            <v>EA</v>
          </cell>
          <cell r="D2806">
            <v>397</v>
          </cell>
        </row>
        <row r="2807">
          <cell r="A2807" t="str">
            <v>46-0005</v>
          </cell>
          <cell r="B2807" t="str">
            <v>N46 115V/1Ph/.5Hp/20'Cd/cCSAus</v>
          </cell>
          <cell r="C2807" t="str">
            <v>EA</v>
          </cell>
          <cell r="D2807">
            <v>424</v>
          </cell>
        </row>
        <row r="2808">
          <cell r="A2808" t="str">
            <v>461-0006</v>
          </cell>
          <cell r="B2808" t="str">
            <v>NE461 115/230V/1Ph/.75HP/Dual Volt/Shallow Well</v>
          </cell>
          <cell r="C2808" t="str">
            <v>EA</v>
          </cell>
          <cell r="D2808">
            <v>701</v>
          </cell>
        </row>
        <row r="2809">
          <cell r="A2809" t="str">
            <v>462-0006</v>
          </cell>
          <cell r="B2809" t="str">
            <v>NE462 115/230V/1Ph/.5HP/Dual Volt/Convertible/1.25" Inlet x .75" Discharge</v>
          </cell>
          <cell r="C2809" t="str">
            <v>EA</v>
          </cell>
          <cell r="D2809">
            <v>521</v>
          </cell>
        </row>
        <row r="2810">
          <cell r="A2810" t="str">
            <v>463-0006</v>
          </cell>
          <cell r="B2810" t="str">
            <v>NE463 115/230V/1Ph/1HP/Dual Volt/Convertible/1.25" Inlet x 1" Discharge</v>
          </cell>
          <cell r="C2810" t="str">
            <v>EA</v>
          </cell>
          <cell r="D2810">
            <v>702</v>
          </cell>
        </row>
        <row r="2811">
          <cell r="A2811" t="str">
            <v>49-0005</v>
          </cell>
          <cell r="B2811" t="str">
            <v>WM49 115V/1Ph/.25Hp/MFS/cCSAus</v>
          </cell>
          <cell r="C2811" t="str">
            <v>EA</v>
          </cell>
          <cell r="D2811">
            <v>192</v>
          </cell>
        </row>
        <row r="2812">
          <cell r="A2812" t="str">
            <v>49-0006</v>
          </cell>
          <cell r="B2812" t="str">
            <v>WM49 20'Cd/115V/1P/cCSAus</v>
          </cell>
          <cell r="C2812" t="str">
            <v>EA</v>
          </cell>
          <cell r="D2812">
            <v>209</v>
          </cell>
        </row>
        <row r="2813">
          <cell r="A2813" t="str">
            <v>503-0005</v>
          </cell>
          <cell r="B2813" t="str">
            <v>Pump,Ejector-Water Powered/Model 503/cUPC</v>
          </cell>
          <cell r="C2813" t="str">
            <v>EA</v>
          </cell>
          <cell r="D2813">
            <v>262</v>
          </cell>
        </row>
        <row r="2814">
          <cell r="A2814" t="str">
            <v>503-0007</v>
          </cell>
          <cell r="B2814" t="str">
            <v>Pump,Ejector-Water Powered/w-Alarm/Model 503/cUPC</v>
          </cell>
          <cell r="C2814" t="str">
            <v>EA</v>
          </cell>
          <cell r="D2814">
            <v>421</v>
          </cell>
        </row>
        <row r="2815">
          <cell r="A2815" t="str">
            <v>503-0008</v>
          </cell>
          <cell r="B2815" t="str">
            <v>Pump,Ejector-Short/Water Powered/Model 503/cUPC</v>
          </cell>
          <cell r="C2815" t="str">
            <v>EA</v>
          </cell>
          <cell r="D2815">
            <v>262</v>
          </cell>
        </row>
        <row r="2816">
          <cell r="A2816" t="str">
            <v>503-0009</v>
          </cell>
          <cell r="B2816" t="str">
            <v>Pump,Ejector-Short/Water Powered/w-Alarm/Model 503/cUPC</v>
          </cell>
          <cell r="C2816" t="str">
            <v>EA</v>
          </cell>
          <cell r="D2816">
            <v>421</v>
          </cell>
        </row>
        <row r="2817">
          <cell r="A2817" t="str">
            <v>507-0005</v>
          </cell>
          <cell r="B2817" t="str">
            <v>507 12V/DC</v>
          </cell>
          <cell r="C2817" t="str">
            <v>EA</v>
          </cell>
          <cell r="D2817">
            <v>461</v>
          </cell>
        </row>
        <row r="2818">
          <cell r="A2818" t="str">
            <v>507-0013</v>
          </cell>
          <cell r="B2818" t="str">
            <v>507 with M73 Preassembled System ProPak</v>
          </cell>
          <cell r="C2818" t="str">
            <v>EA</v>
          </cell>
          <cell r="D2818">
            <v>726</v>
          </cell>
        </row>
        <row r="2819">
          <cell r="A2819" t="str">
            <v>508-0005</v>
          </cell>
          <cell r="B2819" t="str">
            <v>508 12V/DC Back-Up System/Aquanot/Spin</v>
          </cell>
          <cell r="C2819" t="str">
            <v>EA</v>
          </cell>
          <cell r="D2819">
            <v>552</v>
          </cell>
        </row>
        <row r="2820">
          <cell r="A2820" t="str">
            <v>508-0006</v>
          </cell>
          <cell r="B2820" t="str">
            <v>508 with M53 Preassembled Sys ProPak "Aquanot"/Spin</v>
          </cell>
          <cell r="C2820" t="str">
            <v>EA</v>
          </cell>
          <cell r="D2820">
            <v>857</v>
          </cell>
        </row>
        <row r="2821">
          <cell r="A2821" t="str">
            <v>508-0007</v>
          </cell>
          <cell r="B2821" t="str">
            <v>508 with M98 Preassembled Sys ProPak "Aquanot"/Spin</v>
          </cell>
          <cell r="C2821" t="str">
            <v>EA</v>
          </cell>
          <cell r="D2821">
            <v>979</v>
          </cell>
        </row>
        <row r="2822">
          <cell r="A2822" t="str">
            <v>508-0008</v>
          </cell>
          <cell r="B2822" t="str">
            <v>508 12V/DC Back-Up System/Aquanot Active</v>
          </cell>
          <cell r="C2822" t="str">
            <v>EA</v>
          </cell>
          <cell r="D2822">
            <v>1539</v>
          </cell>
        </row>
        <row r="2823">
          <cell r="A2823" t="str">
            <v>508-0014</v>
          </cell>
          <cell r="B2823" t="str">
            <v>508 12V/DC Back-Up System/Aquanot Fit</v>
          </cell>
          <cell r="C2823" t="str">
            <v>EA</v>
          </cell>
          <cell r="D2823">
            <v>797</v>
          </cell>
        </row>
        <row r="2824">
          <cell r="A2824" t="str">
            <v>508-0015</v>
          </cell>
          <cell r="B2824" t="str">
            <v>508 with M53 Preassembled Sys ProPak "Aquanot Fit"</v>
          </cell>
          <cell r="C2824" t="str">
            <v>EA</v>
          </cell>
          <cell r="D2824">
            <v>1094</v>
          </cell>
        </row>
        <row r="2825">
          <cell r="A2825" t="str">
            <v>508-0016</v>
          </cell>
          <cell r="B2825" t="str">
            <v>508 with M98 Preassembled Sys ProPak "Aquanot Fit"</v>
          </cell>
          <cell r="C2825" t="str">
            <v>EA</v>
          </cell>
          <cell r="D2825">
            <v>1210</v>
          </cell>
        </row>
        <row r="2826">
          <cell r="A2826" t="str">
            <v>508-0020</v>
          </cell>
          <cell r="B2826" t="str">
            <v>508 with M63 Preassembled Sys ProPak "Aquanot Fit"</v>
          </cell>
          <cell r="C2826" t="str">
            <v>EA</v>
          </cell>
          <cell r="D2826">
            <v>1195</v>
          </cell>
        </row>
        <row r="2827">
          <cell r="A2827" t="str">
            <v>519-0005</v>
          </cell>
          <cell r="B2827" t="str">
            <v>M519 115V/1.4 Amps/Condensate Pump</v>
          </cell>
          <cell r="C2827" t="str">
            <v>EA</v>
          </cell>
          <cell r="D2827">
            <v>75</v>
          </cell>
        </row>
        <row r="2828">
          <cell r="A2828" t="str">
            <v>519-0006</v>
          </cell>
          <cell r="B2828" t="str">
            <v>M519 115V/1.4 Amps/Condensate Pump w/20'Clear Tubing</v>
          </cell>
          <cell r="C2828" t="str">
            <v>EA</v>
          </cell>
          <cell r="D2828">
            <v>83</v>
          </cell>
        </row>
        <row r="2829">
          <cell r="A2829" t="str">
            <v>53-0001</v>
          </cell>
          <cell r="B2829" t="str">
            <v>M53 115V/1Ph/cCSAus</v>
          </cell>
          <cell r="C2829" t="str">
            <v>EA</v>
          </cell>
          <cell r="D2829">
            <v>234</v>
          </cell>
        </row>
        <row r="2830">
          <cell r="A2830" t="str">
            <v>53-0002</v>
          </cell>
          <cell r="B2830" t="str">
            <v>N53 115V/1Ph/cCSAus</v>
          </cell>
          <cell r="C2830" t="str">
            <v>EA</v>
          </cell>
          <cell r="D2830">
            <v>217</v>
          </cell>
        </row>
        <row r="2831">
          <cell r="A2831" t="str">
            <v>53-0003</v>
          </cell>
          <cell r="B2831" t="str">
            <v>D53 230V/1Ph/cCSAus</v>
          </cell>
          <cell r="C2831" t="str">
            <v>EA</v>
          </cell>
          <cell r="D2831">
            <v>297</v>
          </cell>
        </row>
        <row r="2832">
          <cell r="A2832" t="str">
            <v>53-0004</v>
          </cell>
          <cell r="B2832" t="str">
            <v>E53 230V/1Ph/cCSAus</v>
          </cell>
          <cell r="C2832" t="str">
            <v>EA</v>
          </cell>
          <cell r="D2832">
            <v>283</v>
          </cell>
        </row>
        <row r="2833">
          <cell r="A2833" t="str">
            <v>53-0014</v>
          </cell>
          <cell r="B2833" t="str">
            <v>M53 15'Cd/115V/1Ph/cCSAus</v>
          </cell>
          <cell r="C2833" t="str">
            <v>EA</v>
          </cell>
          <cell r="D2833">
            <v>251</v>
          </cell>
        </row>
        <row r="2834">
          <cell r="A2834" t="str">
            <v>53-0016</v>
          </cell>
          <cell r="B2834" t="str">
            <v>M53 25'Cd/115V/1Ph/cCSAus</v>
          </cell>
          <cell r="C2834" t="str">
            <v>EA</v>
          </cell>
          <cell r="D2834">
            <v>274</v>
          </cell>
        </row>
        <row r="2835">
          <cell r="A2835" t="str">
            <v>53-0018</v>
          </cell>
          <cell r="B2835" t="str">
            <v>M53 35'Cd/115V/1Ph/cCSAus</v>
          </cell>
          <cell r="C2835" t="str">
            <v>EA</v>
          </cell>
          <cell r="D2835">
            <v>304</v>
          </cell>
        </row>
        <row r="2836">
          <cell r="A2836" t="str">
            <v>53-0020</v>
          </cell>
          <cell r="B2836" t="str">
            <v>M53 50'Cd/115V/1Ph/cCSAus</v>
          </cell>
          <cell r="C2836" t="str">
            <v>EA</v>
          </cell>
          <cell r="D2836">
            <v>324</v>
          </cell>
        </row>
        <row r="2837">
          <cell r="A2837" t="str">
            <v>53-0021</v>
          </cell>
          <cell r="B2837" t="str">
            <v>N53 25'Cd/115V/1Ph/cCSAus</v>
          </cell>
          <cell r="C2837" t="str">
            <v>EA</v>
          </cell>
          <cell r="D2837">
            <v>257</v>
          </cell>
        </row>
        <row r="2838">
          <cell r="A2838" t="str">
            <v>53-0022</v>
          </cell>
          <cell r="B2838" t="str">
            <v>E53 50'Cd/230V/1Ph/cCSAus</v>
          </cell>
          <cell r="C2838" t="str">
            <v>EA</v>
          </cell>
          <cell r="D2838">
            <v>373</v>
          </cell>
        </row>
        <row r="2839">
          <cell r="A2839" t="str">
            <v>53-0026</v>
          </cell>
          <cell r="B2839" t="str">
            <v>D53 25'Cd/230V/1Ph/cCSAus</v>
          </cell>
          <cell r="C2839" t="str">
            <v>EA</v>
          </cell>
          <cell r="D2839">
            <v>337</v>
          </cell>
        </row>
        <row r="2840">
          <cell r="A2840" t="str">
            <v>53-0028</v>
          </cell>
          <cell r="B2840" t="str">
            <v>N53 35'Cd/115V/1Ph/cCSAus</v>
          </cell>
          <cell r="C2840" t="str">
            <v>EA</v>
          </cell>
          <cell r="D2840">
            <v>287</v>
          </cell>
        </row>
        <row r="2841">
          <cell r="A2841" t="str">
            <v>53-0029</v>
          </cell>
          <cell r="B2841" t="str">
            <v>BN53 115V/1Ph/Pb15'/cCSAus Pump</v>
          </cell>
          <cell r="C2841" t="str">
            <v>EA</v>
          </cell>
          <cell r="D2841">
            <v>272</v>
          </cell>
        </row>
        <row r="2842">
          <cell r="A2842" t="str">
            <v>53-0032</v>
          </cell>
          <cell r="B2842" t="str">
            <v>BN53 115V/1Ph/Pb10'/cCSAus/Pump</v>
          </cell>
          <cell r="C2842" t="str">
            <v>EA</v>
          </cell>
          <cell r="D2842">
            <v>258</v>
          </cell>
        </row>
        <row r="2843">
          <cell r="A2843" t="str">
            <v>53-0035</v>
          </cell>
          <cell r="B2843" t="str">
            <v>D53 50'Cd/230V/1Ph/cCSAus</v>
          </cell>
          <cell r="C2843" t="str">
            <v>EA</v>
          </cell>
          <cell r="D2843">
            <v>387</v>
          </cell>
        </row>
        <row r="2844">
          <cell r="A2844" t="str">
            <v>53-0045</v>
          </cell>
          <cell r="B2844" t="str">
            <v>BE53 230V/1P/15'Cd/Pb15'/cCSAus</v>
          </cell>
          <cell r="C2844" t="str">
            <v>EA</v>
          </cell>
          <cell r="D2844">
            <v>344</v>
          </cell>
        </row>
        <row r="2845">
          <cell r="A2845" t="str">
            <v>53-0048</v>
          </cell>
          <cell r="B2845" t="str">
            <v>D53 35'Cd/230V/1Ph/cCSAus</v>
          </cell>
          <cell r="C2845" t="str">
            <v>EA</v>
          </cell>
          <cell r="D2845">
            <v>367</v>
          </cell>
        </row>
        <row r="2846">
          <cell r="A2846" t="str">
            <v>53-0049</v>
          </cell>
          <cell r="B2846" t="str">
            <v>BN53 25'Cd/115V/1P/Pb25'/cCSAus/Pump</v>
          </cell>
          <cell r="C2846" t="str">
            <v>EA</v>
          </cell>
          <cell r="D2846">
            <v>312</v>
          </cell>
        </row>
        <row r="2847">
          <cell r="A2847" t="str">
            <v>53-0062</v>
          </cell>
          <cell r="B2847" t="str">
            <v>D53 15'Cd/230V/1Ph/cCSAus</v>
          </cell>
          <cell r="C2847" t="str">
            <v>EA</v>
          </cell>
          <cell r="D2847">
            <v>314</v>
          </cell>
        </row>
        <row r="2848">
          <cell r="A2848" t="str">
            <v>53-0063</v>
          </cell>
          <cell r="B2848" t="str">
            <v>BN53 35'Cd/115V/1P/Pb35'/cCSAus</v>
          </cell>
          <cell r="C2848" t="str">
            <v>EA</v>
          </cell>
          <cell r="D2848">
            <v>342</v>
          </cell>
        </row>
        <row r="2849">
          <cell r="A2849" t="str">
            <v>53-0066</v>
          </cell>
          <cell r="B2849" t="str">
            <v>BE53 25'Cd/230V/1P/Pb25'/cCSAus</v>
          </cell>
          <cell r="C2849" t="str">
            <v>EA</v>
          </cell>
          <cell r="D2849">
            <v>384</v>
          </cell>
        </row>
        <row r="2850">
          <cell r="A2850" t="str">
            <v>53-0070</v>
          </cell>
          <cell r="B2850" t="str">
            <v>E53 25'Cd/230V/1Ph/cCSAus</v>
          </cell>
          <cell r="C2850" t="str">
            <v>EA</v>
          </cell>
          <cell r="D2850">
            <v>323</v>
          </cell>
        </row>
        <row r="2851">
          <cell r="A2851" t="str">
            <v>53-0082</v>
          </cell>
          <cell r="B2851" t="str">
            <v>E53 35'Cd/230V/1Ph/cCSAus</v>
          </cell>
          <cell r="C2851" t="str">
            <v>EA</v>
          </cell>
          <cell r="D2851">
            <v>353</v>
          </cell>
        </row>
        <row r="2852">
          <cell r="A2852" t="str">
            <v>53-0083</v>
          </cell>
          <cell r="B2852" t="str">
            <v>BN53 115V/1Ph/Vertical Master 10'/cCSAus Pump</v>
          </cell>
          <cell r="C2852" t="str">
            <v>EA</v>
          </cell>
          <cell r="D2852">
            <v>282</v>
          </cell>
        </row>
        <row r="2853">
          <cell r="A2853" t="str">
            <v>53-0084</v>
          </cell>
          <cell r="B2853" t="str">
            <v>LN53 115V/1Ph/Pb Floatless Switch 15'/cCSAus Pump</v>
          </cell>
          <cell r="C2853" t="str">
            <v>EA</v>
          </cell>
          <cell r="D2853">
            <v>372</v>
          </cell>
        </row>
        <row r="2854">
          <cell r="A2854" t="str">
            <v>540-0005</v>
          </cell>
          <cell r="B2854" t="str">
            <v>Pump,Ejector-Water Powered/Model 540</v>
          </cell>
          <cell r="C2854" t="str">
            <v>EA</v>
          </cell>
          <cell r="D2854">
            <v>240</v>
          </cell>
        </row>
        <row r="2855">
          <cell r="A2855" t="str">
            <v>55-0001</v>
          </cell>
          <cell r="B2855" t="str">
            <v>M55 115V/1Ph/cCSAus</v>
          </cell>
          <cell r="C2855" t="str">
            <v>EA</v>
          </cell>
          <cell r="D2855">
            <v>1514</v>
          </cell>
        </row>
        <row r="2856">
          <cell r="A2856" t="str">
            <v>55-0002</v>
          </cell>
          <cell r="B2856" t="str">
            <v>N55 115V/1Ph/cCSAus</v>
          </cell>
          <cell r="C2856" t="str">
            <v>EA</v>
          </cell>
          <cell r="D2856">
            <v>1463</v>
          </cell>
        </row>
        <row r="2857">
          <cell r="A2857" t="str">
            <v>55-0006</v>
          </cell>
          <cell r="B2857" t="str">
            <v>M55 15'Cd/115V/1Ph/cCSAus</v>
          </cell>
          <cell r="C2857" t="str">
            <v>EA</v>
          </cell>
          <cell r="D2857">
            <v>1531</v>
          </cell>
        </row>
        <row r="2858">
          <cell r="A2858" t="str">
            <v>55-0007</v>
          </cell>
          <cell r="B2858" t="str">
            <v>M55 25'Cd/115V/1Ph/cCSAus</v>
          </cell>
          <cell r="C2858" t="str">
            <v>EA</v>
          </cell>
          <cell r="D2858">
            <v>1554</v>
          </cell>
        </row>
        <row r="2859">
          <cell r="A2859" t="str">
            <v>55-0012</v>
          </cell>
          <cell r="B2859" t="str">
            <v>M55 35'Cd/115V/1Ph/cCSAus</v>
          </cell>
          <cell r="C2859" t="str">
            <v>EA</v>
          </cell>
          <cell r="D2859">
            <v>1584</v>
          </cell>
        </row>
        <row r="2860">
          <cell r="A2860" t="str">
            <v>55-0013</v>
          </cell>
          <cell r="B2860" t="str">
            <v>N55 25'Cd/115V/1Ph/cCSAus</v>
          </cell>
          <cell r="C2860" t="str">
            <v>EA</v>
          </cell>
          <cell r="D2860">
            <v>1503</v>
          </cell>
        </row>
        <row r="2861">
          <cell r="A2861" t="str">
            <v>55-0019</v>
          </cell>
          <cell r="B2861" t="str">
            <v>N55 35'Cd/115V/1Ph/cCSAus</v>
          </cell>
          <cell r="C2861" t="str">
            <v>EA</v>
          </cell>
          <cell r="D2861">
            <v>1533</v>
          </cell>
        </row>
        <row r="2862">
          <cell r="A2862" t="str">
            <v>57-0001</v>
          </cell>
          <cell r="B2862" t="str">
            <v>M57 115V/1Ph/cCSAus</v>
          </cell>
          <cell r="C2862" t="str">
            <v>EA</v>
          </cell>
          <cell r="D2862">
            <v>258</v>
          </cell>
        </row>
        <row r="2863">
          <cell r="A2863" t="str">
            <v>57-0002</v>
          </cell>
          <cell r="B2863" t="str">
            <v>N57 115V/1Ph/cCSAus</v>
          </cell>
          <cell r="C2863" t="str">
            <v>EA</v>
          </cell>
          <cell r="D2863">
            <v>242</v>
          </cell>
        </row>
        <row r="2864">
          <cell r="A2864" t="str">
            <v>57-0003</v>
          </cell>
          <cell r="B2864" t="str">
            <v>D57 230V/1Ph/cCSAus</v>
          </cell>
          <cell r="C2864" t="str">
            <v>EA</v>
          </cell>
          <cell r="D2864">
            <v>317</v>
          </cell>
        </row>
        <row r="2865">
          <cell r="A2865" t="str">
            <v>57-0004</v>
          </cell>
          <cell r="B2865" t="str">
            <v>E57 230V/1Ph/cCSAus</v>
          </cell>
          <cell r="C2865" t="str">
            <v>EA</v>
          </cell>
          <cell r="D2865">
            <v>298</v>
          </cell>
        </row>
        <row r="2866">
          <cell r="A2866" t="str">
            <v>57-0005</v>
          </cell>
          <cell r="B2866" t="str">
            <v>M57 115V/1Ph/Extra Duty</v>
          </cell>
          <cell r="C2866" t="str">
            <v>EA</v>
          </cell>
          <cell r="D2866">
            <v>288</v>
          </cell>
        </row>
        <row r="2867">
          <cell r="A2867" t="str">
            <v>57-0006</v>
          </cell>
          <cell r="B2867" t="str">
            <v>M57 25'Cd/115V/1Ph/cCSAus</v>
          </cell>
          <cell r="C2867" t="str">
            <v>EA</v>
          </cell>
          <cell r="D2867">
            <v>298</v>
          </cell>
        </row>
        <row r="2868">
          <cell r="A2868" t="str">
            <v>57-0007</v>
          </cell>
          <cell r="B2868" t="str">
            <v>M57 15'Cd/115V/1Ph/cCSAus</v>
          </cell>
          <cell r="C2868" t="str">
            <v>EA</v>
          </cell>
          <cell r="D2868">
            <v>275</v>
          </cell>
        </row>
        <row r="2869">
          <cell r="A2869" t="str">
            <v>57-0008</v>
          </cell>
          <cell r="B2869" t="str">
            <v>N57 25'Cd/115V/1Ph/cCSAus</v>
          </cell>
          <cell r="C2869" t="str">
            <v>EA</v>
          </cell>
          <cell r="D2869">
            <v>282</v>
          </cell>
        </row>
        <row r="2870">
          <cell r="A2870" t="str">
            <v>57-0010</v>
          </cell>
          <cell r="B2870" t="str">
            <v>N57 35'Cd/115V/1Ph/cCSAus</v>
          </cell>
          <cell r="C2870" t="str">
            <v>EA</v>
          </cell>
          <cell r="D2870">
            <v>312</v>
          </cell>
        </row>
        <row r="2871">
          <cell r="A2871" t="str">
            <v>57-0014</v>
          </cell>
          <cell r="B2871" t="str">
            <v>N57 115V/1Ph/BI/cCSAus</v>
          </cell>
          <cell r="C2871" t="str">
            <v>EA</v>
          </cell>
          <cell r="D2871">
            <v>342</v>
          </cell>
        </row>
        <row r="2872">
          <cell r="A2872" t="str">
            <v>57-0020</v>
          </cell>
          <cell r="B2872" t="str">
            <v>E57 25'Cd/230V/1Ph/cCSAus</v>
          </cell>
          <cell r="C2872" t="str">
            <v>EA</v>
          </cell>
          <cell r="D2872">
            <v>338</v>
          </cell>
        </row>
        <row r="2873">
          <cell r="A2873" t="str">
            <v>57-0021</v>
          </cell>
          <cell r="B2873" t="str">
            <v>M57 115V/1Ph/BI/cCSAus</v>
          </cell>
          <cell r="C2873" t="str">
            <v>EA</v>
          </cell>
          <cell r="D2873">
            <v>358</v>
          </cell>
        </row>
        <row r="2874">
          <cell r="A2874" t="str">
            <v>57-0025</v>
          </cell>
          <cell r="B2874" t="str">
            <v>M57 115V/1Ph/BI/ED</v>
          </cell>
          <cell r="C2874" t="str">
            <v>EA</v>
          </cell>
          <cell r="D2874">
            <v>388</v>
          </cell>
        </row>
        <row r="2875">
          <cell r="A2875" t="str">
            <v>57-0026</v>
          </cell>
          <cell r="B2875" t="str">
            <v>M57 15'Cd/115V/1Ph/BI/cCSAus</v>
          </cell>
          <cell r="C2875" t="str">
            <v>EA</v>
          </cell>
          <cell r="D2875">
            <v>375</v>
          </cell>
        </row>
        <row r="2876">
          <cell r="A2876" t="str">
            <v>57-0027</v>
          </cell>
          <cell r="B2876" t="str">
            <v>BN57 115V/1Ph/Pb15'/cCSAus Pump</v>
          </cell>
          <cell r="C2876" t="str">
            <v>EA</v>
          </cell>
          <cell r="D2876">
            <v>362</v>
          </cell>
        </row>
        <row r="2877">
          <cell r="A2877" t="str">
            <v>57-0029</v>
          </cell>
          <cell r="B2877" t="str">
            <v>N57 115V/1Ph/Extra Duty</v>
          </cell>
          <cell r="C2877" t="str">
            <v>EA</v>
          </cell>
          <cell r="D2877">
            <v>272</v>
          </cell>
        </row>
        <row r="2878">
          <cell r="A2878" t="str">
            <v>57-0031</v>
          </cell>
          <cell r="B2878" t="str">
            <v>D57 230V/1Ph/BI/cCSAus</v>
          </cell>
          <cell r="C2878" t="str">
            <v>EA</v>
          </cell>
          <cell r="D2878">
            <v>417</v>
          </cell>
        </row>
        <row r="2879">
          <cell r="A2879" t="str">
            <v>57-0032</v>
          </cell>
          <cell r="B2879" t="str">
            <v>M57 15'Cd/115V/1Ph/ED</v>
          </cell>
          <cell r="C2879" t="str">
            <v>EA</v>
          </cell>
          <cell r="D2879">
            <v>305</v>
          </cell>
        </row>
        <row r="2880">
          <cell r="A2880" t="str">
            <v>57-0033</v>
          </cell>
          <cell r="B2880" t="str">
            <v>BN57 115V/1Ph/Pb10'/cCSAus Pump</v>
          </cell>
          <cell r="C2880" t="str">
            <v>EA</v>
          </cell>
          <cell r="D2880">
            <v>279</v>
          </cell>
        </row>
        <row r="2881">
          <cell r="A2881" t="str">
            <v>57-0035</v>
          </cell>
          <cell r="B2881" t="str">
            <v>M57 25'Cd/115V/1Ph/ED</v>
          </cell>
          <cell r="C2881" t="str">
            <v>EA</v>
          </cell>
          <cell r="D2881">
            <v>328</v>
          </cell>
        </row>
        <row r="2882">
          <cell r="A2882" t="str">
            <v>57-0036</v>
          </cell>
          <cell r="B2882" t="str">
            <v>D57 230V/1Ph/Extra Duty</v>
          </cell>
          <cell r="C2882" t="str">
            <v>EA</v>
          </cell>
          <cell r="D2882">
            <v>347</v>
          </cell>
        </row>
        <row r="2883">
          <cell r="A2883" t="str">
            <v>57-0039</v>
          </cell>
          <cell r="B2883" t="str">
            <v>M57 35'Cd/115V/1Ph/cCSAus</v>
          </cell>
          <cell r="C2883" t="str">
            <v>EA</v>
          </cell>
          <cell r="D2883">
            <v>328</v>
          </cell>
        </row>
        <row r="2884">
          <cell r="A2884" t="str">
            <v>57-0040</v>
          </cell>
          <cell r="B2884" t="str">
            <v>BN57 115V/1Ph/Pb10'/BI/cCSAus Pump</v>
          </cell>
          <cell r="C2884" t="str">
            <v>EA</v>
          </cell>
          <cell r="D2884">
            <v>379</v>
          </cell>
        </row>
        <row r="2885">
          <cell r="A2885" t="str">
            <v>57-0042</v>
          </cell>
          <cell r="B2885" t="str">
            <v>D57 15'Cd/230V/1Ph/cCSAus</v>
          </cell>
          <cell r="C2885" t="str">
            <v>EA</v>
          </cell>
          <cell r="D2885">
            <v>334</v>
          </cell>
        </row>
        <row r="2886">
          <cell r="A2886" t="str">
            <v>57-0043</v>
          </cell>
          <cell r="B2886" t="str">
            <v>N57 25'Cd/115V/1Ph/BI/cCSAus</v>
          </cell>
          <cell r="C2886" t="str">
            <v>EA</v>
          </cell>
          <cell r="D2886">
            <v>382</v>
          </cell>
        </row>
        <row r="2887">
          <cell r="A2887" t="str">
            <v>57-0045</v>
          </cell>
          <cell r="B2887" t="str">
            <v>BE57 230V/1P/15'Cd/Pb15'/cCSAus</v>
          </cell>
          <cell r="C2887" t="str">
            <v>EA</v>
          </cell>
          <cell r="D2887">
            <v>345</v>
          </cell>
        </row>
        <row r="2888">
          <cell r="A2888" t="str">
            <v>57-0046</v>
          </cell>
          <cell r="B2888" t="str">
            <v>D57 25'Cd/230V/1Ph/cCSAus</v>
          </cell>
          <cell r="C2888" t="str">
            <v>EA</v>
          </cell>
          <cell r="D2888">
            <v>357</v>
          </cell>
        </row>
        <row r="2889">
          <cell r="A2889" t="str">
            <v>57-0050</v>
          </cell>
          <cell r="B2889" t="str">
            <v>BN57 115V/1Ph/Pb35'/cCSAus</v>
          </cell>
          <cell r="C2889" t="str">
            <v>EA</v>
          </cell>
          <cell r="D2889">
            <v>349</v>
          </cell>
        </row>
        <row r="2890">
          <cell r="A2890" t="str">
            <v>57-0055</v>
          </cell>
          <cell r="B2890" t="str">
            <v>BN57 35'Cd/115V/1Ph/Pb35'/cCSAus</v>
          </cell>
          <cell r="C2890" t="str">
            <v>EA</v>
          </cell>
          <cell r="D2890">
            <v>349</v>
          </cell>
        </row>
        <row r="2891">
          <cell r="A2891" t="str">
            <v>57-0057</v>
          </cell>
          <cell r="B2891" t="str">
            <v>BN57 25'Cd/115V/1Ph/Pb25'/cCSAus</v>
          </cell>
          <cell r="C2891" t="str">
            <v>EA</v>
          </cell>
          <cell r="D2891">
            <v>385</v>
          </cell>
        </row>
        <row r="2892">
          <cell r="A2892" t="str">
            <v>57-0058</v>
          </cell>
          <cell r="B2892" t="str">
            <v>M57 25'Cd/115V/1Ph/BI/cCSAus</v>
          </cell>
          <cell r="C2892" t="str">
            <v>EA</v>
          </cell>
          <cell r="D2892">
            <v>398</v>
          </cell>
        </row>
        <row r="2893">
          <cell r="A2893" t="str">
            <v>57-0061</v>
          </cell>
          <cell r="B2893" t="str">
            <v>BN57 115V/1Ph/Pb15' Bi/cCSAus</v>
          </cell>
          <cell r="C2893" t="str">
            <v>EA</v>
          </cell>
          <cell r="D2893">
            <v>396</v>
          </cell>
        </row>
        <row r="2894">
          <cell r="A2894" t="str">
            <v>57-0062</v>
          </cell>
          <cell r="B2894" t="str">
            <v>D57 50'Cd/230V/1Ph/cCSAus</v>
          </cell>
          <cell r="C2894" t="str">
            <v>EA</v>
          </cell>
          <cell r="D2894">
            <v>407</v>
          </cell>
        </row>
        <row r="2895">
          <cell r="A2895" t="str">
            <v>57-0063</v>
          </cell>
          <cell r="B2895" t="str">
            <v>E57 50'Cd/230V/1Ph/cCSAus</v>
          </cell>
          <cell r="C2895" t="str">
            <v>EA</v>
          </cell>
          <cell r="D2895">
            <v>388</v>
          </cell>
        </row>
        <row r="2896">
          <cell r="A2896" t="str">
            <v>57-0068</v>
          </cell>
          <cell r="B2896" t="str">
            <v>BE57 25'Cd/230V/1Ph/Pb25'/cCSAus</v>
          </cell>
          <cell r="C2896" t="str">
            <v>EA</v>
          </cell>
          <cell r="D2896">
            <v>385</v>
          </cell>
        </row>
        <row r="2897">
          <cell r="A2897" t="str">
            <v>57-0069</v>
          </cell>
          <cell r="B2897" t="str">
            <v>E57 35'Cd/230V/1Ph/cCSAus</v>
          </cell>
          <cell r="C2897" t="str">
            <v>EA</v>
          </cell>
          <cell r="D2897">
            <v>368</v>
          </cell>
        </row>
        <row r="2898">
          <cell r="A2898" t="str">
            <v>585-0005</v>
          </cell>
          <cell r="B2898" t="str">
            <v>Pump,12Vdc W/28Amp Charger/Aquanot II</v>
          </cell>
          <cell r="C2898" t="str">
            <v>EA</v>
          </cell>
          <cell r="D2898">
            <v>1173</v>
          </cell>
        </row>
        <row r="2899">
          <cell r="A2899" t="str">
            <v>585-0006</v>
          </cell>
          <cell r="B2899" t="str">
            <v>Pump,12Vdc Pedestal/Aquanot</v>
          </cell>
          <cell r="C2899" t="str">
            <v>EA</v>
          </cell>
          <cell r="D2899">
            <v>743</v>
          </cell>
        </row>
        <row r="2900">
          <cell r="A2900" t="str">
            <v>59-0001</v>
          </cell>
          <cell r="B2900" t="str">
            <v>M59 115V/1Ph/cCSAus</v>
          </cell>
          <cell r="C2900" t="str">
            <v>EA</v>
          </cell>
          <cell r="D2900">
            <v>2027</v>
          </cell>
        </row>
        <row r="2901">
          <cell r="A2901" t="str">
            <v>59-0002</v>
          </cell>
          <cell r="B2901" t="str">
            <v>N59 115V/1Ph/cCSAus</v>
          </cell>
          <cell r="C2901" t="str">
            <v>EA</v>
          </cell>
          <cell r="D2901">
            <v>2001</v>
          </cell>
        </row>
        <row r="2902">
          <cell r="A2902" t="str">
            <v>59-0003</v>
          </cell>
          <cell r="B2902" t="str">
            <v>D59 230V/1Ph/cCSAus</v>
          </cell>
          <cell r="C2902" t="str">
            <v>EA</v>
          </cell>
          <cell r="D2902">
            <v>2119</v>
          </cell>
        </row>
        <row r="2903">
          <cell r="A2903" t="str">
            <v>59-0004</v>
          </cell>
          <cell r="B2903" t="str">
            <v>E59 230V/1Ph/cCSAus</v>
          </cell>
          <cell r="C2903" t="str">
            <v>EA</v>
          </cell>
          <cell r="D2903">
            <v>2088</v>
          </cell>
        </row>
        <row r="2904">
          <cell r="A2904" t="str">
            <v>59-0005</v>
          </cell>
          <cell r="B2904" t="str">
            <v>M59 115V/1Ph/Extra Duty</v>
          </cell>
          <cell r="C2904" t="str">
            <v>EA</v>
          </cell>
          <cell r="D2904">
            <v>2057</v>
          </cell>
        </row>
        <row r="2905">
          <cell r="A2905" t="str">
            <v>59-0006</v>
          </cell>
          <cell r="B2905" t="str">
            <v>M59 25'Cd/115V/1Ph/cCSAus</v>
          </cell>
          <cell r="C2905" t="str">
            <v>EA</v>
          </cell>
          <cell r="D2905">
            <v>2067</v>
          </cell>
        </row>
        <row r="2906">
          <cell r="A2906" t="str">
            <v>59-0007</v>
          </cell>
          <cell r="B2906" t="str">
            <v>M59 15'Cd/115V/1Ph/cCSAus</v>
          </cell>
          <cell r="C2906" t="str">
            <v>EA</v>
          </cell>
          <cell r="D2906">
            <v>2044</v>
          </cell>
        </row>
        <row r="2907">
          <cell r="A2907" t="str">
            <v>59-0008</v>
          </cell>
          <cell r="B2907" t="str">
            <v>D59 230V/1Ph/Extra Duty</v>
          </cell>
          <cell r="C2907" t="str">
            <v>EA</v>
          </cell>
          <cell r="D2907">
            <v>2149</v>
          </cell>
        </row>
        <row r="2908">
          <cell r="A2908" t="str">
            <v>59-0018</v>
          </cell>
          <cell r="B2908" t="str">
            <v>N59 115V/1Ph/Extra Duty</v>
          </cell>
          <cell r="C2908" t="str">
            <v>EA</v>
          </cell>
          <cell r="D2908">
            <v>2031</v>
          </cell>
        </row>
        <row r="2909">
          <cell r="A2909" t="str">
            <v>59-0020</v>
          </cell>
          <cell r="B2909" t="str">
            <v>M59 35'Cd/115V/1Ph/cCSAus</v>
          </cell>
          <cell r="C2909" t="str">
            <v>EA</v>
          </cell>
          <cell r="D2909">
            <v>2097</v>
          </cell>
        </row>
        <row r="2910">
          <cell r="A2910" t="str">
            <v>59-0021</v>
          </cell>
          <cell r="B2910" t="str">
            <v>N59 25'Cd/115V/1Ph/cCSAus</v>
          </cell>
          <cell r="C2910" t="str">
            <v>EA</v>
          </cell>
          <cell r="D2910">
            <v>2041</v>
          </cell>
        </row>
        <row r="2911">
          <cell r="A2911" t="str">
            <v>59-0022</v>
          </cell>
          <cell r="B2911" t="str">
            <v>N59 35'Cd/115V/1Ph/cCSAus</v>
          </cell>
          <cell r="C2911" t="str">
            <v>EA</v>
          </cell>
          <cell r="D2911">
            <v>2071</v>
          </cell>
        </row>
        <row r="2912">
          <cell r="A2912" t="str">
            <v>59-0024</v>
          </cell>
          <cell r="B2912" t="str">
            <v>D59 25' Cd/230V/1Ph/cCSAus</v>
          </cell>
          <cell r="C2912" t="str">
            <v>EA</v>
          </cell>
          <cell r="D2912">
            <v>2159</v>
          </cell>
        </row>
        <row r="2913">
          <cell r="A2913" t="str">
            <v>59-0025</v>
          </cell>
          <cell r="B2913" t="str">
            <v>D59 50'Cd/230V/1P/cCSAus</v>
          </cell>
          <cell r="C2913" t="str">
            <v>EA</v>
          </cell>
          <cell r="D2913">
            <v>2209</v>
          </cell>
        </row>
        <row r="2914">
          <cell r="A2914" t="str">
            <v>611-0004</v>
          </cell>
          <cell r="B2914" t="str">
            <v>E611 230V/1Ph/1750/1.0 Bhp/3"Vert-D</v>
          </cell>
          <cell r="C2914" t="str">
            <v>EA</v>
          </cell>
          <cell r="D2914">
            <v>4054</v>
          </cell>
        </row>
        <row r="2915">
          <cell r="A2915" t="str">
            <v>611-0005</v>
          </cell>
          <cell r="B2915" t="str">
            <v>E611 230V/1Ph/1750/1.0 Bhp/4"D</v>
          </cell>
          <cell r="C2915" t="str">
            <v>EA</v>
          </cell>
          <cell r="D2915">
            <v>4054</v>
          </cell>
        </row>
        <row r="2916">
          <cell r="A2916" t="str">
            <v>611-0006</v>
          </cell>
          <cell r="B2916" t="str">
            <v>J611 200V/3Ph/1750/1.0 Bhp/3" Vert-D</v>
          </cell>
          <cell r="C2916" t="str">
            <v>EA</v>
          </cell>
          <cell r="D2916">
            <v>3574</v>
          </cell>
        </row>
        <row r="2917">
          <cell r="A2917" t="str">
            <v>611-0007</v>
          </cell>
          <cell r="B2917" t="str">
            <v>J611 200V/3Ph/1750/1.0 Bhp/4"D</v>
          </cell>
          <cell r="C2917" t="str">
            <v>EA</v>
          </cell>
          <cell r="D2917">
            <v>3574</v>
          </cell>
        </row>
        <row r="2918">
          <cell r="A2918" t="str">
            <v>611-0008</v>
          </cell>
          <cell r="B2918" t="str">
            <v>F611 230V/3Ph/1750/1.0 Bhp/3" Vert-D</v>
          </cell>
          <cell r="C2918" t="str">
            <v>EA</v>
          </cell>
          <cell r="D2918">
            <v>3574</v>
          </cell>
        </row>
        <row r="2919">
          <cell r="A2919" t="str">
            <v>611-0009</v>
          </cell>
          <cell r="B2919" t="str">
            <v>F611 230V/3Ph/1750/1.0 Bhp/4"D</v>
          </cell>
          <cell r="C2919" t="str">
            <v>EA</v>
          </cell>
          <cell r="D2919">
            <v>3574</v>
          </cell>
        </row>
        <row r="2920">
          <cell r="A2920" t="str">
            <v>611-0010</v>
          </cell>
          <cell r="B2920" t="str">
            <v>G611 460V/3Ph/1750/1.0 Bhp/3" Vert-D</v>
          </cell>
          <cell r="C2920" t="str">
            <v>EA</v>
          </cell>
          <cell r="D2920">
            <v>3574</v>
          </cell>
        </row>
        <row r="2921">
          <cell r="A2921" t="str">
            <v>611-0011</v>
          </cell>
          <cell r="B2921" t="str">
            <v>G611 460V/3Ph/1750/1.0 Bhp/4"D</v>
          </cell>
          <cell r="C2921" t="str">
            <v>EA</v>
          </cell>
          <cell r="D2921">
            <v>3574</v>
          </cell>
        </row>
        <row r="2922">
          <cell r="A2922" t="str">
            <v>611-0012</v>
          </cell>
          <cell r="B2922" t="str">
            <v>BA611 575V/3Ph/1750/1.0 Bhp/3" Vert-D</v>
          </cell>
          <cell r="C2922" t="str">
            <v>EA</v>
          </cell>
          <cell r="D2922">
            <v>3704</v>
          </cell>
        </row>
        <row r="2923">
          <cell r="A2923" t="str">
            <v>611-0013</v>
          </cell>
          <cell r="B2923" t="str">
            <v>BA611 575V/3Ph/1750/1.0 Bhp/4"D</v>
          </cell>
          <cell r="C2923" t="str">
            <v>EA</v>
          </cell>
          <cell r="D2923">
            <v>3704</v>
          </cell>
        </row>
        <row r="2924">
          <cell r="A2924" t="str">
            <v>611-0014</v>
          </cell>
          <cell r="B2924" t="str">
            <v>F611 50'Cd/230V/3Ph/1750/1.0Bhp/3" Vert-D</v>
          </cell>
          <cell r="C2924" t="str">
            <v>EA</v>
          </cell>
          <cell r="D2924">
            <v>3734</v>
          </cell>
        </row>
        <row r="2925">
          <cell r="A2925" t="str">
            <v>611-0015</v>
          </cell>
          <cell r="B2925" t="str">
            <v>F611 75'Cd/230V/3Ph/1750/1.0Bhp/3" Vert-D</v>
          </cell>
          <cell r="C2925" t="str">
            <v>EA</v>
          </cell>
          <cell r="D2925">
            <v>3824</v>
          </cell>
        </row>
        <row r="2926">
          <cell r="A2926" t="str">
            <v>611-0016</v>
          </cell>
          <cell r="B2926" t="str">
            <v>F611 230V/3Ph/1750/1.0 Bhp/3"Hor-D</v>
          </cell>
          <cell r="C2926" t="str">
            <v>EA</v>
          </cell>
          <cell r="D2926">
            <v>3574</v>
          </cell>
        </row>
        <row r="2927">
          <cell r="A2927" t="str">
            <v>611-0017</v>
          </cell>
          <cell r="B2927" t="str">
            <v>E611 50'Cd/230V/1Ph/1750/1.0Bhp/3" Vert-D</v>
          </cell>
          <cell r="C2927" t="str">
            <v>EA</v>
          </cell>
          <cell r="D2927">
            <v>4214</v>
          </cell>
        </row>
        <row r="2928">
          <cell r="A2928" t="str">
            <v>611-0018</v>
          </cell>
          <cell r="B2928" t="str">
            <v>EX611 230V/1Ph/1750/1.0Bhp/3" Vert-D/Ex Pr</v>
          </cell>
          <cell r="C2928" t="str">
            <v>EA</v>
          </cell>
          <cell r="D2928">
            <v>5742</v>
          </cell>
        </row>
        <row r="2929">
          <cell r="A2929" t="str">
            <v>611-0019</v>
          </cell>
          <cell r="B2929" t="str">
            <v>EX611 230V/1Ph/1750/1.0Bhp/3"Hor-D/Ex Pr</v>
          </cell>
          <cell r="C2929" t="str">
            <v>EA</v>
          </cell>
          <cell r="D2929">
            <v>5742</v>
          </cell>
        </row>
        <row r="2930">
          <cell r="A2930" t="str">
            <v>611-0020</v>
          </cell>
          <cell r="B2930" t="str">
            <v>EX611 230V/1Ph/1750/1.0Bhp/4"D/Ex Pr</v>
          </cell>
          <cell r="C2930" t="str">
            <v>EA</v>
          </cell>
          <cell r="D2930">
            <v>5564</v>
          </cell>
        </row>
        <row r="2931">
          <cell r="A2931" t="str">
            <v>611-0021</v>
          </cell>
          <cell r="B2931" t="str">
            <v>JX611 200V/3Ph/1750/1.0Bhp/3" Vert-D/Ex Pr</v>
          </cell>
          <cell r="C2931" t="str">
            <v>EA</v>
          </cell>
          <cell r="D2931">
            <v>5262</v>
          </cell>
        </row>
        <row r="2932">
          <cell r="A2932" t="str">
            <v>611-0022</v>
          </cell>
          <cell r="B2932" t="str">
            <v>JX611 200V/3Ph/1750/1.0Bhp/3"Hor-D/Ex Pr</v>
          </cell>
          <cell r="C2932" t="str">
            <v>EA</v>
          </cell>
          <cell r="D2932">
            <v>5262</v>
          </cell>
        </row>
        <row r="2933">
          <cell r="A2933" t="str">
            <v>611-0023</v>
          </cell>
          <cell r="B2933" t="str">
            <v>JX611 200V/3Ph/1750/1.0Bhp/4"D/Ex Pr</v>
          </cell>
          <cell r="C2933" t="str">
            <v>EA</v>
          </cell>
          <cell r="D2933">
            <v>5084</v>
          </cell>
        </row>
        <row r="2934">
          <cell r="A2934" t="str">
            <v>611-0024</v>
          </cell>
          <cell r="B2934" t="str">
            <v>FX611 230V/3Ph/1750/1.0Bhp/3" Vert-D/Ex Pr</v>
          </cell>
          <cell r="C2934" t="str">
            <v>EA</v>
          </cell>
          <cell r="D2934">
            <v>5262</v>
          </cell>
        </row>
        <row r="2935">
          <cell r="A2935" t="str">
            <v>611-0025</v>
          </cell>
          <cell r="B2935" t="str">
            <v>FX611 230V/3Ph/1750/1.0Bhp/3"Hor-D/Ex Pr</v>
          </cell>
          <cell r="C2935" t="str">
            <v>EA</v>
          </cell>
          <cell r="D2935">
            <v>5262</v>
          </cell>
        </row>
        <row r="2936">
          <cell r="A2936" t="str">
            <v>611-0026</v>
          </cell>
          <cell r="B2936" t="str">
            <v>FX611 230V/3Ph/1750/1.0Bhp/4"D/Ex Pr</v>
          </cell>
          <cell r="C2936" t="str">
            <v>EA</v>
          </cell>
          <cell r="D2936">
            <v>5084</v>
          </cell>
        </row>
        <row r="2937">
          <cell r="A2937" t="str">
            <v>611-0027</v>
          </cell>
          <cell r="B2937" t="str">
            <v>GX611 460V/3Ph/1750/1.0Bhp/3" Vert-D/Ex Pr</v>
          </cell>
          <cell r="C2937" t="str">
            <v>EA</v>
          </cell>
          <cell r="D2937">
            <v>5262</v>
          </cell>
        </row>
        <row r="2938">
          <cell r="A2938" t="str">
            <v>611-0028</v>
          </cell>
          <cell r="B2938" t="str">
            <v>GX611 460V/3Ph/1750/1.0Bhp/3"Hor-D/Ex Pr</v>
          </cell>
          <cell r="C2938" t="str">
            <v>EA</v>
          </cell>
          <cell r="D2938">
            <v>5262</v>
          </cell>
        </row>
        <row r="2939">
          <cell r="A2939" t="str">
            <v>611-0029</v>
          </cell>
          <cell r="B2939" t="str">
            <v>GX611 460V/3Ph/1750/1.0Bhp/4"D/Ex Pr</v>
          </cell>
          <cell r="C2939" t="str">
            <v>EA</v>
          </cell>
          <cell r="D2939">
            <v>5084</v>
          </cell>
        </row>
        <row r="2940">
          <cell r="A2940" t="str">
            <v>611-0030</v>
          </cell>
          <cell r="B2940" t="str">
            <v>BAX611 575V/3Ph/1750/1.0Bhp/3" Vert-D/Ex Pr</v>
          </cell>
          <cell r="C2940" t="str">
            <v>EA</v>
          </cell>
          <cell r="D2940">
            <v>5392</v>
          </cell>
        </row>
        <row r="2941">
          <cell r="A2941" t="str">
            <v>611-0031</v>
          </cell>
          <cell r="B2941" t="str">
            <v>BAX611 575V/3Ph/1750/1.0Bhp/3"Hor-D/Ex Pr</v>
          </cell>
          <cell r="C2941" t="str">
            <v>EA</v>
          </cell>
          <cell r="D2941">
            <v>5392</v>
          </cell>
        </row>
        <row r="2942">
          <cell r="A2942" t="str">
            <v>611-0032</v>
          </cell>
          <cell r="B2942" t="str">
            <v>BAX611 575V/3Ph/1750/1.0Bhp/4"D/Ex Pr</v>
          </cell>
          <cell r="C2942" t="str">
            <v>EA</v>
          </cell>
          <cell r="D2942">
            <v>5214</v>
          </cell>
        </row>
        <row r="2943">
          <cell r="A2943" t="str">
            <v>611-0033</v>
          </cell>
          <cell r="B2943" t="str">
            <v>J611 35'Cd/200V/3Ph/1750/1.0Bhp/3" Vert-D</v>
          </cell>
          <cell r="C2943" t="str">
            <v>EA</v>
          </cell>
          <cell r="D2943">
            <v>3674</v>
          </cell>
        </row>
        <row r="2944">
          <cell r="A2944" t="str">
            <v>611-0034</v>
          </cell>
          <cell r="B2944" t="str">
            <v>E611 230V/1Ph/1750/1.0 Bhp/3"Hor-D</v>
          </cell>
          <cell r="C2944" t="str">
            <v>EA</v>
          </cell>
          <cell r="D2944">
            <v>4054</v>
          </cell>
        </row>
        <row r="2945">
          <cell r="A2945" t="str">
            <v>611-0035</v>
          </cell>
          <cell r="B2945" t="str">
            <v>G611 460V/3Ph/1750/1.0 Bhp/3"Hor-D</v>
          </cell>
          <cell r="C2945" t="str">
            <v>EA</v>
          </cell>
          <cell r="D2945">
            <v>3574</v>
          </cell>
        </row>
        <row r="2946">
          <cell r="A2946" t="str">
            <v>611-0036</v>
          </cell>
          <cell r="B2946" t="str">
            <v>E611 50'Cd/230V/1Ph/1750/1.0Bhp/4"D</v>
          </cell>
          <cell r="C2946" t="str">
            <v>EA</v>
          </cell>
          <cell r="D2946">
            <v>4214</v>
          </cell>
        </row>
        <row r="2947">
          <cell r="A2947" t="str">
            <v>611-0037</v>
          </cell>
          <cell r="B2947" t="str">
            <v>GX611 50"Cd/460V/3Ph/1750/1.0Bhp/3" Vert-D/Ex Pr</v>
          </cell>
          <cell r="C2947" t="str">
            <v>EA</v>
          </cell>
          <cell r="D2947">
            <v>5422</v>
          </cell>
        </row>
        <row r="2948">
          <cell r="A2948" t="str">
            <v>611-0038</v>
          </cell>
          <cell r="B2948" t="str">
            <v>J611 200V/3Ph/1750/1.0 Bhp/3" Hor-D</v>
          </cell>
          <cell r="C2948" t="str">
            <v>EA</v>
          </cell>
          <cell r="D2948">
            <v>3574</v>
          </cell>
        </row>
        <row r="2949">
          <cell r="A2949" t="str">
            <v>611-0039</v>
          </cell>
          <cell r="B2949" t="str">
            <v>JX611 35'Cd/200V/3Ph/1750/1.0Bhp/4"D/Ex Pr</v>
          </cell>
          <cell r="C2949" t="str">
            <v>EA</v>
          </cell>
          <cell r="D2949">
            <v>5184</v>
          </cell>
        </row>
        <row r="2950">
          <cell r="A2950" t="str">
            <v>611-0040</v>
          </cell>
          <cell r="B2950" t="str">
            <v>JX611 50'Cd/200V/3Ph/1750/1.0Bhp/4"D/Ex Pr</v>
          </cell>
          <cell r="C2950" t="str">
            <v>EA</v>
          </cell>
          <cell r="D2950">
            <v>5244</v>
          </cell>
        </row>
        <row r="2951">
          <cell r="A2951" t="str">
            <v>611-0041</v>
          </cell>
          <cell r="B2951" t="str">
            <v>G611 35'Cd/460V/3Ph/1750/1.0 Bhp/3"Vert-D</v>
          </cell>
          <cell r="C2951" t="str">
            <v>EA</v>
          </cell>
          <cell r="D2951">
            <v>3674</v>
          </cell>
        </row>
        <row r="2952">
          <cell r="A2952" t="str">
            <v>611-0042</v>
          </cell>
          <cell r="B2952" t="str">
            <v>J611 50'Cd/200V/3Ph/1750/1.0Bhp/3" Vert-D</v>
          </cell>
          <cell r="C2952" t="str">
            <v>EA</v>
          </cell>
          <cell r="D2952">
            <v>3734</v>
          </cell>
        </row>
        <row r="2953">
          <cell r="A2953" t="str">
            <v>611-0043</v>
          </cell>
          <cell r="B2953" t="str">
            <v>G611 35'Cd/460V/3Ph/1750/1.0 Bhp/3"Hor-D</v>
          </cell>
          <cell r="C2953" t="str">
            <v>EA</v>
          </cell>
          <cell r="D2953">
            <v>3674</v>
          </cell>
        </row>
        <row r="2954">
          <cell r="A2954" t="str">
            <v>611-0044</v>
          </cell>
          <cell r="B2954" t="str">
            <v>BA611 575V/3Ph/1750/1.0 Bhp/3" Hor-D</v>
          </cell>
          <cell r="C2954" t="str">
            <v>EA</v>
          </cell>
          <cell r="D2954">
            <v>3704</v>
          </cell>
        </row>
        <row r="2955">
          <cell r="A2955" t="str">
            <v>611-0045</v>
          </cell>
          <cell r="B2955" t="str">
            <v>EX611 50'Cd/230V/1Ph/1750/1.0Bhp/3"Vert-D/Ex Pr</v>
          </cell>
          <cell r="C2955" t="str">
            <v>EA</v>
          </cell>
          <cell r="D2955">
            <v>5902</v>
          </cell>
        </row>
        <row r="2956">
          <cell r="A2956" t="str">
            <v>611-0047</v>
          </cell>
          <cell r="B2956" t="str">
            <v>G611 50'Cd/460V/3Ph/1750/1.0 Bhp/3"Hor-D</v>
          </cell>
          <cell r="C2956" t="str">
            <v>EA</v>
          </cell>
          <cell r="D2956">
            <v>3734</v>
          </cell>
        </row>
        <row r="2957">
          <cell r="A2957" t="str">
            <v>611-0048</v>
          </cell>
          <cell r="B2957" t="str">
            <v>E611 35'Cd/230V/1Ph/1750/1.0Bhp/4"D</v>
          </cell>
          <cell r="C2957" t="str">
            <v>EA</v>
          </cell>
          <cell r="D2957">
            <v>4154</v>
          </cell>
        </row>
        <row r="2958">
          <cell r="A2958" t="str">
            <v>611-0049</v>
          </cell>
          <cell r="B2958" t="str">
            <v>G611 50'Cd/460V/3Ph/1750/1.0 Bhp/4"D</v>
          </cell>
          <cell r="C2958" t="str">
            <v>EA</v>
          </cell>
          <cell r="D2958">
            <v>3734</v>
          </cell>
        </row>
        <row r="2959">
          <cell r="A2959" t="str">
            <v>621-0004</v>
          </cell>
          <cell r="B2959" t="str">
            <v>E621 230V/1Ph/1750/1.5 Bhp/3"Vert-D</v>
          </cell>
          <cell r="C2959" t="str">
            <v>EA</v>
          </cell>
          <cell r="D2959">
            <v>4151</v>
          </cell>
        </row>
        <row r="2960">
          <cell r="A2960" t="str">
            <v>621-0005</v>
          </cell>
          <cell r="B2960" t="str">
            <v>E621 230V/1Ph/1750/1.5 Bhp/4"D</v>
          </cell>
          <cell r="C2960" t="str">
            <v>EA</v>
          </cell>
          <cell r="D2960">
            <v>4151</v>
          </cell>
        </row>
        <row r="2961">
          <cell r="A2961" t="str">
            <v>621-0006</v>
          </cell>
          <cell r="B2961" t="str">
            <v>J621 200V/3Ph/1750/1.5 Bhp/3"Vert-D</v>
          </cell>
          <cell r="C2961" t="str">
            <v>EA</v>
          </cell>
          <cell r="D2961">
            <v>3671</v>
          </cell>
        </row>
        <row r="2962">
          <cell r="A2962" t="str">
            <v>621-0007</v>
          </cell>
          <cell r="B2962" t="str">
            <v>J621 200V/3Ph/1750/1.5 Bhp/4"D</v>
          </cell>
          <cell r="C2962" t="str">
            <v>EA</v>
          </cell>
          <cell r="D2962">
            <v>3671</v>
          </cell>
        </row>
        <row r="2963">
          <cell r="A2963" t="str">
            <v>621-0008</v>
          </cell>
          <cell r="B2963" t="str">
            <v>F621 230V/3Ph/1750/1.5 Bhp/3"Vert-D</v>
          </cell>
          <cell r="C2963" t="str">
            <v>EA</v>
          </cell>
          <cell r="D2963">
            <v>3671</v>
          </cell>
        </row>
        <row r="2964">
          <cell r="A2964" t="str">
            <v>621-0009</v>
          </cell>
          <cell r="B2964" t="str">
            <v>F621 230V/3Ph/1750/1.5 Bhp/4"D</v>
          </cell>
          <cell r="C2964" t="str">
            <v>EA</v>
          </cell>
          <cell r="D2964">
            <v>3671</v>
          </cell>
        </row>
        <row r="2965">
          <cell r="A2965" t="str">
            <v>621-0010</v>
          </cell>
          <cell r="B2965" t="str">
            <v>G621 460V/3Ph/1750/1.5 Bhp/3"Vert-D</v>
          </cell>
          <cell r="C2965" t="str">
            <v>EA</v>
          </cell>
          <cell r="D2965">
            <v>3671</v>
          </cell>
        </row>
        <row r="2966">
          <cell r="A2966" t="str">
            <v>621-0011</v>
          </cell>
          <cell r="B2966" t="str">
            <v>G621 460V/3Ph/1750/1.5 Bhp/4"D</v>
          </cell>
          <cell r="C2966" t="str">
            <v>EA</v>
          </cell>
          <cell r="D2966">
            <v>3671</v>
          </cell>
        </row>
        <row r="2967">
          <cell r="A2967" t="str">
            <v>621-0012</v>
          </cell>
          <cell r="B2967" t="str">
            <v>BA621 575V/3Ph/1750/1.5 Bhp/3"Vert-D</v>
          </cell>
          <cell r="C2967" t="str">
            <v>EA</v>
          </cell>
          <cell r="D2967">
            <v>3801</v>
          </cell>
        </row>
        <row r="2968">
          <cell r="A2968" t="str">
            <v>621-0013</v>
          </cell>
          <cell r="B2968" t="str">
            <v>BA621 575V/3Ph/1750/1.5 Bhp/4"D</v>
          </cell>
          <cell r="C2968" t="str">
            <v>EA</v>
          </cell>
          <cell r="D2968">
            <v>3801</v>
          </cell>
        </row>
        <row r="2969">
          <cell r="A2969" t="str">
            <v>621-0015</v>
          </cell>
          <cell r="B2969" t="str">
            <v>E621 50'Cd/230V/1Ph/1750/1.5Bhp/3"Vert-D</v>
          </cell>
          <cell r="C2969" t="str">
            <v>EA</v>
          </cell>
          <cell r="D2969">
            <v>4311</v>
          </cell>
        </row>
        <row r="2970">
          <cell r="A2970" t="str">
            <v>621-0016</v>
          </cell>
          <cell r="B2970" t="str">
            <v>F621 230V/3P/1750/1.5Bhp/3"Hor-D</v>
          </cell>
          <cell r="C2970" t="str">
            <v>EA</v>
          </cell>
          <cell r="D2970">
            <v>3671</v>
          </cell>
        </row>
        <row r="2971">
          <cell r="A2971" t="str">
            <v>621-0017</v>
          </cell>
          <cell r="B2971" t="str">
            <v>G621 50'Cd/460V/3Ph/1750/1.5Bhp/3"Vert-D</v>
          </cell>
          <cell r="C2971" t="str">
            <v>EA</v>
          </cell>
          <cell r="D2971">
            <v>3831</v>
          </cell>
        </row>
        <row r="2972">
          <cell r="A2972" t="str">
            <v>621-0018</v>
          </cell>
          <cell r="B2972" t="str">
            <v>G621 460V/3Ph/1750/1.5Bhp/3"Hor-D</v>
          </cell>
          <cell r="C2972" t="str">
            <v>EA</v>
          </cell>
          <cell r="D2972">
            <v>3671</v>
          </cell>
        </row>
        <row r="2973">
          <cell r="A2973" t="str">
            <v>621-0019</v>
          </cell>
          <cell r="B2973" t="str">
            <v>J621 200V/3Ph/1750/1.5 Bhp/3"Hor-D/</v>
          </cell>
          <cell r="C2973" t="str">
            <v>EA</v>
          </cell>
          <cell r="D2973">
            <v>3671</v>
          </cell>
        </row>
        <row r="2974">
          <cell r="A2974" t="str">
            <v>621-0020</v>
          </cell>
          <cell r="B2974" t="str">
            <v>EX621 230V/1Ph/1750/1.5 Bhp/3"Vert-D/Ex Pr</v>
          </cell>
          <cell r="C2974" t="str">
            <v>EA</v>
          </cell>
          <cell r="D2974">
            <v>5838</v>
          </cell>
        </row>
        <row r="2975">
          <cell r="A2975" t="str">
            <v>621-0021</v>
          </cell>
          <cell r="B2975" t="str">
            <v>EX621 230V/1Ph/1750/1.5 Bhp/3"Hor-D/Ex Pr</v>
          </cell>
          <cell r="C2975" t="str">
            <v>EA</v>
          </cell>
          <cell r="D2975">
            <v>5838</v>
          </cell>
        </row>
        <row r="2976">
          <cell r="A2976" t="str">
            <v>621-0022</v>
          </cell>
          <cell r="B2976" t="str">
            <v>EX621 230V/1Ph/1750/1.5 Bhp/4"D/Ex Pr</v>
          </cell>
          <cell r="C2976" t="str">
            <v>EA</v>
          </cell>
          <cell r="D2976">
            <v>5838</v>
          </cell>
        </row>
        <row r="2977">
          <cell r="A2977" t="str">
            <v>621-0023</v>
          </cell>
          <cell r="B2977" t="str">
            <v>JX621 200V/3Ph/1750/1.5 Bhp/3"Vert-D/Ex Pr</v>
          </cell>
          <cell r="C2977" t="str">
            <v>EA</v>
          </cell>
          <cell r="D2977">
            <v>5358</v>
          </cell>
        </row>
        <row r="2978">
          <cell r="A2978" t="str">
            <v>621-0024</v>
          </cell>
          <cell r="B2978" t="str">
            <v>JX621 200V/3Ph/1750/1.5 Bhp/3"Hor-D/Ex Pr</v>
          </cell>
          <cell r="C2978" t="str">
            <v>EA</v>
          </cell>
          <cell r="D2978">
            <v>5358</v>
          </cell>
        </row>
        <row r="2979">
          <cell r="A2979" t="str">
            <v>621-0025</v>
          </cell>
          <cell r="B2979" t="str">
            <v>JX621 200V/3Ph/1750/1.5 Bhp/4"D/Ex Pr</v>
          </cell>
          <cell r="C2979" t="str">
            <v>EA</v>
          </cell>
          <cell r="D2979">
            <v>5358</v>
          </cell>
        </row>
        <row r="2980">
          <cell r="A2980" t="str">
            <v>621-0026</v>
          </cell>
          <cell r="B2980" t="str">
            <v>FX621 230V/3Ph/1750/1.5 Bhp/3"Vert-D/Ex Pr</v>
          </cell>
          <cell r="C2980" t="str">
            <v>EA</v>
          </cell>
          <cell r="D2980">
            <v>5358</v>
          </cell>
        </row>
        <row r="2981">
          <cell r="A2981" t="str">
            <v>621-0027</v>
          </cell>
          <cell r="B2981" t="str">
            <v>FX621 230V/3Ph/1750/1.5 Bhp/3"Hor-D/Ex Pr</v>
          </cell>
          <cell r="C2981" t="str">
            <v>EA</v>
          </cell>
          <cell r="D2981">
            <v>5358</v>
          </cell>
        </row>
        <row r="2982">
          <cell r="A2982" t="str">
            <v>621-0028</v>
          </cell>
          <cell r="B2982" t="str">
            <v>FX621 230V/3Ph/1750/1.5 Bhp/4"D/Ex Pr</v>
          </cell>
          <cell r="C2982" t="str">
            <v>EA</v>
          </cell>
          <cell r="D2982">
            <v>5358</v>
          </cell>
        </row>
        <row r="2983">
          <cell r="A2983" t="str">
            <v>621-0029</v>
          </cell>
          <cell r="B2983" t="str">
            <v>GX621 460V/3Ph/1750/1.5 Bhp/3"Vert-D/Ex Pr</v>
          </cell>
          <cell r="C2983" t="str">
            <v>EA</v>
          </cell>
          <cell r="D2983">
            <v>5358</v>
          </cell>
        </row>
        <row r="2984">
          <cell r="A2984" t="str">
            <v>621-0030</v>
          </cell>
          <cell r="B2984" t="str">
            <v>GX621 460V/3Ph/1750/1.5 Bhp/3"Hor-D/Ex Pr</v>
          </cell>
          <cell r="C2984" t="str">
            <v>EA</v>
          </cell>
          <cell r="D2984">
            <v>5358</v>
          </cell>
        </row>
        <row r="2985">
          <cell r="A2985" t="str">
            <v>621-0031</v>
          </cell>
          <cell r="B2985" t="str">
            <v>GX621 460V/3Ph/1750/1.5 Bhp/4"D/Ex Pr</v>
          </cell>
          <cell r="C2985" t="str">
            <v>EA</v>
          </cell>
          <cell r="D2985">
            <v>5358</v>
          </cell>
        </row>
        <row r="2986">
          <cell r="A2986" t="str">
            <v>621-0032</v>
          </cell>
          <cell r="B2986" t="str">
            <v>BAX621 575V/3Ph/1750/1.5Bhp/3"Vert-D/Ex Pr</v>
          </cell>
          <cell r="C2986" t="str">
            <v>EA</v>
          </cell>
          <cell r="D2986">
            <v>5488</v>
          </cell>
        </row>
        <row r="2987">
          <cell r="A2987" t="str">
            <v>621-0033</v>
          </cell>
          <cell r="B2987" t="str">
            <v>BAX621 575V/3Ph/1750/1.5Bhp/3"Hor-D/Ex Pr</v>
          </cell>
          <cell r="C2987" t="str">
            <v>EA</v>
          </cell>
          <cell r="D2987">
            <v>5488</v>
          </cell>
        </row>
        <row r="2988">
          <cell r="A2988" t="str">
            <v>621-0034</v>
          </cell>
          <cell r="B2988" t="str">
            <v>BAX621 575V/3Ph/1750/1.5Bhp/4"D/Ex Pr</v>
          </cell>
          <cell r="C2988" t="str">
            <v>EA</v>
          </cell>
          <cell r="D2988">
            <v>5488</v>
          </cell>
        </row>
        <row r="2989">
          <cell r="A2989" t="str">
            <v>621-0035</v>
          </cell>
          <cell r="B2989" t="str">
            <v>J621 50'Cd/200V/3Ph/1750/1.5Bhp/4"D</v>
          </cell>
          <cell r="C2989" t="str">
            <v>EA</v>
          </cell>
          <cell r="D2989">
            <v>3831</v>
          </cell>
        </row>
        <row r="2990">
          <cell r="A2990" t="str">
            <v>621-0036</v>
          </cell>
          <cell r="B2990" t="str">
            <v>EX621 35'Cd/230V/1Ph/1750/1.5Bhp/3"Vert-D/Ex Pr</v>
          </cell>
          <cell r="C2990" t="str">
            <v>EA</v>
          </cell>
          <cell r="D2990">
            <v>5938</v>
          </cell>
        </row>
        <row r="2991">
          <cell r="A2991" t="str">
            <v>621-0037</v>
          </cell>
          <cell r="B2991" t="str">
            <v>E621 230V/1Ph/1750/1.5 Bhp/3"Hor-D</v>
          </cell>
          <cell r="C2991" t="str">
            <v>EA</v>
          </cell>
          <cell r="D2991">
            <v>4151</v>
          </cell>
        </row>
        <row r="2992">
          <cell r="A2992" t="str">
            <v>621-0038</v>
          </cell>
          <cell r="B2992" t="str">
            <v>J621 50'Cd/200V/3Ph/1750/1.5Bhp/3"Hor-D</v>
          </cell>
          <cell r="C2992" t="str">
            <v>EA</v>
          </cell>
          <cell r="D2992">
            <v>3831</v>
          </cell>
        </row>
        <row r="2993">
          <cell r="A2993" t="str">
            <v>621-0039</v>
          </cell>
          <cell r="B2993" t="str">
            <v>E621 35'Cd/230V/1Ph/1750/1.5Bhp/4"D</v>
          </cell>
          <cell r="C2993" t="str">
            <v>EA</v>
          </cell>
          <cell r="D2993">
            <v>4251</v>
          </cell>
        </row>
        <row r="2994">
          <cell r="A2994" t="str">
            <v>621-0040</v>
          </cell>
          <cell r="B2994" t="str">
            <v>G621 50'Cd/460V/3Ph/1750/1.5Bhp/3"Hor-D</v>
          </cell>
          <cell r="C2994" t="str">
            <v>EA</v>
          </cell>
          <cell r="D2994">
            <v>3831</v>
          </cell>
        </row>
        <row r="2995">
          <cell r="A2995" t="str">
            <v>621-0041</v>
          </cell>
          <cell r="B2995" t="str">
            <v>E621 35'Cd/230V/1Ph/1750/1.5Bhp/3"Vert-D</v>
          </cell>
          <cell r="C2995" t="str">
            <v>EA</v>
          </cell>
          <cell r="D2995">
            <v>4251</v>
          </cell>
        </row>
        <row r="2996">
          <cell r="A2996" t="str">
            <v>621-0042</v>
          </cell>
          <cell r="B2996" t="str">
            <v>G621 50'Cd/460V/3Ph/1750/1.5Bhp/4"D</v>
          </cell>
          <cell r="C2996" t="str">
            <v>EA</v>
          </cell>
          <cell r="D2996">
            <v>3831</v>
          </cell>
        </row>
        <row r="2997">
          <cell r="A2997" t="str">
            <v>621-0043</v>
          </cell>
          <cell r="B2997" t="str">
            <v>JX621 50'Cd/200V/3P/1750/1.5Bhp/3"Vert-D/Ex Pr</v>
          </cell>
          <cell r="C2997" t="str">
            <v>EA</v>
          </cell>
          <cell r="D2997">
            <v>5518</v>
          </cell>
        </row>
        <row r="2998">
          <cell r="A2998" t="str">
            <v>621-0044</v>
          </cell>
          <cell r="B2998" t="str">
            <v>E621 50'Cd/230V/1Ph/1750/1.5Bhp/4"D</v>
          </cell>
          <cell r="C2998" t="str">
            <v>EA</v>
          </cell>
          <cell r="D2998">
            <v>4311</v>
          </cell>
        </row>
        <row r="2999">
          <cell r="A2999" t="str">
            <v>621-0045</v>
          </cell>
          <cell r="B2999" t="str">
            <v>JX621 50'Cd/200V/3Ph/1750/1.5 Bhp/3"Hor-D/Ex Pr</v>
          </cell>
          <cell r="C2999" t="str">
            <v>EA</v>
          </cell>
          <cell r="D2999">
            <v>5518</v>
          </cell>
        </row>
        <row r="3000">
          <cell r="A3000" t="str">
            <v>621-0046</v>
          </cell>
          <cell r="B3000" t="str">
            <v>G621 35'Cd/460V/3Ph/1750/1.5Bhp/4"D</v>
          </cell>
          <cell r="C3000" t="str">
            <v>EA</v>
          </cell>
          <cell r="D3000">
            <v>3771</v>
          </cell>
        </row>
        <row r="3001">
          <cell r="A3001" t="str">
            <v>621-0047</v>
          </cell>
          <cell r="B3001" t="str">
            <v>F621 75'Cd/230V/3Ph/1750/1.5 Bhp/4"D</v>
          </cell>
          <cell r="C3001" t="str">
            <v>EA</v>
          </cell>
          <cell r="D3001">
            <v>3921</v>
          </cell>
        </row>
        <row r="3002">
          <cell r="A3002" t="str">
            <v>621-0048</v>
          </cell>
          <cell r="B3002" t="str">
            <v>F621 35'Cd/230V/3Ph/1750/1.5 Bhp/3"Vert-D</v>
          </cell>
          <cell r="C3002" t="str">
            <v>EA</v>
          </cell>
          <cell r="D3002">
            <v>3771</v>
          </cell>
        </row>
        <row r="3003">
          <cell r="A3003" t="str">
            <v>621-0050</v>
          </cell>
          <cell r="B3003" t="str">
            <v>J621 35'Cd/200V/3Ph/1750/1.5 Bhp3" Vert-D</v>
          </cell>
          <cell r="C3003" t="str">
            <v>EA</v>
          </cell>
          <cell r="D3003">
            <v>3771</v>
          </cell>
        </row>
        <row r="3004">
          <cell r="A3004" t="str">
            <v>621-0051</v>
          </cell>
          <cell r="B3004" t="str">
            <v>J621 50'Cd/200V/3Ph/1750/1.5 Bhp/3" Vert-D</v>
          </cell>
          <cell r="C3004" t="str">
            <v>EA</v>
          </cell>
          <cell r="D3004">
            <v>3831</v>
          </cell>
        </row>
        <row r="3005">
          <cell r="A3005" t="str">
            <v>621-0053</v>
          </cell>
          <cell r="B3005" t="str">
            <v>G621 35'Cd/460V/3Ph/1750/1.5Bhp/3"Hor-D</v>
          </cell>
          <cell r="C3005" t="str">
            <v>EA</v>
          </cell>
          <cell r="D3005">
            <v>3771</v>
          </cell>
        </row>
        <row r="3006">
          <cell r="A3006" t="str">
            <v>621-0056</v>
          </cell>
          <cell r="B3006" t="str">
            <v>JX621 35'Cd/200V/3Ph/1750/1.5 Bhp/4"D/Ex Pr</v>
          </cell>
          <cell r="C3006" t="str">
            <v>EA</v>
          </cell>
          <cell r="D3006">
            <v>5458</v>
          </cell>
        </row>
        <row r="3007">
          <cell r="A3007" t="str">
            <v>63-0001</v>
          </cell>
          <cell r="B3007" t="str">
            <v>M63 115V/1Ph/cCSAus</v>
          </cell>
          <cell r="C3007" t="str">
            <v>EA</v>
          </cell>
          <cell r="D3007">
            <v>337</v>
          </cell>
        </row>
        <row r="3008">
          <cell r="A3008" t="str">
            <v>63-0005</v>
          </cell>
          <cell r="B3008" t="str">
            <v>M63 15'Cd/115V/1Ph/cCSAus</v>
          </cell>
          <cell r="C3008" t="str">
            <v>EA</v>
          </cell>
          <cell r="D3008">
            <v>354</v>
          </cell>
        </row>
        <row r="3009">
          <cell r="A3009" t="str">
            <v>631-0004</v>
          </cell>
          <cell r="B3009" t="str">
            <v>E631 230V/1Ph/1750/2.0 Bhp/3"Vert-D</v>
          </cell>
          <cell r="C3009" t="str">
            <v>EA</v>
          </cell>
          <cell r="D3009">
            <v>4335</v>
          </cell>
        </row>
        <row r="3010">
          <cell r="A3010" t="str">
            <v>631-0005</v>
          </cell>
          <cell r="B3010" t="str">
            <v>E631 230V/1Ph/1750/2.0 Bhp/4"D</v>
          </cell>
          <cell r="C3010" t="str">
            <v>EA</v>
          </cell>
          <cell r="D3010">
            <v>4335</v>
          </cell>
        </row>
        <row r="3011">
          <cell r="A3011" t="str">
            <v>631-0006</v>
          </cell>
          <cell r="B3011" t="str">
            <v>J631 200V/3Ph/1750/2.0 Bhp/3"Vert-D</v>
          </cell>
          <cell r="C3011" t="str">
            <v>EA</v>
          </cell>
          <cell r="D3011">
            <v>3855</v>
          </cell>
        </row>
        <row r="3012">
          <cell r="A3012" t="str">
            <v>631-0007</v>
          </cell>
          <cell r="B3012" t="str">
            <v>J631 200V/3Ph/1750/2.0 Bhp/4"D</v>
          </cell>
          <cell r="C3012" t="str">
            <v>EA</v>
          </cell>
          <cell r="D3012">
            <v>3855</v>
          </cell>
        </row>
        <row r="3013">
          <cell r="A3013" t="str">
            <v>631-0008</v>
          </cell>
          <cell r="B3013" t="str">
            <v>F631 230V/3Ph/1750/2.0 Bhp/3"Vert-D</v>
          </cell>
          <cell r="C3013" t="str">
            <v>EA</v>
          </cell>
          <cell r="D3013">
            <v>3855</v>
          </cell>
        </row>
        <row r="3014">
          <cell r="A3014" t="str">
            <v>631-0009</v>
          </cell>
          <cell r="B3014" t="str">
            <v>F631 230V/3Ph/1750/2.0 Bhp/4"D</v>
          </cell>
          <cell r="C3014" t="str">
            <v>EA</v>
          </cell>
          <cell r="D3014">
            <v>3855</v>
          </cell>
        </row>
        <row r="3015">
          <cell r="A3015" t="str">
            <v>631-0010</v>
          </cell>
          <cell r="B3015" t="str">
            <v>G631 460V/3Ph/1750/2.0 Bhp/3"Vert-D</v>
          </cell>
          <cell r="C3015" t="str">
            <v>EA</v>
          </cell>
          <cell r="D3015">
            <v>3855</v>
          </cell>
        </row>
        <row r="3016">
          <cell r="A3016" t="str">
            <v>631-0011</v>
          </cell>
          <cell r="B3016" t="str">
            <v>G631 460V/3Ph/1750/2.0 Bhp/4"D</v>
          </cell>
          <cell r="C3016" t="str">
            <v>EA</v>
          </cell>
          <cell r="D3016">
            <v>3855</v>
          </cell>
        </row>
        <row r="3017">
          <cell r="A3017" t="str">
            <v>631-0012</v>
          </cell>
          <cell r="B3017" t="str">
            <v>BA631 575V/3Ph/1750/2.0 Bhp/3"Vert-D</v>
          </cell>
          <cell r="C3017" t="str">
            <v>EA</v>
          </cell>
          <cell r="D3017">
            <v>3985</v>
          </cell>
        </row>
        <row r="3018">
          <cell r="A3018" t="str">
            <v>631-0013</v>
          </cell>
          <cell r="B3018" t="str">
            <v>BA631 575V/3Ph/1750/2.0 Bhp/4"D</v>
          </cell>
          <cell r="C3018" t="str">
            <v>EA</v>
          </cell>
          <cell r="D3018">
            <v>3985</v>
          </cell>
        </row>
        <row r="3019">
          <cell r="A3019" t="str">
            <v>631-0014</v>
          </cell>
          <cell r="B3019" t="str">
            <v>J631 200V/3Ph/1750/2.0 Bhp/3"Hor-D</v>
          </cell>
          <cell r="C3019" t="str">
            <v>EA</v>
          </cell>
          <cell r="D3019">
            <v>3855</v>
          </cell>
        </row>
        <row r="3020">
          <cell r="A3020" t="str">
            <v>631-0015</v>
          </cell>
          <cell r="B3020" t="str">
            <v>G631 50'Cd/460V/3Ph/1750/2.0Bhp/3"Vert-D</v>
          </cell>
          <cell r="C3020" t="str">
            <v>EA</v>
          </cell>
          <cell r="D3020">
            <v>4015</v>
          </cell>
        </row>
        <row r="3021">
          <cell r="A3021" t="str">
            <v>631-0016</v>
          </cell>
          <cell r="B3021" t="str">
            <v>G631 75'Cd/460V/3Ph/1750/2.0Bhp/4"D</v>
          </cell>
          <cell r="C3021" t="str">
            <v>EA</v>
          </cell>
          <cell r="D3021">
            <v>4105</v>
          </cell>
        </row>
        <row r="3022">
          <cell r="A3022" t="str">
            <v>631-0017</v>
          </cell>
          <cell r="B3022" t="str">
            <v>E631 230V/1Ph/1750/2.0 Bhp/3"Hor-D</v>
          </cell>
          <cell r="C3022" t="str">
            <v>EA</v>
          </cell>
          <cell r="D3022">
            <v>4335</v>
          </cell>
        </row>
        <row r="3023">
          <cell r="A3023" t="str">
            <v>631-0018</v>
          </cell>
          <cell r="B3023" t="str">
            <v>G631 460V/3Ph/1750/2.0 Bhp/3"Hor-D</v>
          </cell>
          <cell r="C3023" t="str">
            <v>EA</v>
          </cell>
          <cell r="D3023">
            <v>3855</v>
          </cell>
        </row>
        <row r="3024">
          <cell r="A3024" t="str">
            <v>631-0021</v>
          </cell>
          <cell r="B3024" t="str">
            <v>EX631 230V/1Ph/1750/2.0 Bhp/3"Vert-D/Ex Pr</v>
          </cell>
          <cell r="C3024" t="str">
            <v>EA</v>
          </cell>
          <cell r="D3024">
            <v>6035</v>
          </cell>
        </row>
        <row r="3025">
          <cell r="A3025" t="str">
            <v>631-0022</v>
          </cell>
          <cell r="B3025" t="str">
            <v>EX631 230V/1Ph/1750/2.0 Bhp/3"Hor-D/Ex Pr</v>
          </cell>
          <cell r="C3025" t="str">
            <v>EA</v>
          </cell>
          <cell r="D3025">
            <v>6035</v>
          </cell>
        </row>
        <row r="3026">
          <cell r="A3026" t="str">
            <v>631-0023</v>
          </cell>
          <cell r="B3026" t="str">
            <v>EX631 230V/1Ph/1750/2.0 Bhp/4"D/Ex Pr</v>
          </cell>
          <cell r="C3026" t="str">
            <v>EA</v>
          </cell>
          <cell r="D3026">
            <v>6035</v>
          </cell>
        </row>
        <row r="3027">
          <cell r="A3027" t="str">
            <v>631-0024</v>
          </cell>
          <cell r="B3027" t="str">
            <v>JX631 200V/3Ph/1750/2.0 Bhp/3"Vert-D/Ex Pr</v>
          </cell>
          <cell r="C3027" t="str">
            <v>EA</v>
          </cell>
          <cell r="D3027">
            <v>5555</v>
          </cell>
        </row>
        <row r="3028">
          <cell r="A3028" t="str">
            <v>631-0025</v>
          </cell>
          <cell r="B3028" t="str">
            <v>JX631 200V/3Ph/1750/2.0 Bhp/3"Hor-D/Ex Pr</v>
          </cell>
          <cell r="C3028" t="str">
            <v>EA</v>
          </cell>
          <cell r="D3028">
            <v>5555</v>
          </cell>
        </row>
        <row r="3029">
          <cell r="A3029" t="str">
            <v>631-0026</v>
          </cell>
          <cell r="B3029" t="str">
            <v>JX631 200V/3Ph/1750/2.0 Bhp/4"D/Ex Pr</v>
          </cell>
          <cell r="C3029" t="str">
            <v>EA</v>
          </cell>
          <cell r="D3029">
            <v>5555</v>
          </cell>
        </row>
        <row r="3030">
          <cell r="A3030" t="str">
            <v>631-0027</v>
          </cell>
          <cell r="B3030" t="str">
            <v>FX631 230V/3Ph/1750/2.0 Bhp/3"Vert-D/Ex Pr</v>
          </cell>
          <cell r="C3030" t="str">
            <v>EA</v>
          </cell>
          <cell r="D3030">
            <v>5555</v>
          </cell>
        </row>
        <row r="3031">
          <cell r="A3031" t="str">
            <v>631-0028</v>
          </cell>
          <cell r="B3031" t="str">
            <v>FX631 230V/3Ph/1750/2.0 Bhp/3"Hor-D/Ex Pr</v>
          </cell>
          <cell r="C3031" t="str">
            <v>EA</v>
          </cell>
          <cell r="D3031">
            <v>5555</v>
          </cell>
        </row>
        <row r="3032">
          <cell r="A3032" t="str">
            <v>631-0029</v>
          </cell>
          <cell r="B3032" t="str">
            <v>FX631 230V/3Ph/1750/2.0 Bhp/4"D/Ex Pr</v>
          </cell>
          <cell r="C3032" t="str">
            <v>EA</v>
          </cell>
          <cell r="D3032">
            <v>5555</v>
          </cell>
        </row>
        <row r="3033">
          <cell r="A3033" t="str">
            <v>631-0030</v>
          </cell>
          <cell r="B3033" t="str">
            <v>GX631 460V/3Ph/1750/2.0 Bhp/3"Vert-D/Ex Pr</v>
          </cell>
          <cell r="C3033" t="str">
            <v>EA</v>
          </cell>
          <cell r="D3033">
            <v>5555</v>
          </cell>
        </row>
        <row r="3034">
          <cell r="A3034" t="str">
            <v>631-0031</v>
          </cell>
          <cell r="B3034" t="str">
            <v>GX631 460V/3Ph/1750/2.0 Bhp/3"Hor-D/Ex Pr</v>
          </cell>
          <cell r="C3034" t="str">
            <v>EA</v>
          </cell>
          <cell r="D3034">
            <v>5555</v>
          </cell>
        </row>
        <row r="3035">
          <cell r="A3035" t="str">
            <v>631-0032</v>
          </cell>
          <cell r="B3035" t="str">
            <v>GX631 460V/3Ph/1750/2.0 Bhp/4"D/Ex Pr</v>
          </cell>
          <cell r="C3035" t="str">
            <v>EA</v>
          </cell>
          <cell r="D3035">
            <v>5555</v>
          </cell>
        </row>
        <row r="3036">
          <cell r="A3036" t="str">
            <v>631-0033</v>
          </cell>
          <cell r="B3036" t="str">
            <v>BAX631 575V/3Ph/1750/2.0Bhp/3"Vert-D/Ex Pr</v>
          </cell>
          <cell r="C3036" t="str">
            <v>EA</v>
          </cell>
          <cell r="D3036">
            <v>5685</v>
          </cell>
        </row>
        <row r="3037">
          <cell r="A3037" t="str">
            <v>631-0034</v>
          </cell>
          <cell r="B3037" t="str">
            <v>BAX631 575V/3Ph/1750/2.0Bhp/3"Hor-D/Ex Pr</v>
          </cell>
          <cell r="C3037" t="str">
            <v>EA</v>
          </cell>
          <cell r="D3037">
            <v>5685</v>
          </cell>
        </row>
        <row r="3038">
          <cell r="A3038" t="str">
            <v>631-0035</v>
          </cell>
          <cell r="B3038" t="str">
            <v>BAX631 575V/3Ph/1750/2.0Bhp/4"D/Ex Pr</v>
          </cell>
          <cell r="C3038" t="str">
            <v>EA</v>
          </cell>
          <cell r="D3038">
            <v>5685</v>
          </cell>
        </row>
        <row r="3039">
          <cell r="A3039" t="str">
            <v>631-0036</v>
          </cell>
          <cell r="B3039" t="str">
            <v>J631 35'Cd/200V/3Ph/1750/2.0Bhp/4"D</v>
          </cell>
          <cell r="C3039" t="str">
            <v>EA</v>
          </cell>
          <cell r="D3039">
            <v>3955</v>
          </cell>
        </row>
        <row r="3040">
          <cell r="A3040" t="str">
            <v>631-0037</v>
          </cell>
          <cell r="B3040" t="str">
            <v>F631 50'Cd/230V/3Ph/1750/2.0Bhp/3"Vert-D</v>
          </cell>
          <cell r="C3040" t="str">
            <v>EA</v>
          </cell>
          <cell r="D3040">
            <v>4015</v>
          </cell>
        </row>
        <row r="3041">
          <cell r="A3041" t="str">
            <v>631-0038</v>
          </cell>
          <cell r="B3041" t="str">
            <v>E631 50'Cd/230V/1Ph/1750/2.0Bhp/3"Vert-D</v>
          </cell>
          <cell r="C3041" t="str">
            <v>EA</v>
          </cell>
          <cell r="D3041">
            <v>4495</v>
          </cell>
        </row>
        <row r="3042">
          <cell r="A3042" t="str">
            <v>631-0039</v>
          </cell>
          <cell r="B3042" t="str">
            <v>G631 50'Cd/460V/3Ph/1750/2.0Bhp/3"Hor-D</v>
          </cell>
          <cell r="C3042" t="str">
            <v>EA</v>
          </cell>
          <cell r="D3042">
            <v>4015</v>
          </cell>
        </row>
        <row r="3043">
          <cell r="A3043" t="str">
            <v>631-0040</v>
          </cell>
          <cell r="B3043" t="str">
            <v>JX631 50'Cd/200V/3P/1750/2.0Bhp/3"Vert-D/Ex Pr</v>
          </cell>
          <cell r="C3043" t="str">
            <v>EA</v>
          </cell>
          <cell r="D3043">
            <v>5715</v>
          </cell>
        </row>
        <row r="3044">
          <cell r="A3044" t="str">
            <v>631-0041</v>
          </cell>
          <cell r="B3044" t="str">
            <v>G631 50'Cd/460V/3Ph/1750/2.0Bhp/4"D</v>
          </cell>
          <cell r="C3044" t="str">
            <v>EA</v>
          </cell>
          <cell r="D3044">
            <v>4015</v>
          </cell>
        </row>
        <row r="3045">
          <cell r="A3045" t="str">
            <v>631-0042</v>
          </cell>
          <cell r="B3045" t="str">
            <v>E631 35'Cd/230V/1Ph/1750/2.0Bhp/4"D</v>
          </cell>
          <cell r="C3045" t="str">
            <v>EA</v>
          </cell>
          <cell r="D3045">
            <v>4435</v>
          </cell>
        </row>
        <row r="3046">
          <cell r="A3046" t="str">
            <v>631-0043</v>
          </cell>
          <cell r="B3046" t="str">
            <v>G631 35' Cd/460V/3Ph/1750/2.0 Bhp/3"Vert-D</v>
          </cell>
          <cell r="C3046" t="str">
            <v>EA</v>
          </cell>
          <cell r="D3046">
            <v>3955</v>
          </cell>
        </row>
        <row r="3047">
          <cell r="A3047" t="str">
            <v>631-0045</v>
          </cell>
          <cell r="B3047" t="str">
            <v>J631 35'Cd/200V/3Ph/1750/2.0 Bhp/3"Vert-D</v>
          </cell>
          <cell r="C3047" t="str">
            <v>EA</v>
          </cell>
          <cell r="D3047">
            <v>3955</v>
          </cell>
        </row>
        <row r="3048">
          <cell r="A3048" t="str">
            <v>631-0046</v>
          </cell>
          <cell r="B3048" t="str">
            <v>J631 50'Cd/200V/3Ph/1750/2.0 Bhp/3"Vert-D</v>
          </cell>
          <cell r="C3048" t="str">
            <v>EA</v>
          </cell>
          <cell r="D3048">
            <v>4015</v>
          </cell>
        </row>
        <row r="3049">
          <cell r="A3049" t="str">
            <v>631-0047</v>
          </cell>
          <cell r="B3049" t="str">
            <v>FX631 35'Cd/230V/3Ph/1750/2.0 Bhp/3"Vert-D/Ex Pr</v>
          </cell>
          <cell r="C3049" t="str">
            <v>EA</v>
          </cell>
          <cell r="D3049">
            <v>5655</v>
          </cell>
        </row>
        <row r="3050">
          <cell r="A3050" t="str">
            <v>631-0048</v>
          </cell>
          <cell r="B3050" t="str">
            <v>GX631 35'Cd/460V/3Ph/1750/2.0 Bhp/3"Hor-D/Ex Pr</v>
          </cell>
          <cell r="C3050" t="str">
            <v>EA</v>
          </cell>
          <cell r="D3050">
            <v>5655</v>
          </cell>
        </row>
        <row r="3051">
          <cell r="A3051" t="str">
            <v>631-0049</v>
          </cell>
          <cell r="B3051" t="str">
            <v>F631 50'Cd/230V/3Ph/1750/2.0 Bhp/3"Hor-D</v>
          </cell>
          <cell r="C3051" t="str">
            <v>EA</v>
          </cell>
          <cell r="D3051">
            <v>4015</v>
          </cell>
        </row>
        <row r="3052">
          <cell r="A3052" t="str">
            <v>631-0050</v>
          </cell>
          <cell r="B3052" t="str">
            <v>F631 50'Cd/230V/3Ph/1750/2.0 Bhp/4"D</v>
          </cell>
          <cell r="C3052" t="str">
            <v>EA</v>
          </cell>
          <cell r="D3052">
            <v>4015</v>
          </cell>
        </row>
        <row r="3053">
          <cell r="A3053" t="str">
            <v>631-0051</v>
          </cell>
          <cell r="B3053" t="str">
            <v>F631 35'Cd/230V/3Ph/1750/2.0 Bhp/4"D</v>
          </cell>
          <cell r="C3053" t="str">
            <v>EA</v>
          </cell>
          <cell r="D3053">
            <v>3955</v>
          </cell>
        </row>
        <row r="3054">
          <cell r="A3054" t="str">
            <v>631-0053</v>
          </cell>
          <cell r="B3054" t="str">
            <v>E631 50'Cd/230V/1Ph/1750/2.0 Bhp/3"Hor-D</v>
          </cell>
          <cell r="C3054" t="str">
            <v>EA</v>
          </cell>
          <cell r="D3054">
            <v>4495</v>
          </cell>
        </row>
        <row r="3055">
          <cell r="A3055" t="str">
            <v>631-0056</v>
          </cell>
          <cell r="B3055" t="str">
            <v>BA631 50'Cd/575V/3Ph/1750/2.0 Bhp/3"Vert-D</v>
          </cell>
          <cell r="C3055" t="str">
            <v>EA</v>
          </cell>
          <cell r="D3055">
            <v>4145</v>
          </cell>
        </row>
        <row r="3056">
          <cell r="A3056" t="str">
            <v>631-0058</v>
          </cell>
          <cell r="B3056" t="str">
            <v>E631 35'Cd/230V/1Ph/1750/2.0 Bhp/3"Hor-D</v>
          </cell>
          <cell r="C3056" t="str">
            <v>EA</v>
          </cell>
          <cell r="D3056">
            <v>4435</v>
          </cell>
        </row>
        <row r="3057">
          <cell r="A3057" t="str">
            <v>631-0059</v>
          </cell>
          <cell r="B3057" t="str">
            <v>E631 75'Cd/230V/1Ph/1750/2.0Bhp/4"D</v>
          </cell>
          <cell r="C3057" t="str">
            <v>EA</v>
          </cell>
          <cell r="D3057">
            <v>5134</v>
          </cell>
        </row>
        <row r="3058">
          <cell r="A3058" t="str">
            <v>631-0060</v>
          </cell>
          <cell r="B3058" t="str">
            <v>E631 35'Cd/230V/1Ph/1750/2.0Bhp/3"Vert-D</v>
          </cell>
          <cell r="C3058" t="str">
            <v>EA</v>
          </cell>
          <cell r="D3058">
            <v>4435</v>
          </cell>
        </row>
        <row r="3059">
          <cell r="A3059" t="str">
            <v>641-0004</v>
          </cell>
          <cell r="B3059" t="str">
            <v>E641 230V/1Ph/1750/3.0 Bhp/3"Vert-D</v>
          </cell>
          <cell r="C3059" t="str">
            <v>EA</v>
          </cell>
          <cell r="D3059">
            <v>4430</v>
          </cell>
        </row>
        <row r="3060">
          <cell r="A3060" t="str">
            <v>641-0005</v>
          </cell>
          <cell r="B3060" t="str">
            <v>E641 230V/1Ph/1750/3.0 Bhp/4"D</v>
          </cell>
          <cell r="C3060" t="str">
            <v>EA</v>
          </cell>
          <cell r="D3060">
            <v>4430</v>
          </cell>
        </row>
        <row r="3061">
          <cell r="A3061" t="str">
            <v>641-0006</v>
          </cell>
          <cell r="B3061" t="str">
            <v>J641 200V/3Ph/1750/3.0 Bhp/3"Vert-D</v>
          </cell>
          <cell r="C3061" t="str">
            <v>EA</v>
          </cell>
          <cell r="D3061">
            <v>3950</v>
          </cell>
        </row>
        <row r="3062">
          <cell r="A3062" t="str">
            <v>641-0007</v>
          </cell>
          <cell r="B3062" t="str">
            <v>J641 200V/3Ph/1750/3.0 Bhp/4"D</v>
          </cell>
          <cell r="C3062" t="str">
            <v>EA</v>
          </cell>
          <cell r="D3062">
            <v>3950</v>
          </cell>
        </row>
        <row r="3063">
          <cell r="A3063" t="str">
            <v>641-0008</v>
          </cell>
          <cell r="B3063" t="str">
            <v>F641 230V/3Ph/1750/3.0 Bhp/3"Vert-D</v>
          </cell>
          <cell r="C3063" t="str">
            <v>EA</v>
          </cell>
          <cell r="D3063">
            <v>3950</v>
          </cell>
        </row>
        <row r="3064">
          <cell r="A3064" t="str">
            <v>641-0009</v>
          </cell>
          <cell r="B3064" t="str">
            <v>F641 230V/3Ph/1750/3.0 Bhp/4"D</v>
          </cell>
          <cell r="C3064" t="str">
            <v>EA</v>
          </cell>
          <cell r="D3064">
            <v>3950</v>
          </cell>
        </row>
        <row r="3065">
          <cell r="A3065" t="str">
            <v>641-0010</v>
          </cell>
          <cell r="B3065" t="str">
            <v>G641 460V/3Ph/1750/3.0 Bhp/3"Vert-D</v>
          </cell>
          <cell r="C3065" t="str">
            <v>EA</v>
          </cell>
          <cell r="D3065">
            <v>3950</v>
          </cell>
        </row>
        <row r="3066">
          <cell r="A3066" t="str">
            <v>641-0011</v>
          </cell>
          <cell r="B3066" t="str">
            <v>G641 460V/3Ph/1750/3.0 Bhp/4"D</v>
          </cell>
          <cell r="C3066" t="str">
            <v>EA</v>
          </cell>
          <cell r="D3066">
            <v>3950</v>
          </cell>
        </row>
        <row r="3067">
          <cell r="A3067" t="str">
            <v>641-0012</v>
          </cell>
          <cell r="B3067" t="str">
            <v>BA641 575V/3Ph/1750/3.0 Bhp/3"Vert-D</v>
          </cell>
          <cell r="C3067" t="str">
            <v>EA</v>
          </cell>
          <cell r="D3067">
            <v>4080</v>
          </cell>
        </row>
        <row r="3068">
          <cell r="A3068" t="str">
            <v>641-0013</v>
          </cell>
          <cell r="B3068" t="str">
            <v>BA641 575V/3Ph/1750/3.0 Bhp/4"D</v>
          </cell>
          <cell r="C3068" t="str">
            <v>EA</v>
          </cell>
          <cell r="D3068">
            <v>4080</v>
          </cell>
        </row>
        <row r="3069">
          <cell r="A3069" t="str">
            <v>641-0014</v>
          </cell>
          <cell r="B3069" t="str">
            <v>J641 200V/3Ph/1750/3.0Bhp/3"Hor-D</v>
          </cell>
          <cell r="C3069" t="str">
            <v>EA</v>
          </cell>
          <cell r="D3069">
            <v>3950</v>
          </cell>
        </row>
        <row r="3070">
          <cell r="A3070" t="str">
            <v>641-0015</v>
          </cell>
          <cell r="B3070" t="str">
            <v>F641 230V/3Ph/1750/3Bhp/3"Hor-D</v>
          </cell>
          <cell r="C3070" t="str">
            <v>EA</v>
          </cell>
          <cell r="D3070">
            <v>3950</v>
          </cell>
        </row>
        <row r="3071">
          <cell r="A3071" t="str">
            <v>641-0016</v>
          </cell>
          <cell r="B3071" t="str">
            <v>G641 460V/3Ph/1750/3.0B Hp/3"Hor-D</v>
          </cell>
          <cell r="C3071" t="str">
            <v>EA</v>
          </cell>
          <cell r="D3071">
            <v>3950</v>
          </cell>
        </row>
        <row r="3072">
          <cell r="A3072" t="str">
            <v>641-0017</v>
          </cell>
          <cell r="B3072" t="str">
            <v>F641 35'Cd/230V/3Ph/1750/3.0Bhp/4"D</v>
          </cell>
          <cell r="C3072" t="str">
            <v>EA</v>
          </cell>
          <cell r="D3072">
            <v>4050</v>
          </cell>
        </row>
        <row r="3073">
          <cell r="A3073" t="str">
            <v>641-0018</v>
          </cell>
          <cell r="B3073" t="str">
            <v>E641 230V/1Ph/1750/3.0B Hp/3"Hor-D</v>
          </cell>
          <cell r="C3073" t="str">
            <v>EA</v>
          </cell>
          <cell r="D3073">
            <v>4430</v>
          </cell>
        </row>
        <row r="3074">
          <cell r="A3074" t="str">
            <v>641-0019</v>
          </cell>
          <cell r="B3074" t="str">
            <v>J641 35'Cd/200V/3Ph/1750/3.0Bhp/3"Vert-D</v>
          </cell>
          <cell r="C3074" t="str">
            <v>EA</v>
          </cell>
          <cell r="D3074">
            <v>4050</v>
          </cell>
        </row>
        <row r="3075">
          <cell r="A3075" t="str">
            <v>641-0020</v>
          </cell>
          <cell r="B3075" t="str">
            <v>E641 35'Cd/230V/1Ph/1750/3.0Bhp/4"D</v>
          </cell>
          <cell r="C3075" t="str">
            <v>EA</v>
          </cell>
          <cell r="D3075">
            <v>4530</v>
          </cell>
        </row>
        <row r="3076">
          <cell r="A3076" t="str">
            <v>641-0021</v>
          </cell>
          <cell r="B3076" t="str">
            <v>G641 35'Cd/460V/3Ph/1750/3.0Bhp/4"D</v>
          </cell>
          <cell r="C3076" t="str">
            <v>EA</v>
          </cell>
          <cell r="D3076">
            <v>4050</v>
          </cell>
        </row>
        <row r="3077">
          <cell r="A3077" t="str">
            <v>641-0022</v>
          </cell>
          <cell r="B3077" t="str">
            <v>J641 50'Cd/200V/3Ph/1750/3.0Bhp/3"Vert-D</v>
          </cell>
          <cell r="C3077" t="str">
            <v>EA</v>
          </cell>
          <cell r="D3077">
            <v>4110</v>
          </cell>
        </row>
        <row r="3078">
          <cell r="A3078" t="str">
            <v>641-0023</v>
          </cell>
          <cell r="B3078" t="str">
            <v>E641 50'Cd/230V/1Ph/1750/3.0Bhp/3"Vert-D</v>
          </cell>
          <cell r="C3078" t="str">
            <v>EA</v>
          </cell>
          <cell r="D3078">
            <v>4590</v>
          </cell>
        </row>
        <row r="3079">
          <cell r="A3079" t="str">
            <v>641-0025</v>
          </cell>
          <cell r="B3079" t="str">
            <v>E641 50'Cd/230V/1Ph/1750/3.0Bhp/4"D</v>
          </cell>
          <cell r="C3079" t="str">
            <v>EA</v>
          </cell>
          <cell r="D3079">
            <v>4590</v>
          </cell>
        </row>
        <row r="3080">
          <cell r="A3080" t="str">
            <v>641-0026</v>
          </cell>
          <cell r="B3080" t="str">
            <v>J641 35'Cd/200V/3Ph/1750/3.0Bhp/4"D</v>
          </cell>
          <cell r="C3080" t="str">
            <v>EA</v>
          </cell>
          <cell r="D3080">
            <v>4050</v>
          </cell>
        </row>
        <row r="3081">
          <cell r="A3081" t="str">
            <v>641-0027</v>
          </cell>
          <cell r="B3081" t="str">
            <v>EX641 230V/1Ph/1750/3.0 Bhp/3"Vert-D/Ex Pr</v>
          </cell>
          <cell r="C3081" t="str">
            <v>EA</v>
          </cell>
          <cell r="D3081">
            <v>6137</v>
          </cell>
        </row>
        <row r="3082">
          <cell r="A3082" t="str">
            <v>641-0028</v>
          </cell>
          <cell r="B3082" t="str">
            <v>EX641 230V/1Ph/1750/3.0Bhp/3"Hor-D/Ex Pr</v>
          </cell>
          <cell r="C3082" t="str">
            <v>EA</v>
          </cell>
          <cell r="D3082">
            <v>6137</v>
          </cell>
        </row>
        <row r="3083">
          <cell r="A3083" t="str">
            <v>641-0029</v>
          </cell>
          <cell r="B3083" t="str">
            <v>EX641 230V/1Ph/1750/3.0Bhp/4"D/Ex Pr</v>
          </cell>
          <cell r="C3083" t="str">
            <v>EA</v>
          </cell>
          <cell r="D3083">
            <v>6137</v>
          </cell>
        </row>
        <row r="3084">
          <cell r="A3084" t="str">
            <v>641-0030</v>
          </cell>
          <cell r="B3084" t="str">
            <v>JX641 200V/3Ph/1750/3.0Bhp/3"Vert-D/Ex Pr</v>
          </cell>
          <cell r="C3084" t="str">
            <v>EA</v>
          </cell>
          <cell r="D3084">
            <v>5657</v>
          </cell>
        </row>
        <row r="3085">
          <cell r="A3085" t="str">
            <v>641-0031</v>
          </cell>
          <cell r="B3085" t="str">
            <v>JX641 200V/3Ph/1750/3.0Bhp/3"Hor-D/Ex Pr</v>
          </cell>
          <cell r="C3085" t="str">
            <v>EA</v>
          </cell>
          <cell r="D3085">
            <v>5657</v>
          </cell>
        </row>
        <row r="3086">
          <cell r="A3086" t="str">
            <v>641-0032</v>
          </cell>
          <cell r="B3086" t="str">
            <v>JX641 200V/3Ph/1750/3.0Bhp/4"D/Ex Pr</v>
          </cell>
          <cell r="C3086" t="str">
            <v>EA</v>
          </cell>
          <cell r="D3086">
            <v>5817</v>
          </cell>
        </row>
        <row r="3087">
          <cell r="A3087" t="str">
            <v>641-0033</v>
          </cell>
          <cell r="B3087" t="str">
            <v>FX641 230V/3Ph/1750/3.0Bhp/3"Vert-D/Ex Pr</v>
          </cell>
          <cell r="C3087" t="str">
            <v>EA</v>
          </cell>
          <cell r="D3087">
            <v>5657</v>
          </cell>
        </row>
        <row r="3088">
          <cell r="A3088" t="str">
            <v>641-0034</v>
          </cell>
          <cell r="B3088" t="str">
            <v>FX641 230V/3Ph/1750/3.0Bhp/3"Hor-D/Ex Pr</v>
          </cell>
          <cell r="C3088" t="str">
            <v>EA</v>
          </cell>
          <cell r="D3088">
            <v>5657</v>
          </cell>
        </row>
        <row r="3089">
          <cell r="A3089" t="str">
            <v>641-0035</v>
          </cell>
          <cell r="B3089" t="str">
            <v>FX641 230V/3Ph/1750/3.0Bhp/4"D/Ex Pr</v>
          </cell>
          <cell r="C3089" t="str">
            <v>EA</v>
          </cell>
          <cell r="D3089">
            <v>5657</v>
          </cell>
        </row>
        <row r="3090">
          <cell r="A3090" t="str">
            <v>641-0036</v>
          </cell>
          <cell r="B3090" t="str">
            <v>GX641 460V/3Ph/1750/3.0Bhp/3"Vert-D/Ex Pr</v>
          </cell>
          <cell r="C3090" t="str">
            <v>EA</v>
          </cell>
          <cell r="D3090">
            <v>5657</v>
          </cell>
        </row>
        <row r="3091">
          <cell r="A3091" t="str">
            <v>641-0037</v>
          </cell>
          <cell r="B3091" t="str">
            <v>GX641 460V/3Ph/1750/3.0Bhp/3"Hor-D/Ex Pr</v>
          </cell>
          <cell r="C3091" t="str">
            <v>EA</v>
          </cell>
          <cell r="D3091">
            <v>5657</v>
          </cell>
        </row>
        <row r="3092">
          <cell r="A3092" t="str">
            <v>641-0038</v>
          </cell>
          <cell r="B3092" t="str">
            <v>GX641 460V/3Ph/1750/3.0Bhp/4"D/Ex Pr</v>
          </cell>
          <cell r="C3092" t="str">
            <v>EA</v>
          </cell>
          <cell r="D3092">
            <v>5657</v>
          </cell>
        </row>
        <row r="3093">
          <cell r="A3093" t="str">
            <v>641-0039</v>
          </cell>
          <cell r="B3093" t="str">
            <v>BAX641 575V/3Ph/1750/3.0Bhp/3"Vert-D/Ex Pr</v>
          </cell>
          <cell r="C3093" t="str">
            <v>EA</v>
          </cell>
          <cell r="D3093">
            <v>5787</v>
          </cell>
        </row>
        <row r="3094">
          <cell r="A3094" t="str">
            <v>641-0040</v>
          </cell>
          <cell r="B3094" t="str">
            <v>BAX641 575V/3Ph/1750/3.0Bhp/3"Hor-D/Ex Pr</v>
          </cell>
          <cell r="C3094" t="str">
            <v>EA</v>
          </cell>
          <cell r="D3094">
            <v>5787</v>
          </cell>
        </row>
        <row r="3095">
          <cell r="A3095" t="str">
            <v>641-0041</v>
          </cell>
          <cell r="B3095" t="str">
            <v>BAX641 575V/3Ph/1750/3.0Bhp/4"D/Ex Pr</v>
          </cell>
          <cell r="C3095" t="str">
            <v>EA</v>
          </cell>
          <cell r="D3095">
            <v>5787</v>
          </cell>
        </row>
        <row r="3096">
          <cell r="A3096" t="str">
            <v>641-0042</v>
          </cell>
          <cell r="B3096" t="str">
            <v>F641 50'Cd/230V/3Ph/1750/3.0Bhp/3"Vert-D</v>
          </cell>
          <cell r="C3096" t="str">
            <v>EA</v>
          </cell>
          <cell r="D3096">
            <v>4110</v>
          </cell>
        </row>
        <row r="3097">
          <cell r="A3097" t="str">
            <v>641-0043</v>
          </cell>
          <cell r="B3097" t="str">
            <v>E641 35'Cd/230V/1Ph/1750/3.0Bhp/3"Vert-D</v>
          </cell>
          <cell r="C3097" t="str">
            <v>EA</v>
          </cell>
          <cell r="D3097">
            <v>4530</v>
          </cell>
        </row>
        <row r="3098">
          <cell r="A3098" t="str">
            <v>641-0044</v>
          </cell>
          <cell r="B3098" t="str">
            <v>G641 50'Cd/460V/3Ph/1750/3.0Bhp/4"D</v>
          </cell>
          <cell r="C3098" t="str">
            <v>EA</v>
          </cell>
          <cell r="D3098">
            <v>4110</v>
          </cell>
        </row>
        <row r="3099">
          <cell r="A3099" t="str">
            <v>641-0046</v>
          </cell>
          <cell r="B3099" t="str">
            <v>JX641 50'Cd/200V/3P/1750/3.0Bhp/3"Vert-D/Ex Pr</v>
          </cell>
          <cell r="C3099" t="str">
            <v>EA</v>
          </cell>
          <cell r="D3099">
            <v>5817</v>
          </cell>
        </row>
        <row r="3100">
          <cell r="A3100" t="str">
            <v>641-0048</v>
          </cell>
          <cell r="B3100" t="str">
            <v>G641 50'Cd/460V/3Ph/1750/3.0Bhp/3"Hor-D</v>
          </cell>
          <cell r="C3100" t="str">
            <v>EA</v>
          </cell>
          <cell r="D3100">
            <v>4110</v>
          </cell>
        </row>
        <row r="3101">
          <cell r="A3101" t="str">
            <v>641-0049</v>
          </cell>
          <cell r="B3101" t="str">
            <v>GX641 50'Cd/460V/3P/1750/3.0Bhp/3"Vert-D/Ex Pr</v>
          </cell>
          <cell r="C3101" t="str">
            <v>EA</v>
          </cell>
          <cell r="D3101">
            <v>5817</v>
          </cell>
        </row>
        <row r="3102">
          <cell r="A3102" t="str">
            <v>641-0050</v>
          </cell>
          <cell r="B3102" t="str">
            <v>G641 50'Cd/460V/3Ph/1750/3.0Bhp/3"Vert-D</v>
          </cell>
          <cell r="C3102" t="str">
            <v>EA</v>
          </cell>
          <cell r="D3102">
            <v>4110</v>
          </cell>
        </row>
        <row r="3103">
          <cell r="A3103" t="str">
            <v>641-0051</v>
          </cell>
          <cell r="B3103" t="str">
            <v>JX641 50'Cd/200V/3P/1750/3.0Bhp/4"D/Ex Pr</v>
          </cell>
          <cell r="C3103" t="str">
            <v>EA</v>
          </cell>
          <cell r="D3103">
            <v>5817</v>
          </cell>
        </row>
        <row r="3104">
          <cell r="A3104" t="str">
            <v>641-0052</v>
          </cell>
          <cell r="B3104" t="str">
            <v>GX641 50'Cd/460V/3P/1750/3.0Bhp/4"D/Ex Pr</v>
          </cell>
          <cell r="C3104" t="str">
            <v>EA</v>
          </cell>
          <cell r="D3104">
            <v>5817</v>
          </cell>
        </row>
        <row r="3105">
          <cell r="A3105" t="str">
            <v>641-0053</v>
          </cell>
          <cell r="B3105" t="str">
            <v>J641 50' Cord 200V/3Ph/1750/3.0 Bhp/4"D</v>
          </cell>
          <cell r="C3105" t="str">
            <v>EA</v>
          </cell>
          <cell r="D3105">
            <v>4110</v>
          </cell>
        </row>
        <row r="3106">
          <cell r="A3106" t="str">
            <v>641-0054</v>
          </cell>
          <cell r="B3106" t="str">
            <v>F641 50'CD/230V/3Ph/1750/3.0 Bhp/4"D</v>
          </cell>
          <cell r="C3106" t="str">
            <v>EA</v>
          </cell>
          <cell r="D3106">
            <v>4110</v>
          </cell>
        </row>
        <row r="3107">
          <cell r="A3107" t="str">
            <v>641-0055</v>
          </cell>
          <cell r="B3107" t="str">
            <v>F641 35'Cd/230V/3Ph/1750/3.0Bhp/3"Vert-D</v>
          </cell>
          <cell r="C3107" t="str">
            <v>EA</v>
          </cell>
          <cell r="D3107">
            <v>4050</v>
          </cell>
        </row>
        <row r="3108">
          <cell r="A3108" t="str">
            <v>641-0056</v>
          </cell>
          <cell r="B3108" t="str">
            <v>G641 75'Cd/460V/3Ph/1750/3.0Bhp/4"D</v>
          </cell>
          <cell r="C3108" t="str">
            <v>EA</v>
          </cell>
          <cell r="D3108">
            <v>4110</v>
          </cell>
        </row>
        <row r="3109">
          <cell r="A3109" t="str">
            <v>641-0057</v>
          </cell>
          <cell r="B3109" t="str">
            <v>JX641 35'Cd/200V/3Ph/1750/3.0Bhp/3"Vert-D/Ex Pr</v>
          </cell>
          <cell r="C3109" t="str">
            <v>EA</v>
          </cell>
          <cell r="D3109">
            <v>5757</v>
          </cell>
        </row>
        <row r="3110">
          <cell r="A3110" t="str">
            <v>641-0058</v>
          </cell>
          <cell r="B3110" t="str">
            <v>J641 75'Cd/200V/3Ph/1750/3.0 Bhp/3"Vert-D</v>
          </cell>
          <cell r="C3110" t="str">
            <v>EA</v>
          </cell>
          <cell r="D3110">
            <v>4200</v>
          </cell>
        </row>
        <row r="3111">
          <cell r="A3111" t="str">
            <v>641-0059</v>
          </cell>
          <cell r="B3111" t="str">
            <v>EX641 50'Cd/230V/1Ph/1750/3.0 Bhp/3"Vert-D/Ex Pr</v>
          </cell>
          <cell r="C3111" t="str">
            <v>EA</v>
          </cell>
          <cell r="D3111">
            <v>6297</v>
          </cell>
        </row>
        <row r="3112">
          <cell r="A3112" t="str">
            <v>641-0060</v>
          </cell>
          <cell r="B3112" t="str">
            <v>J641 75'Cd/200V/3Ph/1750/3.0 Bhp/4"D</v>
          </cell>
          <cell r="C3112" t="str">
            <v>EA</v>
          </cell>
          <cell r="D3112">
            <v>4200</v>
          </cell>
        </row>
        <row r="3113">
          <cell r="A3113" t="str">
            <v>641-0061</v>
          </cell>
          <cell r="B3113" t="str">
            <v>J641 50'Cd/200V/3Ph/1750/3.0Bhp/3"Hor-D</v>
          </cell>
          <cell r="C3113" t="str">
            <v>EA</v>
          </cell>
          <cell r="D3113">
            <v>4110</v>
          </cell>
        </row>
        <row r="3114">
          <cell r="A3114" t="str">
            <v>641-0063</v>
          </cell>
          <cell r="B3114" t="str">
            <v>F641 50'Cd/230V/3Ph/1750/3Bhp/3"Hor-D</v>
          </cell>
          <cell r="C3114" t="str">
            <v>EA</v>
          </cell>
          <cell r="D3114">
            <v>4110</v>
          </cell>
        </row>
        <row r="3115">
          <cell r="A3115" t="str">
            <v>641-0064</v>
          </cell>
          <cell r="B3115" t="str">
            <v>G641 75'Cd/460V/3Ph/1750/3.0Bhp/3"Vert-D</v>
          </cell>
          <cell r="C3115" t="str">
            <v>EA</v>
          </cell>
          <cell r="D3115">
            <v>4200</v>
          </cell>
        </row>
        <row r="3116">
          <cell r="A3116" t="str">
            <v>641-0065</v>
          </cell>
          <cell r="B3116" t="str">
            <v>G641 75'Cd/460V/3Ph/1750/3.0Bhp/4"D</v>
          </cell>
          <cell r="C3116" t="str">
            <v>EA</v>
          </cell>
          <cell r="D3116">
            <v>4200</v>
          </cell>
        </row>
        <row r="3117">
          <cell r="A3117" t="str">
            <v>641-0066</v>
          </cell>
          <cell r="B3117" t="str">
            <v>BA641 575V/3Ph/1750/3.0 Bhp/3"Hor-D</v>
          </cell>
          <cell r="C3117" t="str">
            <v>EA</v>
          </cell>
          <cell r="D3117">
            <v>4080</v>
          </cell>
        </row>
        <row r="3118">
          <cell r="A3118" t="str">
            <v>641-0067</v>
          </cell>
          <cell r="B3118" t="str">
            <v>G641 35'Cd/460V/3Ph/1750/3.0Bhp/3"Hor-D</v>
          </cell>
          <cell r="C3118" t="str">
            <v>EA</v>
          </cell>
          <cell r="D3118">
            <v>4050</v>
          </cell>
        </row>
        <row r="3119">
          <cell r="A3119" t="str">
            <v>641-0068</v>
          </cell>
          <cell r="B3119" t="str">
            <v>J641 75Cd/200V/3Ph/1750/3.0Bhp/3"Hor-D</v>
          </cell>
          <cell r="C3119" t="str">
            <v>EA</v>
          </cell>
          <cell r="D3119">
            <v>4200</v>
          </cell>
        </row>
        <row r="3120">
          <cell r="A3120" t="str">
            <v>641-0070</v>
          </cell>
          <cell r="B3120" t="str">
            <v>J641 35'Cd/200V/3Ph/1750/3.0Bhp/3"Hor-D</v>
          </cell>
          <cell r="C3120" t="str">
            <v>EA</v>
          </cell>
          <cell r="D3120">
            <v>4050</v>
          </cell>
        </row>
        <row r="3121">
          <cell r="A3121" t="str">
            <v>651-0004</v>
          </cell>
          <cell r="B3121" t="str">
            <v>E651 230V/1Ph/1750/5.0 Bhp/3"Vert-D</v>
          </cell>
          <cell r="C3121" t="str">
            <v>EA</v>
          </cell>
          <cell r="D3121">
            <v>4884</v>
          </cell>
        </row>
        <row r="3122">
          <cell r="A3122" t="str">
            <v>651-0005</v>
          </cell>
          <cell r="B3122" t="str">
            <v>E651 230V/1Ph/1750/5.0 Bhp/4"D</v>
          </cell>
          <cell r="C3122" t="str">
            <v>EA</v>
          </cell>
          <cell r="D3122">
            <v>4884</v>
          </cell>
        </row>
        <row r="3123">
          <cell r="A3123" t="str">
            <v>651-0006</v>
          </cell>
          <cell r="B3123" t="str">
            <v>J651 200V/3Ph/1750/5.0 Bhp/3"Vert-D</v>
          </cell>
          <cell r="C3123" t="str">
            <v>EA</v>
          </cell>
          <cell r="D3123">
            <v>4404</v>
          </cell>
        </row>
        <row r="3124">
          <cell r="A3124" t="str">
            <v>651-0007</v>
          </cell>
          <cell r="B3124" t="str">
            <v>J651 200V/3Ph/1750/5.0 Bhp/4"D</v>
          </cell>
          <cell r="C3124" t="str">
            <v>EA</v>
          </cell>
          <cell r="D3124">
            <v>4404</v>
          </cell>
        </row>
        <row r="3125">
          <cell r="A3125" t="str">
            <v>651-0008</v>
          </cell>
          <cell r="B3125" t="str">
            <v>F651 230V/3Ph/1750/5.0 Bhp/3"Vert-D</v>
          </cell>
          <cell r="C3125" t="str">
            <v>EA</v>
          </cell>
          <cell r="D3125">
            <v>4404</v>
          </cell>
        </row>
        <row r="3126">
          <cell r="A3126" t="str">
            <v>651-0009</v>
          </cell>
          <cell r="B3126" t="str">
            <v>F651 230V/3Ph/1750/5.0 Bhp/4"D</v>
          </cell>
          <cell r="C3126" t="str">
            <v>EA</v>
          </cell>
          <cell r="D3126">
            <v>4404</v>
          </cell>
        </row>
        <row r="3127">
          <cell r="A3127" t="str">
            <v>651-0010</v>
          </cell>
          <cell r="B3127" t="str">
            <v>G651 460V/3Ph/1750/5.0 Bhp/3"Vert-D</v>
          </cell>
          <cell r="C3127" t="str">
            <v>EA</v>
          </cell>
          <cell r="D3127">
            <v>4404</v>
          </cell>
        </row>
        <row r="3128">
          <cell r="A3128" t="str">
            <v>651-0011</v>
          </cell>
          <cell r="B3128" t="str">
            <v>G651 460V/3Ph/1750/5.0 Bhp/4"D</v>
          </cell>
          <cell r="C3128" t="str">
            <v>EA</v>
          </cell>
          <cell r="D3128">
            <v>4404</v>
          </cell>
        </row>
        <row r="3129">
          <cell r="A3129" t="str">
            <v>651-0012</v>
          </cell>
          <cell r="B3129" t="str">
            <v>BA651 575V/3Ph/1750/5.0 Bhp/3"vert-D</v>
          </cell>
          <cell r="C3129" t="str">
            <v>EA</v>
          </cell>
          <cell r="D3129">
            <v>4534</v>
          </cell>
        </row>
        <row r="3130">
          <cell r="A3130" t="str">
            <v>651-0013</v>
          </cell>
          <cell r="B3130" t="str">
            <v>BA651 575V/3Ph/1750/5.0 Bhp/4"D</v>
          </cell>
          <cell r="C3130" t="str">
            <v>EA</v>
          </cell>
          <cell r="D3130">
            <v>4534</v>
          </cell>
        </row>
        <row r="3131">
          <cell r="A3131" t="str">
            <v>651-0014</v>
          </cell>
          <cell r="B3131" t="str">
            <v>J651 50'Cd/200V/3Ph/1750/5.0Bhp/3"Vert-D</v>
          </cell>
          <cell r="C3131" t="str">
            <v>EA</v>
          </cell>
          <cell r="D3131">
            <v>4564</v>
          </cell>
        </row>
        <row r="3132">
          <cell r="A3132" t="str">
            <v>651-0015</v>
          </cell>
          <cell r="B3132" t="str">
            <v>F651 75'Cd/230V/3Ph/1750/5.0Bhp/4"D</v>
          </cell>
          <cell r="C3132" t="str">
            <v>EA</v>
          </cell>
          <cell r="D3132">
            <v>4654</v>
          </cell>
        </row>
        <row r="3133">
          <cell r="A3133" t="str">
            <v>651-0016</v>
          </cell>
          <cell r="B3133" t="str">
            <v>G651 460V/3P/1750/5.0Bhp/3"Hor-D</v>
          </cell>
          <cell r="C3133" t="str">
            <v>EA</v>
          </cell>
          <cell r="D3133">
            <v>4404</v>
          </cell>
        </row>
        <row r="3134">
          <cell r="A3134" t="str">
            <v>651-0018</v>
          </cell>
          <cell r="B3134" t="str">
            <v>E651 50'Cd/230V/1Ph/1750/5.0Bhp/3"Hor-D</v>
          </cell>
          <cell r="C3134" t="str">
            <v>EA</v>
          </cell>
          <cell r="D3134">
            <v>5044</v>
          </cell>
        </row>
        <row r="3135">
          <cell r="A3135" t="str">
            <v>651-0019</v>
          </cell>
          <cell r="B3135" t="str">
            <v>E651 50'Cd/230V/1Ph/1750/5.0Bhp/4"D</v>
          </cell>
          <cell r="C3135" t="str">
            <v>EA</v>
          </cell>
          <cell r="D3135">
            <v>5044</v>
          </cell>
        </row>
        <row r="3136">
          <cell r="A3136" t="str">
            <v>651-0020</v>
          </cell>
          <cell r="B3136" t="str">
            <v>E651 50'Cd/230V/1Ph/1750/5.0Bhp/3"Vert-D</v>
          </cell>
          <cell r="C3136" t="str">
            <v>EA</v>
          </cell>
          <cell r="D3136">
            <v>5044</v>
          </cell>
        </row>
        <row r="3137">
          <cell r="A3137" t="str">
            <v>651-0021</v>
          </cell>
          <cell r="B3137" t="str">
            <v>J651 200V/3Ph/1750/5.0 Bhp/3"Hor-D</v>
          </cell>
          <cell r="C3137" t="str">
            <v>EA</v>
          </cell>
          <cell r="D3137">
            <v>4404</v>
          </cell>
        </row>
        <row r="3138">
          <cell r="A3138" t="str">
            <v>651-0022</v>
          </cell>
          <cell r="B3138" t="str">
            <v>EX651 230V/1Ph/1750/5.0 Bhp/3"Vert-D/Ex Pr</v>
          </cell>
          <cell r="C3138" t="str">
            <v>EA</v>
          </cell>
          <cell r="D3138">
            <v>6701</v>
          </cell>
        </row>
        <row r="3139">
          <cell r="A3139" t="str">
            <v>651-0023</v>
          </cell>
          <cell r="B3139" t="str">
            <v>EX651 230V/1Ph/1750/5.0Bhp/3"Hor-D/Ex Pr</v>
          </cell>
          <cell r="C3139" t="str">
            <v>EA</v>
          </cell>
          <cell r="D3139">
            <v>6701</v>
          </cell>
        </row>
        <row r="3140">
          <cell r="A3140" t="str">
            <v>651-0024</v>
          </cell>
          <cell r="B3140" t="str">
            <v>EX651 230V/1Ph/1750/5.0Bhp/4"D/Ex Pr</v>
          </cell>
          <cell r="C3140" t="str">
            <v>EA</v>
          </cell>
          <cell r="D3140">
            <v>6701</v>
          </cell>
        </row>
        <row r="3141">
          <cell r="A3141" t="str">
            <v>651-0025</v>
          </cell>
          <cell r="B3141" t="str">
            <v>JX651 200V/3Ph/1750/5.0Bhp/3"Vert-D/Ex Pr</v>
          </cell>
          <cell r="C3141" t="str">
            <v>EA</v>
          </cell>
          <cell r="D3141">
            <v>6221</v>
          </cell>
        </row>
        <row r="3142">
          <cell r="A3142" t="str">
            <v>651-0026</v>
          </cell>
          <cell r="B3142" t="str">
            <v>JX651 200V/3Ph/1750/5.0Bhp/3"Hor-D/Ex Pr</v>
          </cell>
          <cell r="C3142" t="str">
            <v>EA</v>
          </cell>
          <cell r="D3142">
            <v>6221</v>
          </cell>
        </row>
        <row r="3143">
          <cell r="A3143" t="str">
            <v>651-0027</v>
          </cell>
          <cell r="B3143" t="str">
            <v>JX651 200V/3Ph/1750/5.0Bhp/4"D/Ex Pr</v>
          </cell>
          <cell r="C3143" t="str">
            <v>EA</v>
          </cell>
          <cell r="D3143">
            <v>6221</v>
          </cell>
        </row>
        <row r="3144">
          <cell r="A3144" t="str">
            <v>651-0028</v>
          </cell>
          <cell r="B3144" t="str">
            <v>FX651 230V/3Ph/1750/5.0Bhp/3"Vert-D/Ex Pr</v>
          </cell>
          <cell r="C3144" t="str">
            <v>EA</v>
          </cell>
          <cell r="D3144">
            <v>6221</v>
          </cell>
        </row>
        <row r="3145">
          <cell r="A3145" t="str">
            <v>651-0029</v>
          </cell>
          <cell r="B3145" t="str">
            <v>FX651 230V/3Ph/1750/5.0Bhp/3"Hor-D/Ex Pr</v>
          </cell>
          <cell r="C3145" t="str">
            <v>EA</v>
          </cell>
          <cell r="D3145">
            <v>6221</v>
          </cell>
        </row>
        <row r="3146">
          <cell r="A3146" t="str">
            <v>651-0030</v>
          </cell>
          <cell r="B3146" t="str">
            <v>FX651 230V/3Ph/1750/5.0Bhp/4"D/Ex Pr</v>
          </cell>
          <cell r="C3146" t="str">
            <v>EA</v>
          </cell>
          <cell r="D3146">
            <v>6221</v>
          </cell>
        </row>
        <row r="3147">
          <cell r="A3147" t="str">
            <v>651-0031</v>
          </cell>
          <cell r="B3147" t="str">
            <v>GX651 460V/3Ph/1750/5.0Bhp/3"Vert-D/Ex Pr</v>
          </cell>
          <cell r="C3147" t="str">
            <v>EA</v>
          </cell>
          <cell r="D3147">
            <v>6221</v>
          </cell>
        </row>
        <row r="3148">
          <cell r="A3148" t="str">
            <v>651-0032</v>
          </cell>
          <cell r="B3148" t="str">
            <v>GX651 460V/3Ph/1750/5.0Bhp/3"Hor-D/Ex Pr</v>
          </cell>
          <cell r="C3148" t="str">
            <v>EA</v>
          </cell>
          <cell r="D3148">
            <v>6221</v>
          </cell>
        </row>
        <row r="3149">
          <cell r="A3149" t="str">
            <v>651-0033</v>
          </cell>
          <cell r="B3149" t="str">
            <v>GX651 460V/3Ph/1750/5.0Bhp/4"D/Ex Pr</v>
          </cell>
          <cell r="C3149" t="str">
            <v>EA</v>
          </cell>
          <cell r="D3149">
            <v>6221</v>
          </cell>
        </row>
        <row r="3150">
          <cell r="A3150" t="str">
            <v>651-0034</v>
          </cell>
          <cell r="B3150" t="str">
            <v>BAX651 575V/3Ph/1750/5.0Bhp/3"Vert-D/Ex Pr</v>
          </cell>
          <cell r="C3150" t="str">
            <v>EA</v>
          </cell>
          <cell r="D3150">
            <v>6351</v>
          </cell>
        </row>
        <row r="3151">
          <cell r="A3151" t="str">
            <v>651-0035</v>
          </cell>
          <cell r="B3151" t="str">
            <v>BAX651 575V/3Ph/1750/5.0Bhp/3"Hor-D/Ex Pr</v>
          </cell>
          <cell r="C3151" t="str">
            <v>EA</v>
          </cell>
          <cell r="D3151">
            <v>6351</v>
          </cell>
        </row>
        <row r="3152">
          <cell r="A3152" t="str">
            <v>651-0036</v>
          </cell>
          <cell r="B3152" t="str">
            <v>BAX651 575V/3Ph/1750/5.0Bhp/4"D/Ex Pr</v>
          </cell>
          <cell r="C3152" t="str">
            <v>EA</v>
          </cell>
          <cell r="D3152">
            <v>6351</v>
          </cell>
        </row>
        <row r="3153">
          <cell r="A3153" t="str">
            <v>651-0037</v>
          </cell>
          <cell r="B3153" t="str">
            <v>J651 35'Cd/200V/3Ph/1750/5.0Bhp/3"Vert-D</v>
          </cell>
          <cell r="C3153" t="str">
            <v>EA</v>
          </cell>
          <cell r="D3153">
            <v>4504</v>
          </cell>
        </row>
        <row r="3154">
          <cell r="A3154" t="str">
            <v>651-0038</v>
          </cell>
          <cell r="B3154" t="str">
            <v>F651 35'Cd/230V/3Ph/1750/5.0Bhp/3"Vert-D</v>
          </cell>
          <cell r="C3154" t="str">
            <v>EA</v>
          </cell>
          <cell r="D3154">
            <v>4504</v>
          </cell>
        </row>
        <row r="3155">
          <cell r="A3155" t="str">
            <v>651-0039</v>
          </cell>
          <cell r="B3155" t="str">
            <v>E651 35'Cd/230V/1Ph/1750/5.0Bhp/4"D</v>
          </cell>
          <cell r="C3155" t="str">
            <v>EA</v>
          </cell>
          <cell r="D3155">
            <v>4984</v>
          </cell>
        </row>
        <row r="3156">
          <cell r="A3156" t="str">
            <v>651-0040</v>
          </cell>
          <cell r="B3156" t="str">
            <v>F651 50'Cd/230V/3Ph/1750/5.0Bhp/4"D</v>
          </cell>
          <cell r="C3156" t="str">
            <v>EA</v>
          </cell>
          <cell r="D3156">
            <v>4564</v>
          </cell>
        </row>
        <row r="3157">
          <cell r="A3157" t="str">
            <v>651-0041</v>
          </cell>
          <cell r="B3157" t="str">
            <v>E651 230V/1Ph/1750/5.0 Bhp/3"Hor-D</v>
          </cell>
          <cell r="C3157" t="str">
            <v>EA</v>
          </cell>
          <cell r="D3157">
            <v>4884</v>
          </cell>
        </row>
        <row r="3158">
          <cell r="A3158" t="str">
            <v>651-0042</v>
          </cell>
          <cell r="B3158" t="str">
            <v>J651 50'Cd/200V/3Ph/1750/5.0Bhp/4"D</v>
          </cell>
          <cell r="C3158" t="str">
            <v>EA</v>
          </cell>
          <cell r="D3158">
            <v>4564</v>
          </cell>
        </row>
        <row r="3159">
          <cell r="A3159" t="str">
            <v>651-0043</v>
          </cell>
          <cell r="B3159" t="str">
            <v>G651 50'Cd/460V/3Ph/1750/5.0Bhp/3"Vert-D</v>
          </cell>
          <cell r="C3159" t="str">
            <v>EA</v>
          </cell>
          <cell r="D3159">
            <v>4564</v>
          </cell>
        </row>
        <row r="3160">
          <cell r="A3160" t="str">
            <v>651-0044</v>
          </cell>
          <cell r="B3160" t="str">
            <v>G651 50'Cd/460V/3Ph/1750/5.0Bhp/4"D</v>
          </cell>
          <cell r="C3160" t="str">
            <v>EA</v>
          </cell>
          <cell r="D3160">
            <v>4564</v>
          </cell>
        </row>
        <row r="3161">
          <cell r="A3161" t="str">
            <v>651-0045</v>
          </cell>
          <cell r="B3161" t="str">
            <v>F651 230V/3Ph/1750/5.0 Bhp/3"Hor-D</v>
          </cell>
          <cell r="C3161" t="str">
            <v>EA</v>
          </cell>
          <cell r="D3161">
            <v>4404</v>
          </cell>
        </row>
        <row r="3162">
          <cell r="A3162" t="str">
            <v>651-0046</v>
          </cell>
          <cell r="B3162" t="str">
            <v>G651 35'Cd/460V/3Ph/1750/5.0 Bhp/4"D</v>
          </cell>
          <cell r="C3162" t="str">
            <v>EA</v>
          </cell>
          <cell r="D3162">
            <v>4504</v>
          </cell>
        </row>
        <row r="3163">
          <cell r="A3163" t="str">
            <v>651-0047</v>
          </cell>
          <cell r="B3163" t="str">
            <v>G651 35'Cd/460V/3Ph/1750/5.0Bhp/3"Vert-D</v>
          </cell>
          <cell r="C3163" t="str">
            <v>EA</v>
          </cell>
          <cell r="D3163">
            <v>4504</v>
          </cell>
        </row>
        <row r="3164">
          <cell r="A3164" t="str">
            <v>651-0048</v>
          </cell>
          <cell r="B3164" t="str">
            <v>E651 35'Cd/230V/1Ph/1750/5.0Bhp/3"Vert-D</v>
          </cell>
          <cell r="C3164" t="str">
            <v>EA</v>
          </cell>
          <cell r="D3164">
            <v>4984</v>
          </cell>
        </row>
        <row r="3165">
          <cell r="A3165" t="str">
            <v>651-0050</v>
          </cell>
          <cell r="B3165" t="str">
            <v>J651 35'Cd/200V/3Ph/1750/5.0Bhp/4"D</v>
          </cell>
          <cell r="C3165" t="str">
            <v>EA</v>
          </cell>
          <cell r="D3165">
            <v>4504</v>
          </cell>
        </row>
        <row r="3166">
          <cell r="A3166" t="str">
            <v>651-0051</v>
          </cell>
          <cell r="B3166" t="str">
            <v>J651 35'Cd/200V/3Ph/1750/5.0Bhp/3"Hor-D</v>
          </cell>
          <cell r="C3166" t="str">
            <v>EA</v>
          </cell>
          <cell r="D3166">
            <v>4504</v>
          </cell>
        </row>
        <row r="3167">
          <cell r="A3167" t="str">
            <v>651-0052</v>
          </cell>
          <cell r="B3167" t="str">
            <v>G651 35'Cd/460V/3Ph/1750/5.0Bhp/3"Hor-D</v>
          </cell>
          <cell r="C3167" t="str">
            <v>EA</v>
          </cell>
          <cell r="D3167">
            <v>4504</v>
          </cell>
        </row>
        <row r="3168">
          <cell r="A3168" t="str">
            <v>651-0053</v>
          </cell>
          <cell r="B3168" t="str">
            <v>BAX651 50'Cd/575V/3Ph/1750/5.0Bhp/3"Vert-D/Ex Pr</v>
          </cell>
          <cell r="C3168" t="str">
            <v>EA</v>
          </cell>
          <cell r="D3168">
            <v>6511</v>
          </cell>
        </row>
        <row r="3169">
          <cell r="A3169" t="str">
            <v>651-0054</v>
          </cell>
          <cell r="B3169" t="str">
            <v>F651 35'Cd/230V/3P/1750/5.0Bhp/3"Hor-D</v>
          </cell>
          <cell r="C3169" t="str">
            <v>EA</v>
          </cell>
          <cell r="D3169">
            <v>4504</v>
          </cell>
        </row>
        <row r="3170">
          <cell r="A3170" t="str">
            <v>651-0055</v>
          </cell>
          <cell r="B3170" t="str">
            <v>E651 35'Cd/230V/1Ph/1750/5.0Bhp/3"Hor-D</v>
          </cell>
          <cell r="C3170" t="str">
            <v>EA</v>
          </cell>
          <cell r="D3170">
            <v>4984</v>
          </cell>
        </row>
        <row r="3171">
          <cell r="A3171" t="str">
            <v>651-0057</v>
          </cell>
          <cell r="B3171" t="str">
            <v>J651 75'Cd/200V/3Ph/1750/5.0Bhp/4"D</v>
          </cell>
          <cell r="C3171" t="str">
            <v>EA</v>
          </cell>
          <cell r="D3171">
            <v>4654</v>
          </cell>
        </row>
        <row r="3172">
          <cell r="A3172" t="str">
            <v>651-0058</v>
          </cell>
          <cell r="B3172" t="str">
            <v>F651 50'Cd/230V/3Ph/1750/5.0 Bhp/3"Vert-D</v>
          </cell>
          <cell r="C3172" t="str">
            <v>EA</v>
          </cell>
          <cell r="D3172">
            <v>4564</v>
          </cell>
        </row>
        <row r="3173">
          <cell r="A3173" t="str">
            <v>651-0059</v>
          </cell>
          <cell r="B3173" t="str">
            <v>G651 75'Cd/460V/3Ph/1750/5.0Bhp/3"Vert-D</v>
          </cell>
          <cell r="C3173" t="str">
            <v>EA</v>
          </cell>
          <cell r="D3173">
            <v>4654</v>
          </cell>
        </row>
        <row r="3174">
          <cell r="A3174" t="str">
            <v>651-0061</v>
          </cell>
          <cell r="B3174" t="str">
            <v>J651 50'Cd/200V/3Ph/1750/5.0Bhp/3"Hor-D</v>
          </cell>
          <cell r="C3174" t="str">
            <v>EA</v>
          </cell>
          <cell r="D3174">
            <v>4564</v>
          </cell>
        </row>
        <row r="3175">
          <cell r="A3175" t="str">
            <v>651-0062</v>
          </cell>
          <cell r="B3175" t="str">
            <v>JX651 50'Cd/200V/3Ph/1750/5.0Bhp/4"D/Ex Pr</v>
          </cell>
          <cell r="C3175" t="str">
            <v>EA</v>
          </cell>
          <cell r="D3175">
            <v>6381</v>
          </cell>
        </row>
        <row r="3176">
          <cell r="A3176" t="str">
            <v>651-0063</v>
          </cell>
          <cell r="B3176" t="str">
            <v>J651 50'Cd/200V/3Ph/1750/5.0Bhp/3"Vert-D</v>
          </cell>
          <cell r="C3176" t="str">
            <v>EA</v>
          </cell>
          <cell r="D3176">
            <v>4564</v>
          </cell>
        </row>
        <row r="3177">
          <cell r="A3177" t="str">
            <v>651-0064</v>
          </cell>
          <cell r="B3177" t="str">
            <v>JX651 50'Cd/200V/3Ph/1750/5.0Bhp/3"Vert-D/Ex Pr</v>
          </cell>
          <cell r="C3177" t="str">
            <v>EA</v>
          </cell>
          <cell r="D3177">
            <v>6381</v>
          </cell>
        </row>
        <row r="3178">
          <cell r="A3178" t="str">
            <v>651-0068</v>
          </cell>
          <cell r="B3178" t="str">
            <v>BA651 575V/3Ph/1750/5.0 Bhp/3" Hor-D</v>
          </cell>
          <cell r="C3178" t="str">
            <v>EA</v>
          </cell>
          <cell r="D3178">
            <v>4534</v>
          </cell>
        </row>
        <row r="3179">
          <cell r="A3179" t="str">
            <v>651-0069</v>
          </cell>
          <cell r="B3179" t="str">
            <v>GX651 50'Cd/460V/3Ph/1750/5.0Bhp/3" Vert-D/Ex Pr</v>
          </cell>
          <cell r="C3179" t="str">
            <v>EA</v>
          </cell>
          <cell r="D3179">
            <v>6381</v>
          </cell>
        </row>
        <row r="3180">
          <cell r="A3180" t="str">
            <v>651-0070</v>
          </cell>
          <cell r="B3180" t="str">
            <v>BA651 50'Cd/575V/3Ph/1750/5.0 Bhp/3"Vert-D</v>
          </cell>
          <cell r="C3180" t="str">
            <v>EA</v>
          </cell>
          <cell r="D3180">
            <v>4694</v>
          </cell>
        </row>
        <row r="3181">
          <cell r="A3181" t="str">
            <v>651-0072</v>
          </cell>
          <cell r="B3181" t="str">
            <v>E651 75'Cd/230V/1Ph/1750/5.0Bhp/4"D</v>
          </cell>
          <cell r="C3181" t="str">
            <v>EA</v>
          </cell>
          <cell r="D3181">
            <v>5134</v>
          </cell>
        </row>
        <row r="3182">
          <cell r="A3182" t="str">
            <v>651-0073</v>
          </cell>
          <cell r="B3182" t="str">
            <v>GX651 35'Cd/460V/3Ph/1750/5.0Bhp/4"D/Ex Pr</v>
          </cell>
          <cell r="C3182" t="str">
            <v>EA</v>
          </cell>
          <cell r="D3182">
            <v>6321</v>
          </cell>
        </row>
        <row r="3183">
          <cell r="A3183" t="str">
            <v>661-0006</v>
          </cell>
          <cell r="B3183" t="str">
            <v>J661 200V/3Ph/1750/7.5 Bhp/3"Vert-D</v>
          </cell>
          <cell r="C3183" t="str">
            <v>EA</v>
          </cell>
          <cell r="D3183">
            <v>4900</v>
          </cell>
        </row>
        <row r="3184">
          <cell r="A3184" t="str">
            <v>661-0007</v>
          </cell>
          <cell r="B3184" t="str">
            <v>J661 200V/3Ph/1750/7.5 Bhp/4"D</v>
          </cell>
          <cell r="C3184" t="str">
            <v>EA</v>
          </cell>
          <cell r="D3184">
            <v>4900</v>
          </cell>
        </row>
        <row r="3185">
          <cell r="A3185" t="str">
            <v>661-0008</v>
          </cell>
          <cell r="B3185" t="str">
            <v>F661 230V/3Ph/1750/7.5 Bhp/3"Vert-D</v>
          </cell>
          <cell r="C3185" t="str">
            <v>EA</v>
          </cell>
          <cell r="D3185">
            <v>4900</v>
          </cell>
        </row>
        <row r="3186">
          <cell r="A3186" t="str">
            <v>661-0009</v>
          </cell>
          <cell r="B3186" t="str">
            <v>F661 230V/3Ph/1750/7.5 Bhp/4"D</v>
          </cell>
          <cell r="C3186" t="str">
            <v>EA</v>
          </cell>
          <cell r="D3186">
            <v>4900</v>
          </cell>
        </row>
        <row r="3187">
          <cell r="A3187" t="str">
            <v>661-0010</v>
          </cell>
          <cell r="B3187" t="str">
            <v>G661 460V/3Ph/1750/7.5 Bhp/3"Vert-D</v>
          </cell>
          <cell r="C3187" t="str">
            <v>EA</v>
          </cell>
          <cell r="D3187">
            <v>4900</v>
          </cell>
        </row>
        <row r="3188">
          <cell r="A3188" t="str">
            <v>661-0011</v>
          </cell>
          <cell r="B3188" t="str">
            <v>G661 460V/3Ph/1750/7.5 Bhp/4"D</v>
          </cell>
          <cell r="C3188" t="str">
            <v>EA</v>
          </cell>
          <cell r="D3188">
            <v>4900</v>
          </cell>
        </row>
        <row r="3189">
          <cell r="A3189" t="str">
            <v>661-0012</v>
          </cell>
          <cell r="B3189" t="str">
            <v>BA661 575V/3Ph/1750/7.5 Bhp/3"Vert-D</v>
          </cell>
          <cell r="C3189" t="str">
            <v>EA</v>
          </cell>
          <cell r="D3189">
            <v>5030</v>
          </cell>
        </row>
        <row r="3190">
          <cell r="A3190" t="str">
            <v>661-0013</v>
          </cell>
          <cell r="B3190" t="str">
            <v>BA661 575V/3Ph/1750/7.5 Bhp/4"D</v>
          </cell>
          <cell r="C3190" t="str">
            <v>EA</v>
          </cell>
          <cell r="D3190">
            <v>5030</v>
          </cell>
        </row>
        <row r="3191">
          <cell r="A3191" t="str">
            <v>661-0014</v>
          </cell>
          <cell r="B3191" t="str">
            <v>G661 75'Cd/460V/3Ph/1750/7.5Bhp/4"D</v>
          </cell>
          <cell r="C3191" t="str">
            <v>EA</v>
          </cell>
          <cell r="D3191">
            <v>5150</v>
          </cell>
        </row>
        <row r="3192">
          <cell r="A3192" t="str">
            <v>661-0015</v>
          </cell>
          <cell r="B3192" t="str">
            <v>F661 75'Cd/230V/3Ph/1750/7.5Bhp/4"D</v>
          </cell>
          <cell r="C3192" t="str">
            <v>EA</v>
          </cell>
          <cell r="D3192">
            <v>5150</v>
          </cell>
        </row>
        <row r="3193">
          <cell r="A3193" t="str">
            <v>661-0016</v>
          </cell>
          <cell r="B3193" t="str">
            <v>F661 35'Cd/230V/3Ph/1750/7.5Bhp/4"D</v>
          </cell>
          <cell r="C3193" t="str">
            <v>EA</v>
          </cell>
          <cell r="D3193">
            <v>5000</v>
          </cell>
        </row>
        <row r="3194">
          <cell r="A3194" t="str">
            <v>661-0017</v>
          </cell>
          <cell r="B3194" t="str">
            <v>J661 75'Cd/200V/3Ph/1750/7.5Bhp/4"D</v>
          </cell>
          <cell r="C3194" t="str">
            <v>EA</v>
          </cell>
          <cell r="D3194">
            <v>5150</v>
          </cell>
        </row>
        <row r="3195">
          <cell r="A3195" t="str">
            <v>661-0018</v>
          </cell>
          <cell r="B3195" t="str">
            <v>F661 50'Cd/230V/3Ph/1750/7.5Bhp/3"Vert-D</v>
          </cell>
          <cell r="C3195" t="str">
            <v>EA</v>
          </cell>
          <cell r="D3195">
            <v>5060</v>
          </cell>
        </row>
        <row r="3196">
          <cell r="A3196" t="str">
            <v>661-0019</v>
          </cell>
          <cell r="B3196" t="str">
            <v>G661 35'Cd/460V/3Ph/1750/7.5Bhp/4"D</v>
          </cell>
          <cell r="C3196" t="str">
            <v>EA</v>
          </cell>
          <cell r="D3196">
            <v>5000</v>
          </cell>
        </row>
        <row r="3197">
          <cell r="A3197" t="str">
            <v>661-0020</v>
          </cell>
          <cell r="B3197" t="str">
            <v>F661 50'Cd/230V/3Ph/1750/7.5Bhp/4"D</v>
          </cell>
          <cell r="C3197" t="str">
            <v>EA</v>
          </cell>
          <cell r="D3197">
            <v>5060</v>
          </cell>
        </row>
        <row r="3198">
          <cell r="A3198" t="str">
            <v>661-0021</v>
          </cell>
          <cell r="B3198" t="str">
            <v>JX661 200V/3Ph/1750/7.5 Bhp/3"Vert-D/Ex Pr</v>
          </cell>
          <cell r="C3198" t="str">
            <v>EA</v>
          </cell>
          <cell r="D3198">
            <v>6796</v>
          </cell>
        </row>
        <row r="3199">
          <cell r="A3199" t="str">
            <v>661-0022</v>
          </cell>
          <cell r="B3199" t="str">
            <v>JX661 200V/3Ph/1750/7.5Bhp/3"Hor-D/Ex Pr</v>
          </cell>
          <cell r="C3199" t="str">
            <v>EA</v>
          </cell>
          <cell r="D3199">
            <v>6796</v>
          </cell>
        </row>
        <row r="3200">
          <cell r="A3200" t="str">
            <v>661-0023</v>
          </cell>
          <cell r="B3200" t="str">
            <v>JX661 200V/3Ph/1750/7.5Bhp/4"D/Ex Pr</v>
          </cell>
          <cell r="C3200" t="str">
            <v>EA</v>
          </cell>
          <cell r="D3200">
            <v>6796</v>
          </cell>
        </row>
        <row r="3201">
          <cell r="A3201" t="str">
            <v>661-0024</v>
          </cell>
          <cell r="B3201" t="str">
            <v>FX661 230V/3Ph/1750/7.5Bhp/3"Vert-D/Ex Pr</v>
          </cell>
          <cell r="C3201" t="str">
            <v>EA</v>
          </cell>
          <cell r="D3201">
            <v>6796</v>
          </cell>
        </row>
        <row r="3202">
          <cell r="A3202" t="str">
            <v>661-0025</v>
          </cell>
          <cell r="B3202" t="str">
            <v>FX661 230V/3Ph/1750/7.5Bhp/3"Hor-D/Ex Pr</v>
          </cell>
          <cell r="C3202" t="str">
            <v>EA</v>
          </cell>
          <cell r="D3202">
            <v>6796</v>
          </cell>
        </row>
        <row r="3203">
          <cell r="A3203" t="str">
            <v>661-0026</v>
          </cell>
          <cell r="B3203" t="str">
            <v>FX661 230V/3Ph/1750/7.5Bhp/4"D/Ex Pr</v>
          </cell>
          <cell r="C3203" t="str">
            <v>EA</v>
          </cell>
          <cell r="D3203">
            <v>6796</v>
          </cell>
        </row>
        <row r="3204">
          <cell r="A3204" t="str">
            <v>661-0027</v>
          </cell>
          <cell r="B3204" t="str">
            <v>GX661 460V/3Ph/1750/7.5Bhp/3"Vert-D/Ex Pr</v>
          </cell>
          <cell r="C3204" t="str">
            <v>EA</v>
          </cell>
          <cell r="D3204">
            <v>6796</v>
          </cell>
        </row>
        <row r="3205">
          <cell r="A3205" t="str">
            <v>661-0028</v>
          </cell>
          <cell r="B3205" t="str">
            <v>GX661 460V/3Ph/1750/7.5Bhp/3"Hor-D/Ex Pr</v>
          </cell>
          <cell r="C3205" t="str">
            <v>EA</v>
          </cell>
          <cell r="D3205">
            <v>6796</v>
          </cell>
        </row>
        <row r="3206">
          <cell r="A3206" t="str">
            <v>661-0029</v>
          </cell>
          <cell r="B3206" t="str">
            <v>GX661 460V/3Ph/1750/7.5Bhp/4"D/Ex Pr</v>
          </cell>
          <cell r="C3206" t="str">
            <v>EA</v>
          </cell>
          <cell r="D3206">
            <v>6796</v>
          </cell>
        </row>
        <row r="3207">
          <cell r="A3207" t="str">
            <v>661-0030</v>
          </cell>
          <cell r="B3207" t="str">
            <v>BAX661 575V/3Ph/1750/7.5Bhp/3"Vert-D/Ex Pr</v>
          </cell>
          <cell r="C3207" t="str">
            <v>EA</v>
          </cell>
          <cell r="D3207">
            <v>6926</v>
          </cell>
        </row>
        <row r="3208">
          <cell r="A3208" t="str">
            <v>661-0031</v>
          </cell>
          <cell r="B3208" t="str">
            <v>BAX661 575V/3Ph/1750/7.5Bhp/3"Hor-D/Ex Pr</v>
          </cell>
          <cell r="C3208" t="str">
            <v>EA</v>
          </cell>
          <cell r="D3208">
            <v>6926</v>
          </cell>
        </row>
        <row r="3209">
          <cell r="A3209" t="str">
            <v>661-0032</v>
          </cell>
          <cell r="B3209" t="str">
            <v>BAX661 575V/3Ph/1750/7.5Bhp/4"D/Ex Pr</v>
          </cell>
          <cell r="C3209" t="str">
            <v>EA</v>
          </cell>
          <cell r="D3209">
            <v>6926</v>
          </cell>
        </row>
        <row r="3210">
          <cell r="A3210" t="str">
            <v>661-0033</v>
          </cell>
          <cell r="B3210" t="str">
            <v>J661 50'Cd/200V/3Ph/1750/7.5Bhp/3"Hor-D</v>
          </cell>
          <cell r="C3210" t="str">
            <v>EA</v>
          </cell>
          <cell r="D3210">
            <v>5060</v>
          </cell>
        </row>
        <row r="3211">
          <cell r="A3211" t="str">
            <v>661-0034</v>
          </cell>
          <cell r="B3211" t="str">
            <v>G661 50'Cd/460V/3Ph/1750/7.5Bhp/3"Vert-D</v>
          </cell>
          <cell r="C3211" t="str">
            <v>EA</v>
          </cell>
          <cell r="D3211">
            <v>5060</v>
          </cell>
        </row>
        <row r="3212">
          <cell r="A3212" t="str">
            <v>661-0035</v>
          </cell>
          <cell r="B3212" t="str">
            <v>J661 200V/3Ph/1750/7.5 Bhp/3"Hor-D</v>
          </cell>
          <cell r="C3212" t="str">
            <v>EA</v>
          </cell>
          <cell r="D3212">
            <v>4900</v>
          </cell>
        </row>
        <row r="3213">
          <cell r="A3213" t="str">
            <v>661-0037</v>
          </cell>
          <cell r="B3213" t="str">
            <v>G661 460V/3Ph/1750/7.5 Bhp/3"Hor-D</v>
          </cell>
          <cell r="C3213" t="str">
            <v>EA</v>
          </cell>
          <cell r="D3213">
            <v>4900</v>
          </cell>
        </row>
        <row r="3214">
          <cell r="A3214" t="str">
            <v>661-0038</v>
          </cell>
          <cell r="B3214" t="str">
            <v>J661 50'Cd/200V/3Ph/1750/7.5Bhp/4"D</v>
          </cell>
          <cell r="C3214" t="str">
            <v>EA</v>
          </cell>
          <cell r="D3214">
            <v>5060</v>
          </cell>
        </row>
        <row r="3215">
          <cell r="A3215" t="str">
            <v>661-0039</v>
          </cell>
          <cell r="B3215" t="str">
            <v>J661 50'Cd/200V/3Ph/1750/7.5Bhp/3"Vert-D</v>
          </cell>
          <cell r="C3215" t="str">
            <v>EA</v>
          </cell>
          <cell r="D3215">
            <v>5060</v>
          </cell>
        </row>
        <row r="3216">
          <cell r="A3216" t="str">
            <v>661-0040</v>
          </cell>
          <cell r="B3216" t="str">
            <v>F661 230V/3Ph/1750/7.5 Bhp/3"Hor-D</v>
          </cell>
          <cell r="C3216" t="str">
            <v>EA</v>
          </cell>
          <cell r="D3216">
            <v>4900</v>
          </cell>
        </row>
        <row r="3217">
          <cell r="A3217" t="str">
            <v>661-0041</v>
          </cell>
          <cell r="B3217" t="str">
            <v>JX661 50'Cd/200V/3P/1750/7.5Bhp/4"D/Ex Pr</v>
          </cell>
          <cell r="C3217" t="str">
            <v>EA</v>
          </cell>
          <cell r="D3217">
            <v>6956</v>
          </cell>
        </row>
        <row r="3218">
          <cell r="A3218" t="str">
            <v>661-0042</v>
          </cell>
          <cell r="B3218" t="str">
            <v>G661 50'Cd/460V/3Ph/1750/7.5Bhp/3"Hor-D</v>
          </cell>
          <cell r="C3218" t="str">
            <v>EA</v>
          </cell>
          <cell r="D3218">
            <v>5060</v>
          </cell>
        </row>
        <row r="3219">
          <cell r="A3219" t="str">
            <v>661-0043</v>
          </cell>
          <cell r="B3219" t="str">
            <v>G661 35'Cd/460V/3Ph/1750/7.5Bhp/3"Vert-D</v>
          </cell>
          <cell r="C3219" t="str">
            <v>EA</v>
          </cell>
          <cell r="D3219">
            <v>5000</v>
          </cell>
        </row>
        <row r="3220">
          <cell r="A3220" t="str">
            <v>661-0044</v>
          </cell>
          <cell r="B3220" t="str">
            <v>G661 50'Cd/460V/3Ph/1750/7.5 Bhp/4"D</v>
          </cell>
          <cell r="C3220" t="str">
            <v>EA</v>
          </cell>
          <cell r="D3220">
            <v>5060</v>
          </cell>
        </row>
        <row r="3221">
          <cell r="A3221" t="str">
            <v>661-0047</v>
          </cell>
          <cell r="B3221" t="str">
            <v>J661 35'Cd/200V/3Ph/1750/7.5 Bhp/3"Vert-D</v>
          </cell>
          <cell r="C3221" t="str">
            <v>EA</v>
          </cell>
          <cell r="D3221">
            <v>5000</v>
          </cell>
        </row>
        <row r="3222">
          <cell r="A3222" t="str">
            <v>661-0048</v>
          </cell>
          <cell r="B3222" t="str">
            <v>J661 35'Cd/200V/3Ph/1750/7.5Bhp/4"D</v>
          </cell>
          <cell r="C3222" t="str">
            <v>EA</v>
          </cell>
          <cell r="D3222">
            <v>5000</v>
          </cell>
        </row>
        <row r="3223">
          <cell r="A3223" t="str">
            <v>661-0049</v>
          </cell>
          <cell r="B3223" t="str">
            <v>F661 75'Cd/230V/3Ph/1750/7.5 Bhp/3"Vert-D</v>
          </cell>
          <cell r="C3223" t="str">
            <v>EA</v>
          </cell>
          <cell r="D3223">
            <v>5150</v>
          </cell>
        </row>
        <row r="3224">
          <cell r="A3224" t="str">
            <v>661-0050</v>
          </cell>
          <cell r="B3224" t="str">
            <v>J661 75'Cd/200V/3Ph/1750/7.5Bhp/3"Vert-D</v>
          </cell>
          <cell r="C3224" t="str">
            <v>EA</v>
          </cell>
          <cell r="D3224">
            <v>5150</v>
          </cell>
        </row>
        <row r="3225">
          <cell r="A3225" t="str">
            <v>661-0051</v>
          </cell>
          <cell r="B3225" t="str">
            <v>J661 35'Cd/200V/3Ph/1750/7.5Bhp/3"Hor-D</v>
          </cell>
          <cell r="C3225" t="str">
            <v>EA</v>
          </cell>
          <cell r="D3225">
            <v>5000</v>
          </cell>
        </row>
        <row r="3226">
          <cell r="A3226" t="str">
            <v>661-0052</v>
          </cell>
          <cell r="B3226" t="str">
            <v>BA661 575V/3Ph/1750/7.5 Bhp/3" Hor-D</v>
          </cell>
          <cell r="C3226" t="str">
            <v>EA</v>
          </cell>
          <cell r="D3226">
            <v>4900</v>
          </cell>
        </row>
        <row r="3227">
          <cell r="A3227" t="str">
            <v>661-0055</v>
          </cell>
          <cell r="B3227" t="str">
            <v>BAX661 50'Cd/575V/3Ph/1750/7.5Bhp/4"D/Ex Pr</v>
          </cell>
          <cell r="C3227" t="str">
            <v>EA</v>
          </cell>
          <cell r="D3227">
            <v>7086</v>
          </cell>
        </row>
        <row r="3228">
          <cell r="A3228" t="str">
            <v>661-0056</v>
          </cell>
          <cell r="B3228" t="str">
            <v>JX661 50'Cd/200V/3Ph/1750/7.5 Bhp/3"Vert-D/Ex Pr</v>
          </cell>
          <cell r="C3228" t="str">
            <v>EA</v>
          </cell>
          <cell r="D3228">
            <v>6956</v>
          </cell>
        </row>
        <row r="3229">
          <cell r="A3229" t="str">
            <v>661-0057</v>
          </cell>
          <cell r="B3229" t="str">
            <v>BA661 50'Cd/575V/3Ph/1750/7.5 Bhp/3"Vert-D</v>
          </cell>
          <cell r="C3229" t="str">
            <v>EA</v>
          </cell>
          <cell r="D3229">
            <v>5190</v>
          </cell>
        </row>
        <row r="3230">
          <cell r="A3230" t="str">
            <v>661-0058</v>
          </cell>
          <cell r="B3230" t="str">
            <v>GX661 50'Cd/460V/3Ph/1750/7.5Bhp/4"D/Ex Pr</v>
          </cell>
          <cell r="C3230" t="str">
            <v>EA</v>
          </cell>
          <cell r="D3230">
            <v>6956</v>
          </cell>
        </row>
        <row r="3231">
          <cell r="A3231" t="str">
            <v>72-0001</v>
          </cell>
          <cell r="B3231" t="str">
            <v>M72 115V/1Ph/cCSAus</v>
          </cell>
          <cell r="C3231" t="str">
            <v>EA</v>
          </cell>
          <cell r="D3231">
            <v>204</v>
          </cell>
        </row>
        <row r="3232">
          <cell r="A3232" t="str">
            <v>72-0002</v>
          </cell>
          <cell r="B3232" t="str">
            <v>N72 115V/1Ph/cCSAus</v>
          </cell>
          <cell r="C3232" t="str">
            <v>EA</v>
          </cell>
          <cell r="D3232">
            <v>190</v>
          </cell>
        </row>
        <row r="3233">
          <cell r="A3233" t="str">
            <v>73-0001</v>
          </cell>
          <cell r="B3233" t="str">
            <v>M73 115V/1P/60Hz/cCSAus</v>
          </cell>
          <cell r="C3233" t="str">
            <v>EA</v>
          </cell>
          <cell r="D3233">
            <v>188</v>
          </cell>
        </row>
        <row r="3234">
          <cell r="A3234" t="str">
            <v>75-0001</v>
          </cell>
          <cell r="B3234" t="str">
            <v>M75 115V/1Ph/60Hz/1/2Hp/cCSAus</v>
          </cell>
          <cell r="C3234" t="str">
            <v>EA</v>
          </cell>
          <cell r="D3234">
            <v>247</v>
          </cell>
        </row>
        <row r="3235">
          <cell r="A3235" t="str">
            <v>76-0001</v>
          </cell>
          <cell r="B3235" t="str">
            <v>M76 115V/1Ph/cCSAus</v>
          </cell>
          <cell r="C3235" t="str">
            <v>EA</v>
          </cell>
          <cell r="D3235">
            <v>268</v>
          </cell>
        </row>
        <row r="3236">
          <cell r="A3236" t="str">
            <v>76-0002</v>
          </cell>
          <cell r="B3236" t="str">
            <v>N76 115V/1Ph/cCSAus</v>
          </cell>
          <cell r="C3236" t="str">
            <v>EA</v>
          </cell>
          <cell r="D3236">
            <v>250</v>
          </cell>
        </row>
        <row r="3237">
          <cell r="A3237" t="str">
            <v>803-0001</v>
          </cell>
          <cell r="B3237" t="str">
            <v>M803 115V/1Ph/cCSAus</v>
          </cell>
          <cell r="C3237" t="str">
            <v>EA</v>
          </cell>
          <cell r="D3237">
            <v>1221</v>
          </cell>
        </row>
        <row r="3238">
          <cell r="A3238" t="str">
            <v>803-0002</v>
          </cell>
          <cell r="B3238" t="str">
            <v>N803 115V/1Ph/cCSAus</v>
          </cell>
          <cell r="C3238" t="str">
            <v>EA</v>
          </cell>
          <cell r="D3238">
            <v>1196</v>
          </cell>
        </row>
        <row r="3239">
          <cell r="A3239" t="str">
            <v>803-0003</v>
          </cell>
          <cell r="B3239" t="str">
            <v>D803 230V/1Ph/cCSAus</v>
          </cell>
          <cell r="C3239" t="str">
            <v>EA</v>
          </cell>
          <cell r="D3239">
            <v>1254</v>
          </cell>
        </row>
        <row r="3240">
          <cell r="A3240" t="str">
            <v>803-0004</v>
          </cell>
          <cell r="B3240" t="str">
            <v>E803 230V/1Ph/cCSAus</v>
          </cell>
          <cell r="C3240" t="str">
            <v>EA</v>
          </cell>
          <cell r="D3240">
            <v>1209</v>
          </cell>
        </row>
        <row r="3241">
          <cell r="A3241" t="str">
            <v>803-0005</v>
          </cell>
          <cell r="B3241" t="str">
            <v>BN803 115V/1Ph/PB15'/cCSAus</v>
          </cell>
          <cell r="C3241" t="str">
            <v>EA</v>
          </cell>
          <cell r="D3241">
            <v>1247</v>
          </cell>
        </row>
        <row r="3242">
          <cell r="A3242" t="str">
            <v>803-0006</v>
          </cell>
          <cell r="B3242" t="str">
            <v>BE803 230V/1Ph/PB15'/cCSAus</v>
          </cell>
          <cell r="C3242" t="str">
            <v>EA</v>
          </cell>
          <cell r="D3242">
            <v>1265</v>
          </cell>
        </row>
        <row r="3243">
          <cell r="A3243" t="str">
            <v>803-0015</v>
          </cell>
          <cell r="B3243" t="str">
            <v>E803 35'Cd/230V/1Ph/cCSAus</v>
          </cell>
          <cell r="C3243" t="str">
            <v>EA</v>
          </cell>
          <cell r="D3243">
            <v>1234</v>
          </cell>
        </row>
        <row r="3244">
          <cell r="A3244" t="str">
            <v>803-0016</v>
          </cell>
          <cell r="B3244" t="str">
            <v>N803 25'Cd/115V/1Ph/cCSAus</v>
          </cell>
          <cell r="C3244" t="str">
            <v>EA</v>
          </cell>
          <cell r="D3244">
            <v>1296</v>
          </cell>
        </row>
        <row r="3245">
          <cell r="A3245" t="str">
            <v>803-0018</v>
          </cell>
          <cell r="B3245" t="str">
            <v>N803 35'Cd/115V/1Ph/cCSAus</v>
          </cell>
          <cell r="C3245" t="str">
            <v>EA</v>
          </cell>
          <cell r="D3245">
            <v>1221</v>
          </cell>
        </row>
        <row r="3246">
          <cell r="A3246" t="str">
            <v>803-0019</v>
          </cell>
          <cell r="B3246" t="str">
            <v>M803 35'Cd/115V/1Ph/cCSAus</v>
          </cell>
          <cell r="C3246" t="str">
            <v>EA</v>
          </cell>
          <cell r="D3246">
            <v>1246</v>
          </cell>
        </row>
        <row r="3247">
          <cell r="A3247" t="str">
            <v>803-0022</v>
          </cell>
          <cell r="B3247" t="str">
            <v>M803 25'Cd/115V/1Ph/cCSAus</v>
          </cell>
          <cell r="C3247" t="str">
            <v>EA</v>
          </cell>
          <cell r="D3247">
            <v>1321</v>
          </cell>
        </row>
        <row r="3248">
          <cell r="A3248" t="str">
            <v>805-0001</v>
          </cell>
          <cell r="B3248" t="str">
            <v>M805 115V/1Ph/cCSAus</v>
          </cell>
          <cell r="C3248" t="str">
            <v>EA</v>
          </cell>
          <cell r="D3248">
            <v>1313</v>
          </cell>
        </row>
        <row r="3249">
          <cell r="A3249" t="str">
            <v>805-0002</v>
          </cell>
          <cell r="B3249" t="str">
            <v>N805 115V/1Ph/cCSAus</v>
          </cell>
          <cell r="C3249" t="str">
            <v>EA</v>
          </cell>
          <cell r="D3249">
            <v>1289</v>
          </cell>
        </row>
        <row r="3250">
          <cell r="A3250" t="str">
            <v>805-0003</v>
          </cell>
          <cell r="B3250" t="str">
            <v>D805 230V/1Ph/cCSAus</v>
          </cell>
          <cell r="C3250" t="str">
            <v>EA</v>
          </cell>
          <cell r="D3250">
            <v>1346</v>
          </cell>
        </row>
        <row r="3251">
          <cell r="A3251" t="str">
            <v>805-0004</v>
          </cell>
          <cell r="B3251" t="str">
            <v>E805 230V/1Ph/cCSAus</v>
          </cell>
          <cell r="C3251" t="str">
            <v>EA</v>
          </cell>
          <cell r="D3251">
            <v>1302</v>
          </cell>
        </row>
        <row r="3252">
          <cell r="A3252" t="str">
            <v>805-0005</v>
          </cell>
          <cell r="B3252" t="str">
            <v>BN805 115V/1Ph/PB15'/cCSAus</v>
          </cell>
          <cell r="C3252" t="str">
            <v>EA</v>
          </cell>
          <cell r="D3252">
            <v>1339</v>
          </cell>
        </row>
        <row r="3253">
          <cell r="A3253" t="str">
            <v>805-0006</v>
          </cell>
          <cell r="B3253" t="str">
            <v>BE805 230V/1Ph/PB15'/cCSAus</v>
          </cell>
          <cell r="C3253" t="str">
            <v>EA</v>
          </cell>
          <cell r="D3253">
            <v>1357</v>
          </cell>
        </row>
        <row r="3254">
          <cell r="A3254" t="str">
            <v>805-0012</v>
          </cell>
          <cell r="B3254" t="str">
            <v>N805 25'Cd/115V/1Ph/cCSAus</v>
          </cell>
          <cell r="C3254" t="str">
            <v>EA</v>
          </cell>
          <cell r="D3254">
            <v>1389</v>
          </cell>
        </row>
        <row r="3255">
          <cell r="A3255" t="str">
            <v>805-0014</v>
          </cell>
          <cell r="B3255" t="str">
            <v>M805 35'Cd/115V/1Ph/cCSAus</v>
          </cell>
          <cell r="C3255" t="str">
            <v>EA</v>
          </cell>
          <cell r="D3255">
            <v>1358</v>
          </cell>
        </row>
        <row r="3256">
          <cell r="A3256" t="str">
            <v>805-0016</v>
          </cell>
          <cell r="B3256" t="str">
            <v>M805 25'Cd/115V/1Ph/cCSAus</v>
          </cell>
          <cell r="C3256" t="str">
            <v>EA</v>
          </cell>
          <cell r="D3256">
            <v>1413</v>
          </cell>
        </row>
        <row r="3257">
          <cell r="A3257" t="str">
            <v>805-0017</v>
          </cell>
          <cell r="B3257" t="str">
            <v>N805 35'Cd/115V/1Ph/cCSAus</v>
          </cell>
          <cell r="C3257" t="str">
            <v>EA</v>
          </cell>
          <cell r="D3257">
            <v>1334</v>
          </cell>
        </row>
        <row r="3258">
          <cell r="A3258" t="str">
            <v>805-0020</v>
          </cell>
          <cell r="B3258" t="str">
            <v>E805 35'Cd/230V/1Ph/cCSAus</v>
          </cell>
          <cell r="C3258" t="str">
            <v>EA</v>
          </cell>
          <cell r="D3258">
            <v>1347</v>
          </cell>
        </row>
        <row r="3259">
          <cell r="A3259" t="str">
            <v>807-0001</v>
          </cell>
          <cell r="B3259" t="str">
            <v>M807 115V/1Ph/cCSAus</v>
          </cell>
          <cell r="C3259" t="str">
            <v>EA</v>
          </cell>
          <cell r="D3259">
            <v>1423</v>
          </cell>
        </row>
        <row r="3260">
          <cell r="A3260" t="str">
            <v>807-0002</v>
          </cell>
          <cell r="B3260" t="str">
            <v>N807 115V/1Ph/cCSAus</v>
          </cell>
          <cell r="C3260" t="str">
            <v>EA</v>
          </cell>
          <cell r="D3260">
            <v>1399</v>
          </cell>
        </row>
        <row r="3261">
          <cell r="A3261" t="str">
            <v>807-0003</v>
          </cell>
          <cell r="B3261" t="str">
            <v>D807 230V/1Ph/cCSAus</v>
          </cell>
          <cell r="C3261" t="str">
            <v>EA</v>
          </cell>
          <cell r="D3261">
            <v>1456</v>
          </cell>
        </row>
        <row r="3262">
          <cell r="A3262" t="str">
            <v>807-0004</v>
          </cell>
          <cell r="B3262" t="str">
            <v>E807 230V/1Ph/cCSAus</v>
          </cell>
          <cell r="C3262" t="str">
            <v>EA</v>
          </cell>
          <cell r="D3262">
            <v>1412</v>
          </cell>
        </row>
        <row r="3263">
          <cell r="A3263" t="str">
            <v>807-0005</v>
          </cell>
          <cell r="B3263" t="str">
            <v>BN807 115V/1Ph/PB15'/cCSAus</v>
          </cell>
          <cell r="C3263" t="str">
            <v>EA</v>
          </cell>
          <cell r="D3263">
            <v>1450</v>
          </cell>
        </row>
        <row r="3264">
          <cell r="A3264" t="str">
            <v>807-0006</v>
          </cell>
          <cell r="B3264" t="str">
            <v>BE807 230V/1Ph/PB15'/cCSAus</v>
          </cell>
          <cell r="C3264" t="str">
            <v>EA</v>
          </cell>
          <cell r="D3264">
            <v>1466</v>
          </cell>
        </row>
        <row r="3265">
          <cell r="A3265" t="str">
            <v>807-0021</v>
          </cell>
          <cell r="B3265" t="str">
            <v>E807 35'Cd/230V/1Ph/cCSAus</v>
          </cell>
          <cell r="C3265" t="str">
            <v>EA</v>
          </cell>
          <cell r="D3265">
            <v>1522</v>
          </cell>
        </row>
        <row r="3266">
          <cell r="A3266" t="str">
            <v>807-0022</v>
          </cell>
          <cell r="B3266" t="str">
            <v>E807 25'Cd/230V/1Ph/cCSAus</v>
          </cell>
          <cell r="C3266" t="str">
            <v>EA</v>
          </cell>
          <cell r="D3266">
            <v>1512</v>
          </cell>
        </row>
        <row r="3267">
          <cell r="A3267" t="str">
            <v>810-0004</v>
          </cell>
          <cell r="B3267" t="str">
            <v>E810 230V/1Ph/1Hp/PC Grinder/cCSAus/CSANSF/ANSI 46</v>
          </cell>
          <cell r="C3267" t="str">
            <v>EA</v>
          </cell>
          <cell r="D3267">
            <v>1972</v>
          </cell>
        </row>
        <row r="3268">
          <cell r="A3268" t="str">
            <v>810-0007</v>
          </cell>
          <cell r="B3268" t="str">
            <v>E810 25'Cd/230V/1Ph/1Hp/PC Grinder/cCSAus/CSA NSF/ANSI 46</v>
          </cell>
          <cell r="C3268" t="str">
            <v>EA</v>
          </cell>
          <cell r="D3268">
            <v>2062</v>
          </cell>
        </row>
        <row r="3269">
          <cell r="A3269" t="str">
            <v>810-0008</v>
          </cell>
          <cell r="B3269" t="str">
            <v>E810 50' Cord/230V/1Ph/1Hp/PC Grinder/cCSAus/CSA NSF/ANSI 46</v>
          </cell>
          <cell r="C3269" t="str">
            <v>EA</v>
          </cell>
          <cell r="D3269">
            <v>2112</v>
          </cell>
        </row>
        <row r="3270">
          <cell r="A3270" t="str">
            <v>810-0009</v>
          </cell>
          <cell r="B3270" t="str">
            <v>E810 35' Cord/230V/1Ph/1Hp/PC Grinder/cCSAus/CSA NSF/ANSI 46</v>
          </cell>
          <cell r="C3270" t="str">
            <v>EA</v>
          </cell>
          <cell r="D3270">
            <v>2082</v>
          </cell>
        </row>
        <row r="3271">
          <cell r="A3271" t="str">
            <v>81-0001</v>
          </cell>
          <cell r="B3271" t="str">
            <v>M81 115V/1Ph/cCSAus</v>
          </cell>
          <cell r="C3271" t="str">
            <v>EA</v>
          </cell>
          <cell r="D3271">
            <v>245</v>
          </cell>
        </row>
        <row r="3272">
          <cell r="A3272" t="str">
            <v>810-0010</v>
          </cell>
          <cell r="B3272" t="str">
            <v>RE810 230V/1Ph/1Hp/Manual Run/PC Grinder/cCSAus/CSA NSF/ANSI 46</v>
          </cell>
          <cell r="C3272" t="str">
            <v>EA</v>
          </cell>
          <cell r="D3272">
            <v>2071</v>
          </cell>
        </row>
        <row r="3273">
          <cell r="A3273" t="str">
            <v>810-0011</v>
          </cell>
          <cell r="B3273" t="str">
            <v>RWD810 230V/1Ph/1Hp/Manual Run/PC Grinder/cCSAus/CSA NSF/ANSI 46</v>
          </cell>
          <cell r="C3273" t="str">
            <v>EA</v>
          </cell>
          <cell r="D3273">
            <v>2005</v>
          </cell>
        </row>
        <row r="3274">
          <cell r="A3274" t="str">
            <v>815-0004</v>
          </cell>
          <cell r="B3274" t="str">
            <v>E815 230V/1Ph/2Hp/PC Grinder/cCSAus/CSANSF/ANSI 46</v>
          </cell>
          <cell r="C3274" t="str">
            <v>EA</v>
          </cell>
          <cell r="D3274">
            <v>2136</v>
          </cell>
        </row>
        <row r="3275">
          <cell r="A3275" t="str">
            <v>815-0006</v>
          </cell>
          <cell r="B3275" t="str">
            <v>E815 35'Cd/230V/1Ph/2Hp/PC Grinder/cCSAus/CSA NSF/ANSI 46</v>
          </cell>
          <cell r="C3275" t="str">
            <v>EA</v>
          </cell>
          <cell r="D3275">
            <v>2246</v>
          </cell>
        </row>
        <row r="3276">
          <cell r="A3276" t="str">
            <v>815-0008</v>
          </cell>
          <cell r="B3276" t="str">
            <v>E815 50'Cd/230V/1Ph/2Hp/PC Grinder/cCSAus/CSA NSF/ANSI 46</v>
          </cell>
          <cell r="C3276" t="str">
            <v>EA</v>
          </cell>
          <cell r="D3276">
            <v>2276</v>
          </cell>
        </row>
        <row r="3277">
          <cell r="A3277" t="str">
            <v>815-0012</v>
          </cell>
          <cell r="B3277" t="str">
            <v>E815 25'Cd/230V/1Ph/2Hp/PC Grinder/cCSAus/CSA NSF/ANSI 46</v>
          </cell>
          <cell r="C3277" t="str">
            <v>EA</v>
          </cell>
          <cell r="D3277">
            <v>2226</v>
          </cell>
        </row>
        <row r="3278">
          <cell r="A3278" t="str">
            <v>815-0013</v>
          </cell>
          <cell r="B3278" t="str">
            <v>RWD815 230V/1Ph/2Hp/Manual Run/PC Grinder/cCSAus/CSA NSF/ANSI 46</v>
          </cell>
          <cell r="C3278" t="str">
            <v>EA</v>
          </cell>
          <cell r="D3278">
            <v>2141</v>
          </cell>
        </row>
        <row r="3279">
          <cell r="A3279" t="str">
            <v>818-0002</v>
          </cell>
          <cell r="B3279" t="str">
            <v>N818 115V/1Ph/60Hz/Na/CSA</v>
          </cell>
          <cell r="C3279" t="str">
            <v>EA</v>
          </cell>
          <cell r="D3279">
            <v>1681</v>
          </cell>
        </row>
        <row r="3280">
          <cell r="A3280" t="str">
            <v>818-0004</v>
          </cell>
          <cell r="B3280" t="str">
            <v>E818 230V/1Ph/60Hz/Na/cCSAus</v>
          </cell>
          <cell r="C3280" t="str">
            <v>EA</v>
          </cell>
          <cell r="D3280">
            <v>1681</v>
          </cell>
        </row>
        <row r="3281">
          <cell r="A3281" t="str">
            <v>818-0005</v>
          </cell>
          <cell r="B3281" t="str">
            <v>I818 200-208V/1Ph/60Hz/Na/cCSAus</v>
          </cell>
          <cell r="C3281" t="str">
            <v>EA</v>
          </cell>
          <cell r="D3281">
            <v>1681</v>
          </cell>
        </row>
        <row r="3282">
          <cell r="A3282" t="str">
            <v>818-0006</v>
          </cell>
          <cell r="B3282" t="str">
            <v>WM818 115V/1Ph/60Hz/Auto/CSA</v>
          </cell>
          <cell r="C3282" t="str">
            <v>EA</v>
          </cell>
          <cell r="D3282">
            <v>1753</v>
          </cell>
        </row>
        <row r="3283">
          <cell r="A3283" t="str">
            <v>818-0007</v>
          </cell>
          <cell r="B3283" t="str">
            <v>WD818 230V/1Ph/60Hz/Auto/cCSAus</v>
          </cell>
          <cell r="C3283" t="str">
            <v>EA</v>
          </cell>
          <cell r="D3283">
            <v>1753</v>
          </cell>
        </row>
        <row r="3284">
          <cell r="A3284" t="str">
            <v>818-0008</v>
          </cell>
          <cell r="B3284" t="str">
            <v>WH818 200-208V/1Ph/60Hz/Auto/cCSAus</v>
          </cell>
          <cell r="C3284" t="str">
            <v>EA</v>
          </cell>
          <cell r="D3284">
            <v>1753</v>
          </cell>
        </row>
        <row r="3285">
          <cell r="A3285" t="str">
            <v>818-0009</v>
          </cell>
          <cell r="B3285" t="str">
            <v>BN818 115V/1Ph/60Hz/20'Pb/CSA</v>
          </cell>
          <cell r="C3285" t="str">
            <v>EA</v>
          </cell>
          <cell r="D3285">
            <v>1780</v>
          </cell>
        </row>
        <row r="3286">
          <cell r="A3286" t="str">
            <v>818-0010</v>
          </cell>
          <cell r="B3286" t="str">
            <v>BE818 230V/1Ph/60Hz/20'Pb/cCSAus</v>
          </cell>
          <cell r="C3286" t="str">
            <v>EA</v>
          </cell>
          <cell r="D3286">
            <v>1749</v>
          </cell>
        </row>
        <row r="3287">
          <cell r="A3287" t="str">
            <v>818-0017</v>
          </cell>
          <cell r="B3287" t="str">
            <v>J818 200-208V/3Ph/60Hz/Na/cCSAus</v>
          </cell>
          <cell r="C3287" t="str">
            <v>EA</v>
          </cell>
          <cell r="D3287">
            <v>1796</v>
          </cell>
        </row>
        <row r="3288">
          <cell r="A3288" t="str">
            <v>818-0018</v>
          </cell>
          <cell r="B3288" t="str">
            <v>F818 230V/3Ph/60Hz/Na/cCSAus</v>
          </cell>
          <cell r="C3288" t="str">
            <v>EA</v>
          </cell>
          <cell r="D3288">
            <v>1796</v>
          </cell>
        </row>
        <row r="3289">
          <cell r="A3289" t="str">
            <v>818-0020</v>
          </cell>
          <cell r="B3289" t="str">
            <v>G818 460V/3Ph/60Hz/Na/cCSAus</v>
          </cell>
          <cell r="C3289" t="str">
            <v>EA</v>
          </cell>
          <cell r="D3289">
            <v>1796</v>
          </cell>
        </row>
        <row r="3290">
          <cell r="A3290" t="str">
            <v>818-0021</v>
          </cell>
          <cell r="B3290" t="str">
            <v>BA818 575V/3Ph/60Hz/Na/cCSAus</v>
          </cell>
          <cell r="C3290" t="str">
            <v>EA</v>
          </cell>
          <cell r="D3290">
            <v>1811</v>
          </cell>
        </row>
        <row r="3291">
          <cell r="A3291" t="str">
            <v>818-0022</v>
          </cell>
          <cell r="B3291" t="str">
            <v>N818 50'Cd/115V/1Ph/60Hz/Na/CSA</v>
          </cell>
          <cell r="C3291" t="str">
            <v>EA</v>
          </cell>
          <cell r="D3291">
            <v>1796</v>
          </cell>
        </row>
        <row r="3292">
          <cell r="A3292" t="str">
            <v>818-0023</v>
          </cell>
          <cell r="B3292" t="str">
            <v>E818 50'Cd/230V/1Ph/60Hz/Na/CSA</v>
          </cell>
          <cell r="C3292" t="str">
            <v>EA</v>
          </cell>
          <cell r="D3292">
            <v>1796</v>
          </cell>
        </row>
        <row r="3293">
          <cell r="A3293" t="str">
            <v>818-0024</v>
          </cell>
          <cell r="B3293" t="str">
            <v>I818 50'Cd/200-208V/1Ph/60Hz/Na/cCSAus</v>
          </cell>
          <cell r="C3293" t="str">
            <v>EA</v>
          </cell>
          <cell r="D3293">
            <v>1796</v>
          </cell>
        </row>
        <row r="3294">
          <cell r="A3294" t="str">
            <v>818-0035</v>
          </cell>
          <cell r="B3294" t="str">
            <v>J818 50'Cd/200-208V/3Ph/60Hz/Na</v>
          </cell>
          <cell r="C3294" t="str">
            <v>EA</v>
          </cell>
          <cell r="D3294">
            <v>1911</v>
          </cell>
        </row>
        <row r="3295">
          <cell r="A3295" t="str">
            <v>818-0036</v>
          </cell>
          <cell r="B3295" t="str">
            <v>F818 50'Cd/230V/3Ph/60Hz/Na/cCSAus</v>
          </cell>
          <cell r="C3295" t="str">
            <v>EA</v>
          </cell>
          <cell r="D3295">
            <v>1911</v>
          </cell>
        </row>
        <row r="3296">
          <cell r="A3296" t="str">
            <v>818-0037</v>
          </cell>
          <cell r="B3296" t="str">
            <v>G818 50'Cd/460V/3Ph/60Hz/Na/cCSAus</v>
          </cell>
          <cell r="C3296" t="str">
            <v>EA</v>
          </cell>
          <cell r="D3296">
            <v>1911</v>
          </cell>
        </row>
        <row r="3297">
          <cell r="A3297" t="str">
            <v>818-0038</v>
          </cell>
          <cell r="B3297" t="str">
            <v>BA818 50'Cd/575V/3Ph/60Hz/Na/cCSAus</v>
          </cell>
          <cell r="C3297" t="str">
            <v>EA</v>
          </cell>
          <cell r="D3297">
            <v>1926</v>
          </cell>
        </row>
        <row r="3298">
          <cell r="A3298" t="str">
            <v>818-0039</v>
          </cell>
          <cell r="B3298" t="str">
            <v>I818 35'Cd/200-208V/1Ph/60Hz/Na/cCSAus</v>
          </cell>
          <cell r="C3298" t="str">
            <v>EA</v>
          </cell>
          <cell r="D3298">
            <v>1791</v>
          </cell>
        </row>
        <row r="3299">
          <cell r="A3299" t="str">
            <v>818-0042</v>
          </cell>
          <cell r="B3299" t="str">
            <v>N818 35'Cd/115V/1Ph/60Hz/Na/CSA</v>
          </cell>
          <cell r="C3299" t="str">
            <v>EA</v>
          </cell>
          <cell r="D3299">
            <v>1791</v>
          </cell>
        </row>
        <row r="3300">
          <cell r="A3300" t="str">
            <v>818-0043</v>
          </cell>
          <cell r="B3300" t="str">
            <v>N818 25'Cd/115V/1Ph/60Hz/Na/CSA</v>
          </cell>
          <cell r="C3300" t="str">
            <v>EA</v>
          </cell>
          <cell r="D3300">
            <v>1781</v>
          </cell>
        </row>
        <row r="3301">
          <cell r="A3301" t="str">
            <v>818-0044</v>
          </cell>
          <cell r="B3301" t="str">
            <v>I818 25'Cd/200-208V/1Ph/60Hz/Na/cCSAus</v>
          </cell>
          <cell r="C3301" t="str">
            <v>EA</v>
          </cell>
          <cell r="D3301">
            <v>1781</v>
          </cell>
        </row>
        <row r="3302">
          <cell r="A3302" t="str">
            <v>818-0045</v>
          </cell>
          <cell r="B3302" t="str">
            <v>WH818 50'Cd/200-208V/1Ph/60Hz/Auto/cCSAus</v>
          </cell>
          <cell r="C3302" t="str">
            <v>EA</v>
          </cell>
          <cell r="D3302">
            <v>1893</v>
          </cell>
        </row>
        <row r="3303">
          <cell r="A3303" t="str">
            <v>818-0046</v>
          </cell>
          <cell r="B3303" t="str">
            <v>E818 35'Cd/230V/1Ph/60Hz/Na/CSA</v>
          </cell>
          <cell r="C3303" t="str">
            <v>EA</v>
          </cell>
          <cell r="D3303">
            <v>1791</v>
          </cell>
        </row>
        <row r="3304">
          <cell r="A3304" t="str">
            <v>818-0047</v>
          </cell>
          <cell r="B3304" t="str">
            <v>J818 25'Cd/200-208V/3Ph/60Hz/Na</v>
          </cell>
          <cell r="C3304" t="str">
            <v>EA</v>
          </cell>
          <cell r="D3304">
            <v>1781</v>
          </cell>
        </row>
        <row r="3305">
          <cell r="A3305" t="str">
            <v>819-0004</v>
          </cell>
          <cell r="B3305" t="str">
            <v>E819 230V/1Ph/60Hz/Na/cCSAus</v>
          </cell>
          <cell r="C3305" t="str">
            <v>EA</v>
          </cell>
          <cell r="D3305">
            <v>1792</v>
          </cell>
        </row>
        <row r="3306">
          <cell r="A3306" t="str">
            <v>819-0005</v>
          </cell>
          <cell r="B3306" t="str">
            <v>I819 200-208V/1Ph/60Hz/Na/cCSAus</v>
          </cell>
          <cell r="C3306" t="str">
            <v>EA</v>
          </cell>
          <cell r="D3306">
            <v>1792</v>
          </cell>
        </row>
        <row r="3307">
          <cell r="A3307" t="str">
            <v>819-0006</v>
          </cell>
          <cell r="B3307" t="str">
            <v>WD819 230V/1Ph/60Hz/Auto/cCSAus</v>
          </cell>
          <cell r="C3307" t="str">
            <v>EA</v>
          </cell>
          <cell r="D3307">
            <v>1862</v>
          </cell>
        </row>
        <row r="3308">
          <cell r="A3308" t="str">
            <v>819-0007</v>
          </cell>
          <cell r="B3308" t="str">
            <v>WH819 200-208V/1Ph/60Hz/Auto/cCSAus</v>
          </cell>
          <cell r="C3308" t="str">
            <v>EA</v>
          </cell>
          <cell r="D3308">
            <v>1862</v>
          </cell>
        </row>
        <row r="3309">
          <cell r="A3309" t="str">
            <v>819-0008</v>
          </cell>
          <cell r="B3309" t="str">
            <v>BE819 230V/1Ph/60Hz/20'Pb/cCSAus</v>
          </cell>
          <cell r="C3309" t="str">
            <v>EA</v>
          </cell>
          <cell r="D3309">
            <v>1898</v>
          </cell>
        </row>
        <row r="3310">
          <cell r="A3310" t="str">
            <v>819-0013</v>
          </cell>
          <cell r="B3310" t="str">
            <v>J819 200-208V/3Ph/60Hz/Na/cCSAus</v>
          </cell>
          <cell r="C3310" t="str">
            <v>EA</v>
          </cell>
          <cell r="D3310">
            <v>1907</v>
          </cell>
        </row>
        <row r="3311">
          <cell r="A3311" t="str">
            <v>819-0014</v>
          </cell>
          <cell r="B3311" t="str">
            <v>F819 230V/3Ph/60Hz/Na/cCSAus</v>
          </cell>
          <cell r="C3311" t="str">
            <v>EA</v>
          </cell>
          <cell r="D3311">
            <v>1907</v>
          </cell>
        </row>
        <row r="3312">
          <cell r="A3312" t="str">
            <v>819-0016</v>
          </cell>
          <cell r="B3312" t="str">
            <v>G819 460V/3Ph/60Hz/Na/cCSAus</v>
          </cell>
          <cell r="C3312" t="str">
            <v>EA</v>
          </cell>
          <cell r="D3312">
            <v>1907</v>
          </cell>
        </row>
        <row r="3313">
          <cell r="A3313" t="str">
            <v>819-0017</v>
          </cell>
          <cell r="B3313" t="str">
            <v>BA819 575V/3Ph/60Hz/Na/cCSAus</v>
          </cell>
          <cell r="C3313" t="str">
            <v>EA</v>
          </cell>
          <cell r="D3313">
            <v>1922</v>
          </cell>
        </row>
        <row r="3314">
          <cell r="A3314" t="str">
            <v>819-0018</v>
          </cell>
          <cell r="B3314" t="str">
            <v>I819 50'Cd/200-208V/1Ph/60Hz/Na/cCSAus</v>
          </cell>
          <cell r="C3314" t="str">
            <v>EA</v>
          </cell>
          <cell r="D3314">
            <v>1907</v>
          </cell>
        </row>
        <row r="3315">
          <cell r="A3315" t="str">
            <v>819-0019</v>
          </cell>
          <cell r="B3315" t="str">
            <v>E819 50'Cd/230V/1Ph/60Hz/Na/cCSAus</v>
          </cell>
          <cell r="C3315" t="str">
            <v>EA</v>
          </cell>
          <cell r="D3315">
            <v>1907</v>
          </cell>
        </row>
        <row r="3316">
          <cell r="A3316" t="str">
            <v>819-0032</v>
          </cell>
          <cell r="B3316" t="str">
            <v>WD819 25'Cd/230V/1Ph/60Hz/Auto/cCSAus</v>
          </cell>
          <cell r="C3316" t="str">
            <v>EA</v>
          </cell>
          <cell r="D3316">
            <v>1972</v>
          </cell>
        </row>
        <row r="3317">
          <cell r="A3317" t="str">
            <v>819-0033</v>
          </cell>
          <cell r="B3317" t="str">
            <v>J819 50'Cd/200-208V/3Ph/60Hz/Na/cCSAus</v>
          </cell>
          <cell r="C3317" t="str">
            <v>EA</v>
          </cell>
          <cell r="D3317">
            <v>1932</v>
          </cell>
        </row>
        <row r="3318">
          <cell r="A3318" t="str">
            <v>819-0034</v>
          </cell>
          <cell r="B3318" t="str">
            <v>G819 50'Cd/460V/3Ph/60Hz/Na/cCSAus</v>
          </cell>
          <cell r="C3318" t="str">
            <v>EA</v>
          </cell>
          <cell r="D3318">
            <v>2047</v>
          </cell>
        </row>
        <row r="3319">
          <cell r="A3319" t="str">
            <v>819-0035</v>
          </cell>
          <cell r="B3319" t="str">
            <v>F819 50'Cd/230V/3Ph/60Hz/Na/cCSAus</v>
          </cell>
          <cell r="C3319" t="str">
            <v>EA</v>
          </cell>
          <cell r="D3319">
            <v>2047</v>
          </cell>
        </row>
        <row r="3320">
          <cell r="A3320" t="str">
            <v>819-0036</v>
          </cell>
          <cell r="B3320" t="str">
            <v>WH819 25'Cd/200-208V/1Ph/60Hz/Auto/cCSAus</v>
          </cell>
          <cell r="C3320" t="str">
            <v>EA</v>
          </cell>
          <cell r="D3320">
            <v>1962</v>
          </cell>
        </row>
        <row r="3321">
          <cell r="A3321" t="str">
            <v>819-0037</v>
          </cell>
          <cell r="B3321" t="str">
            <v>I819 35'Cd/200-208V/1Ph/60Hz/Na/cCSAus</v>
          </cell>
          <cell r="C3321" t="str">
            <v>EA</v>
          </cell>
          <cell r="D3321">
            <v>1902</v>
          </cell>
        </row>
        <row r="3322">
          <cell r="A3322" t="str">
            <v>819-0038</v>
          </cell>
          <cell r="B3322" t="str">
            <v>G819 35'Cd/460V/3Ph/60Hz/Na/cCSAus</v>
          </cell>
          <cell r="C3322" t="str">
            <v>EA</v>
          </cell>
          <cell r="D3322">
            <v>2017</v>
          </cell>
        </row>
        <row r="3323">
          <cell r="A3323" t="str">
            <v>820-0004</v>
          </cell>
          <cell r="B3323" t="str">
            <v>E820 230V/1Ph/60Hz/Na/cCSAus</v>
          </cell>
          <cell r="C3323" t="str">
            <v>EA</v>
          </cell>
          <cell r="D3323">
            <v>1903</v>
          </cell>
        </row>
        <row r="3324">
          <cell r="A3324" t="str">
            <v>820-0005</v>
          </cell>
          <cell r="B3324" t="str">
            <v>WH820 200V/1Ph/60Hz/Auto/cCSAus</v>
          </cell>
          <cell r="C3324" t="str">
            <v>EA</v>
          </cell>
          <cell r="D3324">
            <v>1973</v>
          </cell>
        </row>
        <row r="3325">
          <cell r="A3325" t="str">
            <v>820-0006</v>
          </cell>
          <cell r="B3325" t="str">
            <v>I820 200-208V/1Ph/60Hz/Na/cCSAus</v>
          </cell>
          <cell r="C3325" t="str">
            <v>EA</v>
          </cell>
          <cell r="D3325">
            <v>1903</v>
          </cell>
        </row>
        <row r="3326">
          <cell r="A3326" t="str">
            <v>820-0007</v>
          </cell>
          <cell r="B3326" t="str">
            <v>J820 200-208V/3Ph/60H/cCSAus</v>
          </cell>
          <cell r="C3326" t="str">
            <v>EA</v>
          </cell>
          <cell r="D3326">
            <v>2018</v>
          </cell>
        </row>
        <row r="3327">
          <cell r="A3327" t="str">
            <v>820-0008</v>
          </cell>
          <cell r="B3327" t="str">
            <v>F820 230V/3Ph/60Hz/cCSAus</v>
          </cell>
          <cell r="C3327" t="str">
            <v>EA</v>
          </cell>
          <cell r="D3327">
            <v>2018</v>
          </cell>
        </row>
        <row r="3328">
          <cell r="A3328" t="str">
            <v>820-0009</v>
          </cell>
          <cell r="B3328" t="str">
            <v>G820 460V/3Ph/60Hz/cCSAus</v>
          </cell>
          <cell r="C3328" t="str">
            <v>EA</v>
          </cell>
          <cell r="D3328">
            <v>2018</v>
          </cell>
        </row>
        <row r="3329">
          <cell r="A3329" t="str">
            <v>82-0001</v>
          </cell>
          <cell r="B3329" t="str">
            <v>M82 115V/1Ph/cCSAus</v>
          </cell>
          <cell r="C3329" t="str">
            <v>EA</v>
          </cell>
          <cell r="D3329">
            <v>330</v>
          </cell>
        </row>
        <row r="3330">
          <cell r="A3330" t="str">
            <v>820-0010</v>
          </cell>
          <cell r="B3330" t="str">
            <v>BA820 575V/3Ph/60Hz/cCSAus</v>
          </cell>
          <cell r="C3330" t="str">
            <v>EA</v>
          </cell>
          <cell r="D3330">
            <v>2033</v>
          </cell>
        </row>
        <row r="3331">
          <cell r="A3331" t="str">
            <v>820-0011</v>
          </cell>
          <cell r="B3331" t="str">
            <v>WD820 230V/1Ph/cCSAus</v>
          </cell>
          <cell r="C3331" t="str">
            <v>EA</v>
          </cell>
          <cell r="D3331">
            <v>1973</v>
          </cell>
        </row>
        <row r="3332">
          <cell r="A3332" t="str">
            <v>820-0012</v>
          </cell>
          <cell r="B3332" t="str">
            <v>WD820 25'Cd/230V/1Ph/60Hz/cCSAus</v>
          </cell>
          <cell r="C3332" t="str">
            <v>EA</v>
          </cell>
          <cell r="D3332">
            <v>2023</v>
          </cell>
        </row>
        <row r="3333">
          <cell r="A3333" t="str">
            <v>820-0015</v>
          </cell>
          <cell r="B3333" t="str">
            <v>E820 35'Cd/1Ph/60Hz/Na/cCSAus</v>
          </cell>
          <cell r="C3333" t="str">
            <v>EA</v>
          </cell>
          <cell r="D3333">
            <v>2013</v>
          </cell>
        </row>
        <row r="3334">
          <cell r="A3334" t="str">
            <v>820-0018</v>
          </cell>
          <cell r="B3334" t="str">
            <v>I820 50'Cd/200-208V/1Ph/cCSAus</v>
          </cell>
          <cell r="C3334" t="str">
            <v>EA</v>
          </cell>
          <cell r="D3334">
            <v>2113</v>
          </cell>
        </row>
        <row r="3335">
          <cell r="A3335" t="str">
            <v>820-0019</v>
          </cell>
          <cell r="B3335" t="str">
            <v>WD820 50'Cd/230V/1Ph/cCSAus</v>
          </cell>
          <cell r="C3335" t="str">
            <v>EA</v>
          </cell>
          <cell r="D3335">
            <v>2183</v>
          </cell>
        </row>
        <row r="3336">
          <cell r="A3336" t="str">
            <v>820-0020</v>
          </cell>
          <cell r="B3336" t="str">
            <v>E820 25'Cd/1Ph/Na/cCSAus</v>
          </cell>
          <cell r="C3336" t="str">
            <v>EA</v>
          </cell>
          <cell r="D3336">
            <v>1953</v>
          </cell>
        </row>
        <row r="3337">
          <cell r="A3337" t="str">
            <v>820-0022</v>
          </cell>
          <cell r="B3337" t="str">
            <v>WH820 25'Cd/200V/1Ph/60Hz/Auto/cCSAus</v>
          </cell>
          <cell r="C3337" t="str">
            <v>EA</v>
          </cell>
          <cell r="D3337">
            <v>2023</v>
          </cell>
        </row>
        <row r="3338">
          <cell r="A3338" t="str">
            <v>820-0023</v>
          </cell>
          <cell r="B3338" t="str">
            <v>E820 50'Cd/230V/1Ph/cCSAus</v>
          </cell>
          <cell r="C3338" t="str">
            <v>EA</v>
          </cell>
          <cell r="D3338">
            <v>2018</v>
          </cell>
        </row>
        <row r="3339">
          <cell r="A3339" t="str">
            <v>820-0024</v>
          </cell>
          <cell r="B3339" t="str">
            <v>WH820 35'Cd/200V/1Ph/Auto/cCSAus</v>
          </cell>
          <cell r="C3339" t="str">
            <v>EA</v>
          </cell>
          <cell r="D3339">
            <v>2083</v>
          </cell>
        </row>
        <row r="3340">
          <cell r="A3340" t="str">
            <v>820-0025</v>
          </cell>
          <cell r="B3340" t="str">
            <v>WD820 35'Cd/230V/1Ph/cCSAus</v>
          </cell>
          <cell r="C3340" t="str">
            <v>EA</v>
          </cell>
          <cell r="D3340">
            <v>2083</v>
          </cell>
        </row>
        <row r="3341">
          <cell r="A3341" t="str">
            <v>820-0029</v>
          </cell>
          <cell r="B3341" t="str">
            <v>I820 35'Cd/200-208V/1Ph/cCSAus</v>
          </cell>
          <cell r="C3341" t="str">
            <v>EA</v>
          </cell>
          <cell r="D3341">
            <v>2013</v>
          </cell>
        </row>
        <row r="3342">
          <cell r="A3342" t="str">
            <v>820-0045</v>
          </cell>
          <cell r="B3342" t="str">
            <v>J820 50'Cd/200-208V/3Ph/60H/cCSAus</v>
          </cell>
          <cell r="C3342" t="str">
            <v>EA</v>
          </cell>
          <cell r="D3342">
            <v>2228</v>
          </cell>
        </row>
        <row r="3343">
          <cell r="A3343" t="str">
            <v>820-0046</v>
          </cell>
          <cell r="B3343" t="str">
            <v>F820 50'Cd/230V/3Ph/60Hz/cCSAus</v>
          </cell>
          <cell r="C3343" t="str">
            <v>EA</v>
          </cell>
          <cell r="D3343">
            <v>2228</v>
          </cell>
        </row>
        <row r="3344">
          <cell r="A3344" t="str">
            <v>820-0047</v>
          </cell>
          <cell r="B3344" t="str">
            <v>G820 50'Cd/460V/3Ph/60Hz/cCSAus</v>
          </cell>
          <cell r="C3344" t="str">
            <v>EA</v>
          </cell>
          <cell r="D3344">
            <v>2228</v>
          </cell>
        </row>
        <row r="3345">
          <cell r="A3345" t="str">
            <v>820-0048</v>
          </cell>
          <cell r="B3345" t="str">
            <v>BA820 50'Cd/575V/3Ph/60Hz/cCSAus</v>
          </cell>
          <cell r="C3345" t="str">
            <v>EA</v>
          </cell>
          <cell r="D3345">
            <v>2228</v>
          </cell>
        </row>
        <row r="3346">
          <cell r="A3346" t="str">
            <v>820-0051</v>
          </cell>
          <cell r="B3346" t="str">
            <v>I820 25'Cd/200-208V/1Ph/cCSAus</v>
          </cell>
          <cell r="C3346" t="str">
            <v>EA</v>
          </cell>
          <cell r="D3346">
            <v>2003</v>
          </cell>
        </row>
        <row r="3347">
          <cell r="A3347" t="str">
            <v>840-0004</v>
          </cell>
          <cell r="B3347" t="str">
            <v>E840 230V/1Ph/2Hp/cCSAus</v>
          </cell>
          <cell r="C3347" t="str">
            <v>EA</v>
          </cell>
          <cell r="D3347">
            <v>2718</v>
          </cell>
        </row>
        <row r="3348">
          <cell r="A3348" t="str">
            <v>840-0005</v>
          </cell>
          <cell r="B3348" t="str">
            <v>I840 200-208V/1Ph/2Hp/cCSAus</v>
          </cell>
          <cell r="C3348" t="str">
            <v>EA</v>
          </cell>
          <cell r="D3348">
            <v>2718</v>
          </cell>
        </row>
        <row r="3349">
          <cell r="A3349" t="str">
            <v>840-0006</v>
          </cell>
          <cell r="B3349" t="str">
            <v>F840 230V/3Ph/2Hp/cCSAus</v>
          </cell>
          <cell r="C3349" t="str">
            <v>EA</v>
          </cell>
          <cell r="D3349">
            <v>2656</v>
          </cell>
        </row>
        <row r="3350">
          <cell r="A3350" t="str">
            <v>840-0007</v>
          </cell>
          <cell r="B3350" t="str">
            <v>J840 200-208V/3Ph/2Hp/cCSAus</v>
          </cell>
          <cell r="C3350" t="str">
            <v>EA</v>
          </cell>
          <cell r="D3350">
            <v>2656</v>
          </cell>
        </row>
        <row r="3351">
          <cell r="A3351" t="str">
            <v>840-0008</v>
          </cell>
          <cell r="B3351" t="str">
            <v>G840 460V/3Ph/2Hp/cCSAus</v>
          </cell>
          <cell r="C3351" t="str">
            <v>EA</v>
          </cell>
          <cell r="D3351">
            <v>2656</v>
          </cell>
        </row>
        <row r="3352">
          <cell r="A3352" t="str">
            <v>840-0009</v>
          </cell>
          <cell r="B3352" t="str">
            <v>BA840 575V/3Ph/2Hp/cCSAus</v>
          </cell>
          <cell r="C3352" t="str">
            <v>EA</v>
          </cell>
          <cell r="D3352">
            <v>2656</v>
          </cell>
        </row>
        <row r="3353">
          <cell r="A3353" t="str">
            <v>84-0001</v>
          </cell>
          <cell r="B3353" t="str">
            <v>M84 115V/1Ph/cCSAus/.5 Hp/Cast Iron</v>
          </cell>
          <cell r="C3353" t="str">
            <v>EA</v>
          </cell>
          <cell r="D3353">
            <v>354</v>
          </cell>
        </row>
        <row r="3354">
          <cell r="A3354" t="str">
            <v>840-0027</v>
          </cell>
          <cell r="B3354" t="str">
            <v>J840 200-208/3P/2Hp/cCSAus/Hydromatic Rail</v>
          </cell>
          <cell r="C3354" t="str">
            <v>EA</v>
          </cell>
          <cell r="D3354">
            <v>2656</v>
          </cell>
        </row>
        <row r="3355">
          <cell r="A3355" t="str">
            <v>840-0029</v>
          </cell>
          <cell r="B3355" t="str">
            <v>E840 35'Cds/230V/1Ph/cCSAus</v>
          </cell>
          <cell r="C3355" t="str">
            <v>EA</v>
          </cell>
          <cell r="D3355">
            <v>2828</v>
          </cell>
        </row>
        <row r="3356">
          <cell r="A3356" t="str">
            <v>840-0031</v>
          </cell>
          <cell r="B3356" t="str">
            <v>G840 460/3P/2Hp/Hydromatic Rail Sys/cCSAus</v>
          </cell>
          <cell r="C3356" t="str">
            <v>EA</v>
          </cell>
          <cell r="D3356">
            <v>2656</v>
          </cell>
        </row>
        <row r="3357">
          <cell r="A3357" t="str">
            <v>840-0041</v>
          </cell>
          <cell r="B3357" t="str">
            <v>F840 230V/3Ph/2Hp/Hydromatic Rail Sys/cCSAus</v>
          </cell>
          <cell r="C3357" t="str">
            <v>EA</v>
          </cell>
          <cell r="D3357">
            <v>2706</v>
          </cell>
        </row>
        <row r="3358">
          <cell r="A3358" t="str">
            <v>840-0043</v>
          </cell>
          <cell r="B3358" t="str">
            <v>E840 50'Cds/230V/1Ph/cCSAus</v>
          </cell>
          <cell r="C3358" t="str">
            <v>EA</v>
          </cell>
          <cell r="D3358">
            <v>2928</v>
          </cell>
        </row>
        <row r="3359">
          <cell r="A3359" t="str">
            <v>840-0045</v>
          </cell>
          <cell r="B3359" t="str">
            <v>J840 35'Cd/200-208V/3Ph/2Hp/cCSAus</v>
          </cell>
          <cell r="C3359" t="str">
            <v>EA</v>
          </cell>
          <cell r="D3359">
            <v>2766</v>
          </cell>
        </row>
        <row r="3360">
          <cell r="A3360" t="str">
            <v>840-0047</v>
          </cell>
          <cell r="B3360" t="str">
            <v>G840 50'Cd/460V/3Ph/2Hp/cCSAus</v>
          </cell>
          <cell r="C3360" t="str">
            <v>EA</v>
          </cell>
          <cell r="D3360">
            <v>2866</v>
          </cell>
        </row>
        <row r="3361">
          <cell r="A3361" t="str">
            <v>840-0048</v>
          </cell>
          <cell r="B3361" t="str">
            <v>F840 35'Cd/230V/3Ph/2Hp/cCSAus</v>
          </cell>
          <cell r="C3361" t="str">
            <v>EA</v>
          </cell>
          <cell r="D3361">
            <v>2766</v>
          </cell>
        </row>
        <row r="3362">
          <cell r="A3362" t="str">
            <v>840-0049</v>
          </cell>
          <cell r="B3362" t="str">
            <v>F840 50'Cd/230V/3Ph/2Hp/cCSAus</v>
          </cell>
          <cell r="C3362" t="str">
            <v>EA</v>
          </cell>
          <cell r="D3362">
            <v>2866</v>
          </cell>
        </row>
        <row r="3363">
          <cell r="A3363" t="str">
            <v>840-0051</v>
          </cell>
          <cell r="B3363" t="str">
            <v>E840 25'Cd/230V/1Ph/cCSAus</v>
          </cell>
          <cell r="C3363" t="str">
            <v>EA</v>
          </cell>
          <cell r="D3363">
            <v>2768</v>
          </cell>
        </row>
        <row r="3364">
          <cell r="A3364" t="str">
            <v>840-0055</v>
          </cell>
          <cell r="B3364" t="str">
            <v>F840 25'Cd/230V/3Ph/2Hp/cCSAus</v>
          </cell>
          <cell r="C3364" t="str">
            <v>EA</v>
          </cell>
          <cell r="D3364">
            <v>2706</v>
          </cell>
        </row>
        <row r="3365">
          <cell r="A3365" t="str">
            <v>840-0056</v>
          </cell>
          <cell r="B3365" t="str">
            <v>J840 50'Cd/200-208V/3Ph/2Hp/cCSAus</v>
          </cell>
          <cell r="C3365" t="str">
            <v>EA</v>
          </cell>
          <cell r="D3365">
            <v>2866</v>
          </cell>
        </row>
        <row r="3366">
          <cell r="A3366" t="str">
            <v>840-0057</v>
          </cell>
          <cell r="B3366" t="str">
            <v>I840 35'Cd/200-208V/1Ph/2Hp/cCSAus</v>
          </cell>
          <cell r="C3366" t="str">
            <v>EA</v>
          </cell>
          <cell r="D3366">
            <v>2828</v>
          </cell>
        </row>
        <row r="3367">
          <cell r="A3367" t="str">
            <v>840-0058</v>
          </cell>
          <cell r="B3367" t="str">
            <v>G840 35'Cd/460V/3Ph/2Hp/cCSAus</v>
          </cell>
          <cell r="C3367" t="str">
            <v>EA</v>
          </cell>
          <cell r="D3367">
            <v>2766</v>
          </cell>
        </row>
        <row r="3368">
          <cell r="A3368" t="str">
            <v>840-0059</v>
          </cell>
          <cell r="B3368" t="str">
            <v>J840 25'Cd/200-208V/3Ph/2Hp/cCSAus</v>
          </cell>
          <cell r="C3368" t="str">
            <v>EA</v>
          </cell>
          <cell r="D3368">
            <v>2706</v>
          </cell>
        </row>
        <row r="3369">
          <cell r="A3369" t="str">
            <v>840-0060</v>
          </cell>
          <cell r="B3369" t="str">
            <v>BA840 35'Cd/575V/3Ph/2Hp/cCSAus</v>
          </cell>
          <cell r="C3369" t="str">
            <v>EA</v>
          </cell>
          <cell r="D3369">
            <v>2766</v>
          </cell>
        </row>
        <row r="3370">
          <cell r="A3370" t="str">
            <v>840-0064</v>
          </cell>
          <cell r="B3370" t="str">
            <v>EX840 230V/1Ph/2Hp/Ex Pr</v>
          </cell>
          <cell r="C3370" t="str">
            <v>EA</v>
          </cell>
          <cell r="D3370">
            <v>3760</v>
          </cell>
        </row>
        <row r="3371">
          <cell r="A3371" t="str">
            <v>840-0065</v>
          </cell>
          <cell r="B3371" t="str">
            <v>IX840 200-208V/1Ph/2Hp/Ex Pr</v>
          </cell>
          <cell r="C3371" t="str">
            <v>EA</v>
          </cell>
          <cell r="D3371">
            <v>3760</v>
          </cell>
        </row>
        <row r="3372">
          <cell r="A3372" t="str">
            <v>840-0066</v>
          </cell>
          <cell r="B3372" t="str">
            <v>JX840 200-208V/3Ph/2Hp/Ex Pr</v>
          </cell>
          <cell r="C3372" t="str">
            <v>EA</v>
          </cell>
          <cell r="D3372">
            <v>3697</v>
          </cell>
        </row>
        <row r="3373">
          <cell r="A3373" t="str">
            <v>840-0067</v>
          </cell>
          <cell r="B3373" t="str">
            <v>FX840 230V/3Ph/2Hp/Ex Pr</v>
          </cell>
          <cell r="C3373" t="str">
            <v>EA</v>
          </cell>
          <cell r="D3373">
            <v>3697</v>
          </cell>
        </row>
        <row r="3374">
          <cell r="A3374" t="str">
            <v>840-0068</v>
          </cell>
          <cell r="B3374" t="str">
            <v>GX840 460V/3Ph/2Hp/Ex Pr</v>
          </cell>
          <cell r="C3374" t="str">
            <v>EA</v>
          </cell>
          <cell r="D3374">
            <v>3697</v>
          </cell>
        </row>
        <row r="3375">
          <cell r="A3375" t="str">
            <v>840-0069</v>
          </cell>
          <cell r="B3375" t="str">
            <v>BAX840 575V/3Ph/2Hp/Ex Pr</v>
          </cell>
          <cell r="C3375" t="str">
            <v>EA</v>
          </cell>
          <cell r="D3375">
            <v>3697</v>
          </cell>
        </row>
        <row r="3376">
          <cell r="A3376" t="str">
            <v>840-0071</v>
          </cell>
          <cell r="B3376" t="str">
            <v>I840 50'Cd/200-208V/1Ph/2Hp/cCSAus</v>
          </cell>
          <cell r="C3376" t="str">
            <v>EA</v>
          </cell>
          <cell r="D3376">
            <v>2928</v>
          </cell>
        </row>
        <row r="3377">
          <cell r="A3377" t="str">
            <v>840-0077</v>
          </cell>
          <cell r="B3377" t="str">
            <v>EX840 35'Cd/230V/1Ph/2Hp/Ex Pr</v>
          </cell>
          <cell r="C3377" t="str">
            <v>EA</v>
          </cell>
          <cell r="D3377">
            <v>3870</v>
          </cell>
        </row>
        <row r="3378">
          <cell r="A3378" t="str">
            <v>840-0078</v>
          </cell>
          <cell r="B3378" t="str">
            <v>GX840 35'Cds/460V/3Ph/2Hp/Ex Pr</v>
          </cell>
          <cell r="C3378" t="str">
            <v>EA</v>
          </cell>
          <cell r="D3378">
            <v>3807</v>
          </cell>
        </row>
        <row r="3379">
          <cell r="A3379" t="str">
            <v>840-0080</v>
          </cell>
          <cell r="B3379" t="str">
            <v>JX840 50'Cd/200-208V/3Ph/2Hp/Ex Pr</v>
          </cell>
          <cell r="C3379" t="str">
            <v>EA</v>
          </cell>
          <cell r="D3379">
            <v>3907</v>
          </cell>
        </row>
        <row r="3380">
          <cell r="A3380" t="str">
            <v>840-0081</v>
          </cell>
          <cell r="B3380" t="str">
            <v>GX840 50'Cd/460V/3Ph/2Hp/Ex Pr</v>
          </cell>
          <cell r="C3380" t="str">
            <v>EA</v>
          </cell>
          <cell r="D3380">
            <v>3907</v>
          </cell>
        </row>
        <row r="3381">
          <cell r="A3381" t="str">
            <v>840-0084</v>
          </cell>
          <cell r="B3381" t="str">
            <v>G840 460V/3Ph/2Hp/cCSAus/Bronze Impeller</v>
          </cell>
          <cell r="C3381" t="str">
            <v>EA</v>
          </cell>
          <cell r="D3381">
            <v>2896</v>
          </cell>
        </row>
        <row r="3382">
          <cell r="A3382" t="str">
            <v>840-0085</v>
          </cell>
          <cell r="B3382" t="str">
            <v>GX840 35'Cds/460V/3Ph/2Hp/Ex Pr/Bronze Impeller</v>
          </cell>
          <cell r="C3382" t="str">
            <v>EA</v>
          </cell>
          <cell r="D3382">
            <v>4047</v>
          </cell>
        </row>
        <row r="3383">
          <cell r="A3383" t="str">
            <v>840-0086</v>
          </cell>
          <cell r="B3383" t="str">
            <v>EX840 25'Cd/230V/1Ph/2Hp/Ex Pr</v>
          </cell>
          <cell r="C3383" t="str">
            <v>EA</v>
          </cell>
          <cell r="D3383">
            <v>3810</v>
          </cell>
        </row>
        <row r="3384">
          <cell r="A3384" t="str">
            <v>841-0004</v>
          </cell>
          <cell r="B3384" t="str">
            <v>E841 230V/1Ph/2Hp/cCSAus</v>
          </cell>
          <cell r="C3384" t="str">
            <v>EA</v>
          </cell>
          <cell r="D3384">
            <v>2718</v>
          </cell>
        </row>
        <row r="3385">
          <cell r="A3385" t="str">
            <v>841-0005</v>
          </cell>
          <cell r="B3385" t="str">
            <v>I841 200-208V/1Ph/2Hp/cCSAus</v>
          </cell>
          <cell r="C3385" t="str">
            <v>EA</v>
          </cell>
          <cell r="D3385">
            <v>2718</v>
          </cell>
        </row>
        <row r="3386">
          <cell r="A3386" t="str">
            <v>841-0006</v>
          </cell>
          <cell r="B3386" t="str">
            <v>J841 200-208V/3Ph/2Hp/cCSAus</v>
          </cell>
          <cell r="C3386" t="str">
            <v>EA</v>
          </cell>
          <cell r="D3386">
            <v>2656</v>
          </cell>
        </row>
        <row r="3387">
          <cell r="A3387" t="str">
            <v>841-0007</v>
          </cell>
          <cell r="B3387" t="str">
            <v>F841 230V/3Ph/2Hp/cCSAus</v>
          </cell>
          <cell r="C3387" t="str">
            <v>EA</v>
          </cell>
          <cell r="D3387">
            <v>2656</v>
          </cell>
        </row>
        <row r="3388">
          <cell r="A3388" t="str">
            <v>841-0008</v>
          </cell>
          <cell r="B3388" t="str">
            <v>G841 460V/3Ph/2Hp/cCSAus</v>
          </cell>
          <cell r="C3388" t="str">
            <v>EA</v>
          </cell>
          <cell r="D3388">
            <v>2656</v>
          </cell>
        </row>
        <row r="3389">
          <cell r="A3389" t="str">
            <v>841-0009</v>
          </cell>
          <cell r="B3389" t="str">
            <v>BA841 575V/3Ph/2Hp/cCSAus</v>
          </cell>
          <cell r="C3389" t="str">
            <v>EA</v>
          </cell>
          <cell r="D3389">
            <v>2656</v>
          </cell>
        </row>
        <row r="3390">
          <cell r="A3390" t="str">
            <v>841-0010</v>
          </cell>
          <cell r="B3390" t="str">
            <v>J841 35'Cd/200-208V/3Ph/2Hp/cCSAus</v>
          </cell>
          <cell r="C3390" t="str">
            <v>EA</v>
          </cell>
          <cell r="D3390">
            <v>2766</v>
          </cell>
        </row>
        <row r="3391">
          <cell r="A3391" t="str">
            <v>841-0011</v>
          </cell>
          <cell r="B3391" t="str">
            <v>I841 35'Cd/200-208V/1Ph/2Hp/cCSAus</v>
          </cell>
          <cell r="C3391" t="str">
            <v>EA</v>
          </cell>
          <cell r="D3391">
            <v>2828</v>
          </cell>
        </row>
        <row r="3392">
          <cell r="A3392" t="str">
            <v>841-0012</v>
          </cell>
          <cell r="B3392" t="str">
            <v>J841 50'Cd/200-208V/3Ph/2Hp/cCSAus</v>
          </cell>
          <cell r="C3392" t="str">
            <v>EA</v>
          </cell>
          <cell r="D3392">
            <v>2866</v>
          </cell>
        </row>
        <row r="3393">
          <cell r="A3393" t="str">
            <v>841-0013</v>
          </cell>
          <cell r="B3393" t="str">
            <v>E841 50'Cd/230V/1Ph/2Hp/cCSAus</v>
          </cell>
          <cell r="C3393" t="str">
            <v>EA</v>
          </cell>
          <cell r="D3393">
            <v>2928</v>
          </cell>
        </row>
        <row r="3394">
          <cell r="A3394" t="str">
            <v>841-0014</v>
          </cell>
          <cell r="B3394" t="str">
            <v>F841 35'Cd/230V/3Ph/2Hp/cCSAus</v>
          </cell>
          <cell r="C3394" t="str">
            <v>EA</v>
          </cell>
          <cell r="D3394">
            <v>2766</v>
          </cell>
        </row>
        <row r="3395">
          <cell r="A3395" t="str">
            <v>841-0015</v>
          </cell>
          <cell r="B3395" t="str">
            <v>G841 50'Cd/460V/3Ph/2Hp/cCSAus</v>
          </cell>
          <cell r="C3395" t="str">
            <v>EA</v>
          </cell>
          <cell r="D3395">
            <v>2866</v>
          </cell>
        </row>
        <row r="3396">
          <cell r="A3396" t="str">
            <v>841-0016</v>
          </cell>
          <cell r="B3396" t="str">
            <v>E841 35'Cd/230V/1Ph/cCSAus</v>
          </cell>
          <cell r="C3396" t="str">
            <v>EA</v>
          </cell>
          <cell r="D3396">
            <v>2828</v>
          </cell>
        </row>
        <row r="3397">
          <cell r="A3397" t="str">
            <v>841-0017</v>
          </cell>
          <cell r="B3397" t="str">
            <v>EX841 230V/1Ph/2Hp/Ex Pr</v>
          </cell>
          <cell r="C3397" t="str">
            <v>EA</v>
          </cell>
          <cell r="D3397">
            <v>3857</v>
          </cell>
        </row>
        <row r="3398">
          <cell r="A3398" t="str">
            <v>841-0018</v>
          </cell>
          <cell r="B3398" t="str">
            <v>IX841 200-208V/1Ph/2Hp/Ex Pr</v>
          </cell>
          <cell r="C3398" t="str">
            <v>EA</v>
          </cell>
          <cell r="D3398">
            <v>3857</v>
          </cell>
        </row>
        <row r="3399">
          <cell r="A3399" t="str">
            <v>841-0019</v>
          </cell>
          <cell r="B3399" t="str">
            <v>JX841 200-208V/3Ph/2Hp/Ex Pr</v>
          </cell>
          <cell r="C3399" t="str">
            <v>EA</v>
          </cell>
          <cell r="D3399">
            <v>3794</v>
          </cell>
        </row>
        <row r="3400">
          <cell r="A3400" t="str">
            <v>841-0020</v>
          </cell>
          <cell r="B3400" t="str">
            <v>FX841 230V/3Ph/2Hp/Ex Pr</v>
          </cell>
          <cell r="C3400" t="str">
            <v>EA</v>
          </cell>
          <cell r="D3400">
            <v>3794</v>
          </cell>
        </row>
        <row r="3401">
          <cell r="A3401" t="str">
            <v>841-0021</v>
          </cell>
          <cell r="B3401" t="str">
            <v>GX841 460V/3Ph/2Hp/Ex Pr</v>
          </cell>
          <cell r="C3401" t="str">
            <v>EA</v>
          </cell>
          <cell r="D3401">
            <v>3794</v>
          </cell>
        </row>
        <row r="3402">
          <cell r="A3402" t="str">
            <v>841-0022</v>
          </cell>
          <cell r="B3402" t="str">
            <v>BAX841 575V/3Ph/2Hp/Ex Pr</v>
          </cell>
          <cell r="C3402" t="str">
            <v>EA</v>
          </cell>
          <cell r="D3402">
            <v>3794</v>
          </cell>
        </row>
        <row r="3403">
          <cell r="A3403" t="str">
            <v>841-0026</v>
          </cell>
          <cell r="B3403" t="str">
            <v>J841 25'Cd/200-208V/3Ph/2Hp/cCSAus</v>
          </cell>
          <cell r="C3403" t="str">
            <v>EA</v>
          </cell>
          <cell r="D3403">
            <v>2706</v>
          </cell>
        </row>
        <row r="3404">
          <cell r="A3404" t="str">
            <v>841-0032</v>
          </cell>
          <cell r="B3404" t="str">
            <v>G841 35'Cd/460V/3Ph/2Hp/cCSAus</v>
          </cell>
          <cell r="C3404" t="str">
            <v>EA</v>
          </cell>
          <cell r="D3404">
            <v>2766</v>
          </cell>
        </row>
        <row r="3405">
          <cell r="A3405" t="str">
            <v>841-0033</v>
          </cell>
          <cell r="B3405" t="str">
            <v>E841 25'Cd/230V/1Ph/cCSAus</v>
          </cell>
          <cell r="C3405" t="str">
            <v>EA</v>
          </cell>
          <cell r="D3405">
            <v>2768</v>
          </cell>
        </row>
        <row r="3406">
          <cell r="A3406" t="str">
            <v>841-0034</v>
          </cell>
          <cell r="B3406" t="str">
            <v>JX841 35'Cd/200-208V/3Ph/2Hp/Ex Pr</v>
          </cell>
          <cell r="C3406" t="str">
            <v>EA</v>
          </cell>
          <cell r="D3406">
            <v>3904</v>
          </cell>
        </row>
        <row r="3407">
          <cell r="A3407" t="str">
            <v>841-0036</v>
          </cell>
          <cell r="B3407" t="str">
            <v>IX841 50'Cd200-208V/1Ph/2Hp/Ex Pr</v>
          </cell>
          <cell r="C3407" t="str">
            <v>EA</v>
          </cell>
          <cell r="D3407">
            <v>4067</v>
          </cell>
        </row>
        <row r="3408">
          <cell r="A3408" t="str">
            <v>841-0037</v>
          </cell>
          <cell r="B3408" t="str">
            <v>F841 25'Cd/230V/3Ph/2Hp/cCSAus</v>
          </cell>
          <cell r="C3408" t="str">
            <v>EA</v>
          </cell>
          <cell r="D3408">
            <v>2706</v>
          </cell>
        </row>
        <row r="3409">
          <cell r="A3409" t="str">
            <v>841-0038</v>
          </cell>
          <cell r="B3409" t="str">
            <v>F841 50'Cd/230V/3Ph/2Hp/cCSAus</v>
          </cell>
          <cell r="C3409" t="str">
            <v>EA</v>
          </cell>
          <cell r="D3409">
            <v>2866</v>
          </cell>
        </row>
        <row r="3410">
          <cell r="A3410" t="str">
            <v>841-0041</v>
          </cell>
          <cell r="B3410" t="str">
            <v>EX841 35'Cd/230V/1Ph/2Hp/Ex Pr</v>
          </cell>
          <cell r="C3410" t="str">
            <v>EA</v>
          </cell>
          <cell r="D3410">
            <v>3967</v>
          </cell>
        </row>
        <row r="3411">
          <cell r="A3411" t="str">
            <v>841-0042</v>
          </cell>
          <cell r="B3411" t="str">
            <v>I841 50'Cd/200-208V/1Ph/2Hp/cCSAus</v>
          </cell>
          <cell r="C3411" t="str">
            <v>EA</v>
          </cell>
          <cell r="D3411">
            <v>2928</v>
          </cell>
        </row>
        <row r="3412">
          <cell r="A3412" t="str">
            <v>841-0043</v>
          </cell>
          <cell r="B3412" t="str">
            <v>G841 25'Cd/460V/3Ph/2Hp/cCSAus</v>
          </cell>
          <cell r="C3412" t="str">
            <v>EA</v>
          </cell>
          <cell r="D3412">
            <v>2706</v>
          </cell>
        </row>
        <row r="3413">
          <cell r="A3413" t="str">
            <v>841-0044</v>
          </cell>
          <cell r="B3413" t="str">
            <v>EX841 50'Cd/230V/1Ph/2Hp/Ex Pr</v>
          </cell>
          <cell r="C3413" t="str">
            <v>EA</v>
          </cell>
          <cell r="D3413">
            <v>4067</v>
          </cell>
        </row>
        <row r="3414">
          <cell r="A3414" t="str">
            <v>842-0004</v>
          </cell>
          <cell r="B3414" t="str">
            <v>E842 230V/1Ph/2Hp/cCSAus</v>
          </cell>
          <cell r="C3414" t="str">
            <v>EA</v>
          </cell>
          <cell r="D3414">
            <v>2718</v>
          </cell>
        </row>
        <row r="3415">
          <cell r="A3415" t="str">
            <v>842-0005</v>
          </cell>
          <cell r="B3415" t="str">
            <v>I842 200-208V/1Ph/2Hp/cCSAus</v>
          </cell>
          <cell r="C3415" t="str">
            <v>EA</v>
          </cell>
          <cell r="D3415">
            <v>2718</v>
          </cell>
        </row>
        <row r="3416">
          <cell r="A3416" t="str">
            <v>842-0006</v>
          </cell>
          <cell r="B3416" t="str">
            <v>J842 200-208V/3Ph/2Hp/cCSAus</v>
          </cell>
          <cell r="C3416" t="str">
            <v>EA</v>
          </cell>
          <cell r="D3416">
            <v>2656</v>
          </cell>
        </row>
        <row r="3417">
          <cell r="A3417" t="str">
            <v>842-0007</v>
          </cell>
          <cell r="B3417" t="str">
            <v>F842 230V/3Ph/2Hp/cCSAus</v>
          </cell>
          <cell r="C3417" t="str">
            <v>EA</v>
          </cell>
          <cell r="D3417">
            <v>2656</v>
          </cell>
        </row>
        <row r="3418">
          <cell r="A3418" t="str">
            <v>842-0008</v>
          </cell>
          <cell r="B3418" t="str">
            <v>G842 460V/3Ph/2Hp/cCSAus</v>
          </cell>
          <cell r="C3418" t="str">
            <v>EA</v>
          </cell>
          <cell r="D3418">
            <v>2656</v>
          </cell>
        </row>
        <row r="3419">
          <cell r="A3419" t="str">
            <v>842-0009</v>
          </cell>
          <cell r="B3419" t="str">
            <v>BA842 575V/3P/2Hp/cCSAus</v>
          </cell>
          <cell r="C3419" t="str">
            <v>EA</v>
          </cell>
          <cell r="D3419">
            <v>2656</v>
          </cell>
        </row>
        <row r="3420">
          <cell r="A3420" t="str">
            <v>842-0010</v>
          </cell>
          <cell r="B3420" t="str">
            <v>G842 35'Cd/460V/3Ph/2Hp/cCSAus</v>
          </cell>
          <cell r="C3420" t="str">
            <v>EA</v>
          </cell>
          <cell r="D3420">
            <v>2766</v>
          </cell>
        </row>
        <row r="3421">
          <cell r="A3421" t="str">
            <v>842-0011</v>
          </cell>
          <cell r="B3421" t="str">
            <v>EX842 230V/1Ph/2Hp/Ex Pr</v>
          </cell>
          <cell r="C3421" t="str">
            <v>EA</v>
          </cell>
          <cell r="D3421">
            <v>3857</v>
          </cell>
        </row>
        <row r="3422">
          <cell r="A3422" t="str">
            <v>842-0012</v>
          </cell>
          <cell r="B3422" t="str">
            <v>IX842 200-208V/1Ph/2Hp/Ex Pr</v>
          </cell>
          <cell r="C3422" t="str">
            <v>EA</v>
          </cell>
          <cell r="D3422">
            <v>3857</v>
          </cell>
        </row>
        <row r="3423">
          <cell r="A3423" t="str">
            <v>842-0013</v>
          </cell>
          <cell r="B3423" t="str">
            <v>JX842 200-208V/3Ph/2Hp/Ex Pr</v>
          </cell>
          <cell r="C3423" t="str">
            <v>EA</v>
          </cell>
          <cell r="D3423">
            <v>3794</v>
          </cell>
        </row>
        <row r="3424">
          <cell r="A3424" t="str">
            <v>842-0014</v>
          </cell>
          <cell r="B3424" t="str">
            <v>FX842 230V/3Ph/2Hp/Ex Pr</v>
          </cell>
          <cell r="C3424" t="str">
            <v>EA</v>
          </cell>
          <cell r="D3424">
            <v>3794</v>
          </cell>
        </row>
        <row r="3425">
          <cell r="A3425" t="str">
            <v>842-0015</v>
          </cell>
          <cell r="B3425" t="str">
            <v>GX842 460V/3Ph/2Hp/Ex Pr</v>
          </cell>
          <cell r="C3425" t="str">
            <v>EA</v>
          </cell>
          <cell r="D3425">
            <v>3794</v>
          </cell>
        </row>
        <row r="3426">
          <cell r="A3426" t="str">
            <v>842-0016</v>
          </cell>
          <cell r="B3426" t="str">
            <v>BAX842 575V/3P/2Hp/Ex Pr</v>
          </cell>
          <cell r="C3426" t="str">
            <v>EA</v>
          </cell>
          <cell r="D3426">
            <v>2695</v>
          </cell>
        </row>
        <row r="3427">
          <cell r="A3427" t="str">
            <v>842-0017</v>
          </cell>
          <cell r="B3427" t="str">
            <v>E842 35'Cd/230V/1Ph/2Hp/cCSAus</v>
          </cell>
          <cell r="C3427" t="str">
            <v>EA</v>
          </cell>
          <cell r="D3427">
            <v>2828</v>
          </cell>
        </row>
        <row r="3428">
          <cell r="A3428" t="str">
            <v>842-0019</v>
          </cell>
          <cell r="B3428" t="str">
            <v>F842 50'Cd/230V/3Ph/2Hp/cCSAus</v>
          </cell>
          <cell r="C3428" t="str">
            <v>EA</v>
          </cell>
          <cell r="D3428">
            <v>2866</v>
          </cell>
        </row>
        <row r="3429">
          <cell r="A3429" t="str">
            <v>842-0021</v>
          </cell>
          <cell r="B3429" t="str">
            <v>EX842 50'Cds/230V/1Ph/2Hp/Ex Pr</v>
          </cell>
          <cell r="C3429" t="str">
            <v>EA</v>
          </cell>
          <cell r="D3429">
            <v>4067</v>
          </cell>
        </row>
        <row r="3430">
          <cell r="A3430" t="str">
            <v>842-0022</v>
          </cell>
          <cell r="B3430" t="str">
            <v>I842 35'Cd/200-208V/1Ph/2Hp/cCSAus</v>
          </cell>
          <cell r="C3430" t="str">
            <v>EA</v>
          </cell>
          <cell r="D3430">
            <v>2828</v>
          </cell>
        </row>
        <row r="3431">
          <cell r="A3431" t="str">
            <v>842-0023</v>
          </cell>
          <cell r="B3431" t="str">
            <v>E842 25'Cd/230V/1Ph/2Hp/cCSAus</v>
          </cell>
          <cell r="C3431" t="str">
            <v>EA</v>
          </cell>
          <cell r="D3431">
            <v>2768</v>
          </cell>
        </row>
        <row r="3432">
          <cell r="A3432" t="str">
            <v>842-0024</v>
          </cell>
          <cell r="B3432" t="str">
            <v>E842 50'Cd/230V/1Ph/2Hp/cCSAus</v>
          </cell>
          <cell r="C3432" t="str">
            <v>EA</v>
          </cell>
          <cell r="D3432">
            <v>2928</v>
          </cell>
        </row>
        <row r="3433">
          <cell r="A3433" t="str">
            <v>842-0025</v>
          </cell>
          <cell r="B3433" t="str">
            <v>I842 50'Cd/200-208V/1Ph/2Hp/cCSAus</v>
          </cell>
          <cell r="C3433" t="str">
            <v>EA</v>
          </cell>
          <cell r="D3433">
            <v>2928</v>
          </cell>
        </row>
        <row r="3434">
          <cell r="A3434" t="str">
            <v>842-0026</v>
          </cell>
          <cell r="B3434" t="str">
            <v>J842 50'Cd/200-208V/3Ph/2Hp/cCSAus</v>
          </cell>
          <cell r="C3434" t="str">
            <v>EA</v>
          </cell>
          <cell r="D3434">
            <v>2866</v>
          </cell>
        </row>
        <row r="3435">
          <cell r="A3435" t="str">
            <v>842-0027</v>
          </cell>
          <cell r="B3435" t="str">
            <v>G842 50'Cd/460V/3Ph/2Hp/cCSAus</v>
          </cell>
          <cell r="C3435" t="str">
            <v>EA</v>
          </cell>
          <cell r="D3435">
            <v>2866</v>
          </cell>
        </row>
        <row r="3436">
          <cell r="A3436" t="str">
            <v>900-0001</v>
          </cell>
          <cell r="B3436" t="str">
            <v>Sys,Sump-M53/PSF18X22/PSF Cvr-3V1.5D/Dlx Radon</v>
          </cell>
          <cell r="C3436" t="str">
            <v>EA</v>
          </cell>
          <cell r="D3436">
            <v>467</v>
          </cell>
        </row>
        <row r="3437">
          <cell r="A3437" t="str">
            <v>900-0002</v>
          </cell>
          <cell r="B3437" t="str">
            <v>Sys,Sump-M53/P18X22/Polycvr-2V1.5D/Standard</v>
          </cell>
          <cell r="C3437" t="str">
            <v>EA</v>
          </cell>
          <cell r="D3437">
            <v>448</v>
          </cell>
        </row>
        <row r="3438">
          <cell r="A3438" t="str">
            <v>900-0003</v>
          </cell>
          <cell r="B3438" t="str">
            <v>Sys,Sump-M72/Poly 18X22/Poly Cvr-2V1.5D/Econo</v>
          </cell>
          <cell r="C3438" t="str">
            <v>EA</v>
          </cell>
          <cell r="D3438">
            <v>444</v>
          </cell>
        </row>
        <row r="3439">
          <cell r="A3439" t="str">
            <v>910-0005</v>
          </cell>
          <cell r="B3439" t="str">
            <v>Sys,Sew-M267/PSF18X30-2V2D/2" Check</v>
          </cell>
          <cell r="C3439" t="str">
            <v>EA</v>
          </cell>
          <cell r="D3439">
            <v>730</v>
          </cell>
        </row>
        <row r="3440">
          <cell r="A3440" t="str">
            <v>910-0006</v>
          </cell>
          <cell r="B3440" t="str">
            <v>Sys,Sew-D267/PSF18X30-2V2D/2" Check</v>
          </cell>
          <cell r="C3440" t="str">
            <v>EA</v>
          </cell>
          <cell r="D3440">
            <v>806</v>
          </cell>
        </row>
        <row r="3441">
          <cell r="A3441" t="str">
            <v>910-0007</v>
          </cell>
          <cell r="B3441" t="str">
            <v>Sys,Sew-M267/PSF18X30-3V2D/2" Check</v>
          </cell>
          <cell r="C3441" t="str">
            <v>EA</v>
          </cell>
          <cell r="D3441">
            <v>730</v>
          </cell>
        </row>
        <row r="3442">
          <cell r="A3442" t="str">
            <v>910-0008</v>
          </cell>
          <cell r="B3442" t="str">
            <v>Sys,Sew-D267/PSF18X30-3V2D/2" Check</v>
          </cell>
          <cell r="C3442" t="str">
            <v>EA</v>
          </cell>
          <cell r="D3442">
            <v>808</v>
          </cell>
        </row>
        <row r="3443">
          <cell r="A3443" t="str">
            <v>910-0009</v>
          </cell>
          <cell r="B3443" t="str">
            <v>Sys,Sew-M267/F18X30-2V2D/2" Check</v>
          </cell>
          <cell r="C3443" t="str">
            <v>EA</v>
          </cell>
          <cell r="D3443">
            <v>770</v>
          </cell>
        </row>
        <row r="3444">
          <cell r="A3444" t="str">
            <v>910-0010</v>
          </cell>
          <cell r="B3444" t="str">
            <v>Sys,Sew-D267/F18X30-2V2D/2" Check</v>
          </cell>
          <cell r="C3444" t="str">
            <v>EA</v>
          </cell>
          <cell r="D3444">
            <v>741</v>
          </cell>
        </row>
        <row r="3445">
          <cell r="A3445" t="str">
            <v>910-0011</v>
          </cell>
          <cell r="B3445" t="str">
            <v>Sys,Sew-M267/F18X30-3V2D/2" Check</v>
          </cell>
          <cell r="C3445" t="str">
            <v>EA</v>
          </cell>
          <cell r="D3445">
            <v>673</v>
          </cell>
        </row>
        <row r="3446">
          <cell r="A3446" t="str">
            <v>910-0012</v>
          </cell>
          <cell r="B3446" t="str">
            <v>Sys,Sew-D267/F18X30-3V2D/2" Check</v>
          </cell>
          <cell r="C3446" t="str">
            <v>EA</v>
          </cell>
          <cell r="D3446">
            <v>741</v>
          </cell>
        </row>
        <row r="3447">
          <cell r="A3447" t="str">
            <v>910-0014</v>
          </cell>
          <cell r="B3447" t="str">
            <v>Sys,Sew-M267/PSF18X30-3V3D/2" Check</v>
          </cell>
          <cell r="C3447" t="str">
            <v>EA</v>
          </cell>
          <cell r="D3447">
            <v>635</v>
          </cell>
        </row>
        <row r="3448">
          <cell r="A3448" t="str">
            <v>910-0016</v>
          </cell>
          <cell r="B3448" t="str">
            <v>Sys,Sew-M267/P18X30-2V2D/2" Check12 Gauge Solid Cover</v>
          </cell>
          <cell r="C3448" t="str">
            <v>EA</v>
          </cell>
          <cell r="D3448">
            <v>665</v>
          </cell>
        </row>
        <row r="3449">
          <cell r="A3449" t="str">
            <v>910-0018</v>
          </cell>
          <cell r="B3449" t="str">
            <v>Sys,Sew-M267/P18X30-2V2D/2" Check</v>
          </cell>
          <cell r="C3449" t="str">
            <v>EA</v>
          </cell>
          <cell r="D3449">
            <v>666</v>
          </cell>
        </row>
        <row r="3450">
          <cell r="A3450" t="str">
            <v>910-0019</v>
          </cell>
          <cell r="B3450" t="str">
            <v>Sys,Sew-D267/P18X30-2V2D/2" Check</v>
          </cell>
          <cell r="C3450" t="str">
            <v>EA</v>
          </cell>
          <cell r="D3450">
            <v>646</v>
          </cell>
        </row>
        <row r="3451">
          <cell r="A3451" t="str">
            <v>910-0020</v>
          </cell>
          <cell r="B3451" t="str">
            <v>Sys,Sew-M267/P18X30-3V2D/2" Check</v>
          </cell>
          <cell r="C3451" t="str">
            <v>EA</v>
          </cell>
          <cell r="D3451">
            <v>570</v>
          </cell>
        </row>
        <row r="3452">
          <cell r="A3452" t="str">
            <v>910-0021</v>
          </cell>
          <cell r="B3452" t="str">
            <v>Sys,Sew-D267/P18X30-3V2D/2" Check</v>
          </cell>
          <cell r="C3452" t="str">
            <v>EA</v>
          </cell>
          <cell r="D3452">
            <v>638</v>
          </cell>
        </row>
        <row r="3453">
          <cell r="A3453" t="str">
            <v>910-0023</v>
          </cell>
          <cell r="B3453" t="str">
            <v>Sys,Sew-BN264/P18X30-2V2D/2" PlasticCheck</v>
          </cell>
          <cell r="C3453" t="str">
            <v>EA</v>
          </cell>
          <cell r="D3453">
            <v>576</v>
          </cell>
        </row>
        <row r="3454">
          <cell r="A3454" t="str">
            <v>910-0024</v>
          </cell>
          <cell r="B3454" t="str">
            <v>Sys,Sew-BN267/P18X30-2V2D/2" Check</v>
          </cell>
          <cell r="C3454" t="str">
            <v>EA</v>
          </cell>
          <cell r="D3454">
            <v>626</v>
          </cell>
        </row>
        <row r="3455">
          <cell r="A3455" t="str">
            <v>910-0026</v>
          </cell>
          <cell r="B3455" t="str">
            <v>Sys,Sew-BN267/P18X30-2V2D/2" Check4" Hub</v>
          </cell>
          <cell r="C3455" t="str">
            <v>EA</v>
          </cell>
          <cell r="D3455">
            <v>704</v>
          </cell>
        </row>
        <row r="3456">
          <cell r="A3456" t="str">
            <v>910-0030</v>
          </cell>
          <cell r="B3456" t="str">
            <v>Sys,Sew-M264/PSF30X36/2V2D/2"Check W-Ball Valve</v>
          </cell>
          <cell r="C3456" t="str">
            <v>EA</v>
          </cell>
          <cell r="D3456">
            <v>2608</v>
          </cell>
        </row>
        <row r="3457">
          <cell r="A3457" t="str">
            <v>910-0031</v>
          </cell>
          <cell r="B3457" t="str">
            <v>Sys,Sew-M267/PSF 30X36/2V2D/2"Check W-Ball Valve</v>
          </cell>
          <cell r="C3457" t="str">
            <v>EA</v>
          </cell>
          <cell r="D3457">
            <v>2641</v>
          </cell>
        </row>
        <row r="3458">
          <cell r="A3458" t="str">
            <v>912-0005</v>
          </cell>
          <cell r="B3458" t="str">
            <v>Sys,Sew-BN264/P18X30-2V2D/MFS</v>
          </cell>
          <cell r="C3458" t="str">
            <v>EA</v>
          </cell>
          <cell r="D3458">
            <v>585</v>
          </cell>
        </row>
        <row r="3459">
          <cell r="A3459" t="str">
            <v>912-0006</v>
          </cell>
          <cell r="B3459" t="str">
            <v>Sys,Sew-M264/P18X30-2V2D/10T</v>
          </cell>
          <cell r="C3459" t="str">
            <v>EA</v>
          </cell>
          <cell r="D3459">
            <v>652</v>
          </cell>
        </row>
        <row r="3460">
          <cell r="A3460" t="str">
            <v>912-0007</v>
          </cell>
          <cell r="B3460" t="str">
            <v>Sys,Sew-M264/P18X30-2V2D</v>
          </cell>
          <cell r="C3460" t="str">
            <v>EA</v>
          </cell>
          <cell r="D3460">
            <v>585</v>
          </cell>
        </row>
        <row r="3461">
          <cell r="A3461" t="str">
            <v>912-0008</v>
          </cell>
          <cell r="B3461" t="str">
            <v>Sys,Sew-M264/F18X30-2V2D</v>
          </cell>
          <cell r="C3461" t="str">
            <v>EA</v>
          </cell>
          <cell r="D3461">
            <v>675</v>
          </cell>
        </row>
        <row r="3462">
          <cell r="A3462" t="str">
            <v>912-0009</v>
          </cell>
          <cell r="B3462" t="str">
            <v>Sys,Sew-M264/F18X30-2V2D/10T</v>
          </cell>
          <cell r="C3462" t="str">
            <v>EA</v>
          </cell>
          <cell r="D3462">
            <v>721</v>
          </cell>
        </row>
        <row r="3463">
          <cell r="A3463" t="str">
            <v>912-0010</v>
          </cell>
          <cell r="B3463" t="str">
            <v>Sys,Sew-M266/P18X30-2V2D</v>
          </cell>
          <cell r="C3463" t="str">
            <v>EA</v>
          </cell>
          <cell r="D3463">
            <v>618</v>
          </cell>
        </row>
        <row r="3464">
          <cell r="A3464" t="str">
            <v>912-0011</v>
          </cell>
          <cell r="B3464" t="str">
            <v>Sys,Sew-M266/P18X30-2V2D/10T</v>
          </cell>
          <cell r="C3464" t="str">
            <v>EA</v>
          </cell>
          <cell r="D3464">
            <v>632</v>
          </cell>
        </row>
        <row r="3465">
          <cell r="A3465" t="str">
            <v>912-0012</v>
          </cell>
          <cell r="B3465" t="str">
            <v>Sys,Sew-M266/F18X30-2V2D</v>
          </cell>
          <cell r="C3465" t="str">
            <v>EA</v>
          </cell>
          <cell r="D3465">
            <v>736</v>
          </cell>
        </row>
        <row r="3466">
          <cell r="A3466" t="str">
            <v>912-0013</v>
          </cell>
          <cell r="B3466" t="str">
            <v>Sys,Sew-M266/F18X30-2V2D/10T</v>
          </cell>
          <cell r="C3466" t="str">
            <v>EA</v>
          </cell>
          <cell r="D3466">
            <v>746</v>
          </cell>
        </row>
        <row r="3467">
          <cell r="A3467" t="str">
            <v>912-0015</v>
          </cell>
          <cell r="B3467" t="str">
            <v>Sys,Sew-BN264/F18X30-2V2D/MFS</v>
          </cell>
          <cell r="C3467" t="str">
            <v>EA</v>
          </cell>
          <cell r="D3467">
            <v>684</v>
          </cell>
        </row>
        <row r="3468">
          <cell r="A3468" t="str">
            <v>912-0016</v>
          </cell>
          <cell r="B3468" t="str">
            <v>Sys,Sew-BN264/F18X30-2V2D/10T/MFS</v>
          </cell>
          <cell r="C3468" t="str">
            <v>EA</v>
          </cell>
          <cell r="D3468">
            <v>781</v>
          </cell>
        </row>
        <row r="3469">
          <cell r="A3469" t="str">
            <v>912-0017</v>
          </cell>
          <cell r="B3469" t="str">
            <v>Sys,Sew-BN266/PSF18X30-2V2D/MFS</v>
          </cell>
          <cell r="C3469" t="str">
            <v>EA</v>
          </cell>
          <cell r="D3469">
            <v>659</v>
          </cell>
        </row>
        <row r="3470">
          <cell r="A3470" t="str">
            <v>912-0018</v>
          </cell>
          <cell r="B3470" t="str">
            <v>Sys,Sew-BN266/P18X30-2V2D/10T/MFS</v>
          </cell>
          <cell r="C3470" t="str">
            <v>EA</v>
          </cell>
          <cell r="D3470">
            <v>731</v>
          </cell>
        </row>
        <row r="3471">
          <cell r="A3471" t="str">
            <v>912-0019</v>
          </cell>
          <cell r="B3471" t="str">
            <v>Sys,Sew-BN266/F18X30-2V2D/MFS</v>
          </cell>
          <cell r="C3471" t="str">
            <v>EA</v>
          </cell>
          <cell r="D3471">
            <v>799</v>
          </cell>
        </row>
        <row r="3472">
          <cell r="A3472" t="str">
            <v>912-0020</v>
          </cell>
          <cell r="B3472" t="str">
            <v>Sys,Sew-BN266/F18X30-2V2D/10T/MFS</v>
          </cell>
          <cell r="C3472" t="str">
            <v>EA</v>
          </cell>
          <cell r="D3472">
            <v>804</v>
          </cell>
        </row>
        <row r="3473">
          <cell r="A3473" t="str">
            <v>912-0021</v>
          </cell>
          <cell r="B3473" t="str">
            <v>Sys,Sew-M264/P18X30-3V2D</v>
          </cell>
          <cell r="C3473" t="str">
            <v>EA</v>
          </cell>
          <cell r="D3473">
            <v>585</v>
          </cell>
        </row>
        <row r="3474">
          <cell r="A3474" t="str">
            <v>912-0022</v>
          </cell>
          <cell r="B3474" t="str">
            <v>Sys,Sew-M264/P18X30-3V2D/10T</v>
          </cell>
          <cell r="C3474" t="str">
            <v>EA</v>
          </cell>
          <cell r="D3474">
            <v>609</v>
          </cell>
        </row>
        <row r="3475">
          <cell r="A3475" t="str">
            <v>912-0023</v>
          </cell>
          <cell r="B3475" t="str">
            <v>Sys,Sew-M264/F18X30-3V2D</v>
          </cell>
          <cell r="C3475" t="str">
            <v>EA</v>
          </cell>
          <cell r="D3475">
            <v>677</v>
          </cell>
        </row>
        <row r="3476">
          <cell r="A3476" t="str">
            <v>912-0024</v>
          </cell>
          <cell r="B3476" t="str">
            <v>Sys,Sew-M264/F18X30-3V2D/10T</v>
          </cell>
          <cell r="C3476" t="str">
            <v>EA</v>
          </cell>
          <cell r="D3476">
            <v>723</v>
          </cell>
        </row>
        <row r="3477">
          <cell r="A3477" t="str">
            <v>912-0025</v>
          </cell>
          <cell r="B3477" t="str">
            <v>Sys,Sew-M266/P18X30-3V2D</v>
          </cell>
          <cell r="C3477" t="str">
            <v>EA</v>
          </cell>
          <cell r="D3477">
            <v>662</v>
          </cell>
        </row>
        <row r="3478">
          <cell r="A3478" t="str">
            <v>912-0026</v>
          </cell>
          <cell r="B3478" t="str">
            <v>Sys,Sew-M266/P18X30-3V2D/10T</v>
          </cell>
          <cell r="C3478" t="str">
            <v>EA</v>
          </cell>
          <cell r="D3478">
            <v>633</v>
          </cell>
        </row>
        <row r="3479">
          <cell r="A3479" t="str">
            <v>912-0027</v>
          </cell>
          <cell r="B3479" t="str">
            <v>Sys,Sew-M266/F18X30-3V2D</v>
          </cell>
          <cell r="C3479" t="str">
            <v>EA</v>
          </cell>
          <cell r="D3479">
            <v>701</v>
          </cell>
        </row>
        <row r="3480">
          <cell r="A3480" t="str">
            <v>912-0028</v>
          </cell>
          <cell r="B3480" t="str">
            <v>Sys,Sew-M266/F18X30-3V2D/10T</v>
          </cell>
          <cell r="C3480" t="str">
            <v>EA</v>
          </cell>
          <cell r="D3480">
            <v>747</v>
          </cell>
        </row>
        <row r="3481">
          <cell r="A3481" t="str">
            <v>912-0029</v>
          </cell>
          <cell r="B3481" t="str">
            <v>Sys,Sew-BN264/P18X30-3V2D/MFS</v>
          </cell>
          <cell r="C3481" t="str">
            <v>EA</v>
          </cell>
          <cell r="D3481">
            <v>620</v>
          </cell>
        </row>
        <row r="3482">
          <cell r="A3482" t="str">
            <v>912-0030</v>
          </cell>
          <cell r="B3482" t="str">
            <v>Sys,Sew-BN264/P18X30-3V2D/10T/MFS</v>
          </cell>
          <cell r="C3482" t="str">
            <v>EA</v>
          </cell>
          <cell r="D3482">
            <v>615</v>
          </cell>
        </row>
        <row r="3483">
          <cell r="A3483" t="str">
            <v>912-0031</v>
          </cell>
          <cell r="B3483" t="str">
            <v>Sys,Sew-BN264/F18X30-3V2D/MFS</v>
          </cell>
          <cell r="C3483" t="str">
            <v>EA</v>
          </cell>
          <cell r="D3483">
            <v>684</v>
          </cell>
        </row>
        <row r="3484">
          <cell r="A3484" t="str">
            <v>912-0032</v>
          </cell>
          <cell r="B3484" t="str">
            <v>Sys,Sew-BN264/F18X30-3V2D/10T/MFS</v>
          </cell>
          <cell r="C3484" t="str">
            <v>EA</v>
          </cell>
          <cell r="D3484">
            <v>730</v>
          </cell>
        </row>
        <row r="3485">
          <cell r="A3485" t="str">
            <v>912-0033</v>
          </cell>
          <cell r="B3485" t="str">
            <v>Sys,Sew-BN266/P18X30-3V2D/MFS</v>
          </cell>
          <cell r="C3485" t="str">
            <v>EA</v>
          </cell>
          <cell r="D3485">
            <v>698</v>
          </cell>
        </row>
        <row r="3486">
          <cell r="A3486" t="str">
            <v>912-0034</v>
          </cell>
          <cell r="B3486" t="str">
            <v>Sys,Sew-BN266/P18X30-3V2D/10T/MFS</v>
          </cell>
          <cell r="C3486" t="str">
            <v>EA</v>
          </cell>
          <cell r="D3486">
            <v>642</v>
          </cell>
        </row>
        <row r="3487">
          <cell r="A3487" t="str">
            <v>912-0035</v>
          </cell>
          <cell r="B3487" t="str">
            <v>Sys,Sew-BN266/F18X30-3V2D/MFS</v>
          </cell>
          <cell r="C3487" t="str">
            <v>EA</v>
          </cell>
          <cell r="D3487">
            <v>721</v>
          </cell>
        </row>
        <row r="3488">
          <cell r="A3488" t="str">
            <v>912-0036</v>
          </cell>
          <cell r="B3488" t="str">
            <v>Sys,Sew-BN266/F18X30-3V2D/10T/MFS</v>
          </cell>
          <cell r="C3488" t="str">
            <v>EA</v>
          </cell>
          <cell r="D3488">
            <v>757</v>
          </cell>
        </row>
        <row r="3489">
          <cell r="A3489" t="str">
            <v>912-0055</v>
          </cell>
          <cell r="B3489" t="str">
            <v>Sys,Sew-BN264/P18X30/2D 2"Integral Vent/MFS</v>
          </cell>
          <cell r="C3489" t="str">
            <v>EA</v>
          </cell>
          <cell r="D3489">
            <v>610</v>
          </cell>
        </row>
        <row r="3490">
          <cell r="A3490" t="str">
            <v>912-0056</v>
          </cell>
          <cell r="B3490" t="str">
            <v>Sys,Sew-BN266/P18X30/2D 2"Integral Vent/MFS</v>
          </cell>
          <cell r="C3490" t="str">
            <v>EA</v>
          </cell>
          <cell r="D3490">
            <v>712</v>
          </cell>
        </row>
        <row r="3491">
          <cell r="A3491" t="str">
            <v>912-0061</v>
          </cell>
          <cell r="B3491" t="str">
            <v>Sys,Sew-M264/PSF18X30-2V2D</v>
          </cell>
          <cell r="C3491" t="str">
            <v>EA</v>
          </cell>
          <cell r="D3491">
            <v>664</v>
          </cell>
        </row>
        <row r="3492">
          <cell r="A3492" t="str">
            <v>912-0063</v>
          </cell>
          <cell r="B3492" t="str">
            <v>Sys,Sew-M266/PSF18X30/2V2D</v>
          </cell>
          <cell r="C3492" t="str">
            <v>EA</v>
          </cell>
          <cell r="D3492">
            <v>681</v>
          </cell>
        </row>
        <row r="3493">
          <cell r="A3493" t="str">
            <v>912-0065</v>
          </cell>
          <cell r="B3493" t="str">
            <v>Sys,Sew-BN264/PSF18X30-2V2D/MFS</v>
          </cell>
          <cell r="C3493" t="str">
            <v>EA</v>
          </cell>
          <cell r="D3493">
            <v>695</v>
          </cell>
        </row>
        <row r="3494">
          <cell r="A3494" t="str">
            <v>912-0067</v>
          </cell>
          <cell r="B3494" t="str">
            <v>Sys,Sew-BN266/PSF18X30-2V2D/MFS</v>
          </cell>
          <cell r="C3494" t="str">
            <v>EA</v>
          </cell>
          <cell r="D3494">
            <v>720</v>
          </cell>
        </row>
        <row r="3495">
          <cell r="A3495" t="str">
            <v>912-0069</v>
          </cell>
          <cell r="B3495" t="str">
            <v>Sys,Sew-M264/P18X30/2D 2"Integral Vent</v>
          </cell>
          <cell r="C3495" t="str">
            <v>EA</v>
          </cell>
          <cell r="D3495">
            <v>610</v>
          </cell>
        </row>
        <row r="3496">
          <cell r="A3496" t="str">
            <v>912-0070</v>
          </cell>
          <cell r="B3496" t="str">
            <v>Sys,Sew-M266/P18X30/2D 2"Integral Vent</v>
          </cell>
          <cell r="C3496" t="str">
            <v>EA</v>
          </cell>
          <cell r="D3496">
            <v>634</v>
          </cell>
        </row>
        <row r="3497">
          <cell r="A3497" t="str">
            <v>912-0071</v>
          </cell>
          <cell r="B3497" t="str">
            <v>Sys,Sew-BN266/PSF18X30/2V2D/PSF Split/MFS/Black Iron Pipe</v>
          </cell>
          <cell r="C3497" t="str">
            <v>EA</v>
          </cell>
          <cell r="D3497">
            <v>775</v>
          </cell>
        </row>
        <row r="3498">
          <cell r="A3498" t="str">
            <v>912-0072</v>
          </cell>
          <cell r="B3498" t="str">
            <v>Sys,Sew-BN266/PSF18X30/3V3D/PSF Split/MFS/Black Iron Pipe</v>
          </cell>
          <cell r="C3498" t="str">
            <v>EA</v>
          </cell>
          <cell r="D3498">
            <v>779</v>
          </cell>
        </row>
        <row r="3499">
          <cell r="A3499" t="str">
            <v>912-0073</v>
          </cell>
          <cell r="B3499" t="str">
            <v>Sys,Sew-M211/PSF18X30-2V2D</v>
          </cell>
          <cell r="C3499" t="str">
            <v>EA</v>
          </cell>
          <cell r="D3499">
            <v>478</v>
          </cell>
        </row>
        <row r="3500">
          <cell r="A3500" t="str">
            <v>912-0074</v>
          </cell>
          <cell r="B3500" t="str">
            <v>Sys,Sew-BN211/P18X30-2V2D</v>
          </cell>
          <cell r="C3500" t="str">
            <v>EA</v>
          </cell>
          <cell r="D3500">
            <v>480</v>
          </cell>
        </row>
        <row r="3501">
          <cell r="A3501" t="str">
            <v>912-0077</v>
          </cell>
          <cell r="B3501" t="str">
            <v>Sys,Sew-M264/P18X30-2V2D/10T/W-Alarm</v>
          </cell>
          <cell r="C3501" t="str">
            <v>EA</v>
          </cell>
          <cell r="D3501">
            <v>808</v>
          </cell>
        </row>
        <row r="3502">
          <cell r="A3502" t="str">
            <v>912-0078</v>
          </cell>
          <cell r="B3502" t="str">
            <v>Sys,Sew-M264/PSF24X36-2V2D</v>
          </cell>
          <cell r="C3502" t="str">
            <v>EA</v>
          </cell>
          <cell r="D3502">
            <v>983</v>
          </cell>
        </row>
        <row r="3503">
          <cell r="A3503" t="str">
            <v>912-0079</v>
          </cell>
          <cell r="B3503" t="str">
            <v>Sys,Sew-M266/PSF24X36-2V2D</v>
          </cell>
          <cell r="C3503" t="str">
            <v>EA</v>
          </cell>
          <cell r="D3503">
            <v>989</v>
          </cell>
        </row>
        <row r="3504">
          <cell r="A3504" t="str">
            <v>912-0080</v>
          </cell>
          <cell r="B3504" t="str">
            <v>Sys,Sew-BN264/PSF24X36-2V2D/MFS</v>
          </cell>
          <cell r="C3504" t="str">
            <v>EA</v>
          </cell>
          <cell r="D3504">
            <v>983</v>
          </cell>
        </row>
        <row r="3505">
          <cell r="A3505" t="str">
            <v>912-0081</v>
          </cell>
          <cell r="B3505" t="str">
            <v>Sys,Sew-BN266/PSF24X36-2V2D/MFS</v>
          </cell>
          <cell r="C3505" t="str">
            <v>EA</v>
          </cell>
          <cell r="D3505">
            <v>1042</v>
          </cell>
        </row>
        <row r="3506">
          <cell r="A3506" t="str">
            <v>912-0082</v>
          </cell>
          <cell r="B3506" t="str">
            <v>Sys,Sew-M264/PSF18X30/Underground</v>
          </cell>
          <cell r="C3506" t="str">
            <v>EA</v>
          </cell>
          <cell r="D3506">
            <v>617</v>
          </cell>
        </row>
        <row r="3507">
          <cell r="A3507" t="str">
            <v>912-0083</v>
          </cell>
          <cell r="B3507" t="str">
            <v>Sys,Sew-BN264/PSF18X30/MFS/Underground</v>
          </cell>
          <cell r="C3507" t="str">
            <v>EA</v>
          </cell>
          <cell r="D3507">
            <v>617</v>
          </cell>
        </row>
        <row r="3508">
          <cell r="A3508" t="str">
            <v>912-0084</v>
          </cell>
          <cell r="B3508" t="str">
            <v>Sys,Sew-M266/PSF18X30/Underground</v>
          </cell>
          <cell r="C3508" t="str">
            <v>EA</v>
          </cell>
          <cell r="D3508">
            <v>629</v>
          </cell>
        </row>
        <row r="3509">
          <cell r="A3509" t="str">
            <v>912-0085</v>
          </cell>
          <cell r="B3509" t="str">
            <v>Sys,Sew-BN266/PSF/18X30/MFS/Underground</v>
          </cell>
          <cell r="C3509" t="str">
            <v>EA</v>
          </cell>
          <cell r="D3509">
            <v>679</v>
          </cell>
        </row>
        <row r="3510">
          <cell r="A3510" t="str">
            <v>912-0086</v>
          </cell>
          <cell r="B3510" t="str">
            <v>Sys,Sew-M264/PSF18X30/2V2D/Split Cvr/Premium</v>
          </cell>
          <cell r="C3510" t="str">
            <v>EA</v>
          </cell>
          <cell r="D3510">
            <v>642</v>
          </cell>
        </row>
        <row r="3511">
          <cell r="A3511" t="str">
            <v>912-0087</v>
          </cell>
          <cell r="B3511" t="str">
            <v>Sys,Sew-BN264/PSF18X30/2V2D/Split Cover/MFS/Premium</v>
          </cell>
          <cell r="C3511" t="str">
            <v>EA</v>
          </cell>
          <cell r="D3511">
            <v>672</v>
          </cell>
        </row>
        <row r="3512">
          <cell r="A3512" t="str">
            <v>912-0088</v>
          </cell>
          <cell r="B3512" t="str">
            <v>Sys,Sew-M266/PSF18X30/2V2D/Split Cover/Premium</v>
          </cell>
          <cell r="C3512" t="str">
            <v>EA</v>
          </cell>
          <cell r="D3512">
            <v>702</v>
          </cell>
        </row>
        <row r="3513">
          <cell r="A3513" t="str">
            <v>912-0089</v>
          </cell>
          <cell r="B3513" t="str">
            <v>Sys,Sew-BN266/PSF18X30/2V2D/Split Cover/MFS/Premium</v>
          </cell>
          <cell r="C3513" t="str">
            <v>EA</v>
          </cell>
          <cell r="D3513">
            <v>744</v>
          </cell>
        </row>
        <row r="3514">
          <cell r="A3514" t="str">
            <v>912-0090</v>
          </cell>
          <cell r="B3514" t="str">
            <v>Sys,Sew-M264/PSF18X30/Underground/Premium</v>
          </cell>
          <cell r="C3514" t="str">
            <v>EA</v>
          </cell>
          <cell r="D3514">
            <v>699</v>
          </cell>
        </row>
        <row r="3515">
          <cell r="A3515" t="str">
            <v>912-0091</v>
          </cell>
          <cell r="B3515" t="str">
            <v>Sys,Sew-BN264/PSF18X30/MFS/Underground/Premium</v>
          </cell>
          <cell r="C3515" t="str">
            <v>EA</v>
          </cell>
          <cell r="D3515">
            <v>742</v>
          </cell>
        </row>
        <row r="3516">
          <cell r="A3516" t="str">
            <v>912-0092</v>
          </cell>
          <cell r="B3516" t="str">
            <v>Sys,Sew-M266/PSF18X30/Underground/Premium</v>
          </cell>
          <cell r="C3516" t="str">
            <v>EA</v>
          </cell>
          <cell r="D3516">
            <v>728</v>
          </cell>
        </row>
        <row r="3517">
          <cell r="A3517" t="str">
            <v>912-0093</v>
          </cell>
          <cell r="B3517" t="str">
            <v>Sys,Sew-BN266/PSF18X30/MFS/Underground/Premium</v>
          </cell>
          <cell r="C3517" t="str">
            <v>EA</v>
          </cell>
          <cell r="D3517">
            <v>805</v>
          </cell>
        </row>
        <row r="3518">
          <cell r="A3518" t="str">
            <v>912-0105</v>
          </cell>
          <cell r="B3518" t="str">
            <v>Sys,Sew-M264/P24X24/2V2D</v>
          </cell>
          <cell r="C3518" t="str">
            <v>EA</v>
          </cell>
          <cell r="D3518">
            <v>777</v>
          </cell>
        </row>
        <row r="3519">
          <cell r="A3519" t="str">
            <v>912-0106</v>
          </cell>
          <cell r="B3519" t="str">
            <v>Sys,Sew-BN264/P24X24/2V2D/MFS</v>
          </cell>
          <cell r="C3519" t="str">
            <v>EA</v>
          </cell>
          <cell r="D3519">
            <v>777</v>
          </cell>
        </row>
        <row r="3520">
          <cell r="A3520" t="str">
            <v>912-0107</v>
          </cell>
          <cell r="B3520" t="str">
            <v>Sys,Sew-M266/P24X24/2V2D</v>
          </cell>
          <cell r="C3520" t="str">
            <v>EA</v>
          </cell>
          <cell r="D3520">
            <v>776</v>
          </cell>
        </row>
        <row r="3521">
          <cell r="A3521" t="str">
            <v>912-0108</v>
          </cell>
          <cell r="B3521" t="str">
            <v>Sys,Sew-BN266/P24X24/2V2D/MFS</v>
          </cell>
          <cell r="C3521" t="str">
            <v>EA</v>
          </cell>
          <cell r="D3521">
            <v>842</v>
          </cell>
        </row>
        <row r="3522">
          <cell r="A3522" t="str">
            <v>912-0109</v>
          </cell>
          <cell r="B3522" t="str">
            <v>Sys,Sew-BN264/PSF18X30-2V2D/MFS/W-Alarm</v>
          </cell>
          <cell r="C3522" t="str">
            <v>EA</v>
          </cell>
          <cell r="D3522">
            <v>766</v>
          </cell>
        </row>
        <row r="3523">
          <cell r="A3523" t="str">
            <v>912-0112</v>
          </cell>
          <cell r="B3523" t="str">
            <v>Sys,Sew-M211/P24X24/2V2D/ZCO</v>
          </cell>
          <cell r="C3523" t="str">
            <v>EA</v>
          </cell>
          <cell r="D3523">
            <v>571</v>
          </cell>
        </row>
        <row r="3524">
          <cell r="A3524" t="str">
            <v>912-0113</v>
          </cell>
          <cell r="B3524" t="str">
            <v>Sys,Sew-BN211/P24X24/2V2D/MFS/ZCO</v>
          </cell>
          <cell r="C3524" t="str">
            <v>EA</v>
          </cell>
          <cell r="D3524">
            <v>571</v>
          </cell>
        </row>
        <row r="3525">
          <cell r="A3525" t="str">
            <v>912-0114</v>
          </cell>
          <cell r="B3525" t="str">
            <v>Sys,Sew-M264/P24X24/2V2D/ZCO</v>
          </cell>
          <cell r="C3525" t="str">
            <v>EA</v>
          </cell>
          <cell r="D3525">
            <v>666</v>
          </cell>
        </row>
        <row r="3526">
          <cell r="A3526" t="str">
            <v>912-0115</v>
          </cell>
          <cell r="B3526" t="str">
            <v>Sys,Sew-BN264/P24X24/2V2D/MFS</v>
          </cell>
          <cell r="C3526" t="str">
            <v>EA</v>
          </cell>
          <cell r="D3526">
            <v>689</v>
          </cell>
        </row>
        <row r="3527">
          <cell r="A3527" t="str">
            <v>912-0116</v>
          </cell>
          <cell r="B3527" t="str">
            <v>Sys,Sew-M266/P24X24/2V2D/ZCO</v>
          </cell>
          <cell r="C3527" t="str">
            <v>EA</v>
          </cell>
          <cell r="D3527">
            <v>698</v>
          </cell>
        </row>
        <row r="3528">
          <cell r="A3528" t="str">
            <v>912-0117</v>
          </cell>
          <cell r="B3528" t="str">
            <v>Sys,Sew-BN266/P24X24/2V2D/MFS/ZCO</v>
          </cell>
          <cell r="C3528" t="str">
            <v>EA</v>
          </cell>
          <cell r="D3528">
            <v>796</v>
          </cell>
        </row>
        <row r="3529">
          <cell r="A3529" t="str">
            <v>912-0118</v>
          </cell>
          <cell r="B3529" t="str">
            <v>Sys,Sew-U266/P24X24/2V2D/50hz/W/O Plug/ZCO</v>
          </cell>
          <cell r="C3529" t="str">
            <v>EA</v>
          </cell>
          <cell r="D3529">
            <v>803</v>
          </cell>
        </row>
        <row r="3530">
          <cell r="A3530" t="str">
            <v>912-0119</v>
          </cell>
          <cell r="B3530" t="str">
            <v>Sys,Sew-U266/P24X24/2V2D/50Hz/W/Plug/ZCO</v>
          </cell>
          <cell r="C3530" t="str">
            <v>EA</v>
          </cell>
          <cell r="D3530">
            <v>734.5</v>
          </cell>
        </row>
        <row r="3531">
          <cell r="A3531" t="str">
            <v>912-0122</v>
          </cell>
          <cell r="B3531" t="str">
            <v>Sys,Sew-U267/P24X24/2D/50Hz/W/Plug/Underground/ZCO</v>
          </cell>
          <cell r="C3531" t="str">
            <v>EA</v>
          </cell>
          <cell r="D3531">
            <v>886.6</v>
          </cell>
        </row>
        <row r="3532">
          <cell r="A3532" t="str">
            <v>912-0124</v>
          </cell>
          <cell r="B3532" t="str">
            <v>Sys,Sew-WU271/P24X24/2V2D/MFS/ZCO/2x3 Coupling</v>
          </cell>
          <cell r="C3532" t="str">
            <v>EA</v>
          </cell>
          <cell r="D3532">
            <v>982</v>
          </cell>
        </row>
        <row r="3533">
          <cell r="A3533" t="str">
            <v>912-1005</v>
          </cell>
          <cell r="B3533" t="str">
            <v>Sys,Sew-BN264/P18X30-2V 2D/MFS/W-Alarm</v>
          </cell>
          <cell r="C3533" t="str">
            <v>EA</v>
          </cell>
          <cell r="D3533">
            <v>740</v>
          </cell>
        </row>
        <row r="3534">
          <cell r="A3534" t="str">
            <v>912-1007</v>
          </cell>
          <cell r="B3534" t="str">
            <v>Sys,Sew-M264/P18X30-2V2D/W-Alarm</v>
          </cell>
          <cell r="C3534" t="str">
            <v>EA</v>
          </cell>
          <cell r="D3534">
            <v>740</v>
          </cell>
        </row>
        <row r="3535">
          <cell r="A3535" t="str">
            <v>912-1010</v>
          </cell>
          <cell r="B3535" t="str">
            <v>Sys,Sew-M266/P18X30-2V2D/W-Alarm</v>
          </cell>
          <cell r="C3535" t="str">
            <v>EA</v>
          </cell>
          <cell r="D3535">
            <v>767</v>
          </cell>
        </row>
        <row r="3536">
          <cell r="A3536" t="str">
            <v>912-1017</v>
          </cell>
          <cell r="B3536" t="str">
            <v>Sys,Sew-BN266/P18X30-2V2D/MFS/W-Alarm</v>
          </cell>
          <cell r="C3536" t="str">
            <v>EA</v>
          </cell>
          <cell r="D3536">
            <v>801</v>
          </cell>
        </row>
        <row r="3537">
          <cell r="A3537" t="str">
            <v>912-1055</v>
          </cell>
          <cell r="B3537" t="str">
            <v>Sys,Sew-BN264/P18X30-2D 2"Int Vent/MFS/W-Alarm</v>
          </cell>
          <cell r="C3537" t="str">
            <v>EA</v>
          </cell>
          <cell r="D3537">
            <v>771</v>
          </cell>
        </row>
        <row r="3538">
          <cell r="A3538" t="str">
            <v>912-1056</v>
          </cell>
          <cell r="B3538" t="str">
            <v>Sys,Sew-BN266/P18X30-2D 2"Int Vent/MFS/W-Alarm</v>
          </cell>
          <cell r="C3538" t="str">
            <v>EA</v>
          </cell>
          <cell r="D3538">
            <v>831</v>
          </cell>
        </row>
        <row r="3539">
          <cell r="A3539" t="str">
            <v>912-1067</v>
          </cell>
          <cell r="B3539" t="str">
            <v>Sys,Sew-BN266/PSF18X30-2V2D/MFS/W-Alarm</v>
          </cell>
          <cell r="C3539" t="str">
            <v>EA</v>
          </cell>
          <cell r="D3539">
            <v>911</v>
          </cell>
        </row>
        <row r="3540">
          <cell r="A3540" t="str">
            <v>912-1080</v>
          </cell>
          <cell r="B3540" t="str">
            <v>Sys,Sew-BN264/P24X36-2V2D/MFS/W-Alarm</v>
          </cell>
          <cell r="C3540" t="str">
            <v>EA</v>
          </cell>
          <cell r="D3540">
            <v>1056</v>
          </cell>
        </row>
        <row r="3541">
          <cell r="A3541" t="str">
            <v>912-1081</v>
          </cell>
          <cell r="B3541" t="str">
            <v>Sys,Sew-BN266/P24X36-2V2D/MFS/W-Alarm</v>
          </cell>
          <cell r="C3541" t="str">
            <v>EA</v>
          </cell>
          <cell r="D3541">
            <v>1098</v>
          </cell>
        </row>
        <row r="3542">
          <cell r="A3542" t="str">
            <v>912-1082</v>
          </cell>
          <cell r="B3542" t="str">
            <v>Sys,Sew-M264/PSF18X30/Underground/W-Alarm</v>
          </cell>
          <cell r="C3542" t="str">
            <v>EA</v>
          </cell>
          <cell r="D3542">
            <v>843</v>
          </cell>
        </row>
        <row r="3543">
          <cell r="A3543" t="str">
            <v>912-1083</v>
          </cell>
          <cell r="B3543" t="str">
            <v>Sys,Sew-BN264/PSF18X30/MFS/Underground/W-Alarm</v>
          </cell>
          <cell r="C3543" t="str">
            <v>EA</v>
          </cell>
          <cell r="D3543">
            <v>843</v>
          </cell>
        </row>
        <row r="3544">
          <cell r="A3544" t="str">
            <v>912-1084</v>
          </cell>
          <cell r="B3544" t="str">
            <v>Sys,Sew-M266/PSF18X30/Underground/W-Alarm</v>
          </cell>
          <cell r="C3544" t="str">
            <v>EA</v>
          </cell>
          <cell r="D3544">
            <v>868</v>
          </cell>
        </row>
        <row r="3545">
          <cell r="A3545" t="str">
            <v>912-1085</v>
          </cell>
          <cell r="B3545" t="str">
            <v>Sys,Sew-BN266/PSF18X30/MFS/Underground/W-Alarm</v>
          </cell>
          <cell r="C3545" t="str">
            <v>EA</v>
          </cell>
          <cell r="D3545">
            <v>902</v>
          </cell>
        </row>
        <row r="3546">
          <cell r="A3546" t="str">
            <v>912-1086</v>
          </cell>
          <cell r="B3546" t="str">
            <v>Sys,Sew-M264/PSF18X30/2V2D/Split Cvr/Alm/Premium</v>
          </cell>
          <cell r="C3546" t="str">
            <v>EA</v>
          </cell>
          <cell r="D3546">
            <v>833</v>
          </cell>
        </row>
        <row r="3547">
          <cell r="A3547" t="str">
            <v>912-1087</v>
          </cell>
          <cell r="B3547" t="str">
            <v>Sys,Sew-BN264/PSF18X30/2V2D/Split Cover/MFS/Alarm/Premium</v>
          </cell>
          <cell r="C3547" t="str">
            <v>EA</v>
          </cell>
          <cell r="D3547">
            <v>833</v>
          </cell>
        </row>
        <row r="3548">
          <cell r="A3548" t="str">
            <v>912-1088</v>
          </cell>
          <cell r="B3548" t="str">
            <v>Sys,Sew-M266/PSF18X30/2V2D/Split Cover/Alarm/Premium</v>
          </cell>
          <cell r="C3548" t="str">
            <v>EA</v>
          </cell>
          <cell r="D3548">
            <v>839</v>
          </cell>
        </row>
        <row r="3549">
          <cell r="A3549" t="str">
            <v>912-1089</v>
          </cell>
          <cell r="B3549" t="str">
            <v>Sys,Sew-BN266/PSF18X30/2V2D/Split Cover/MFS/Alarm/Premium</v>
          </cell>
          <cell r="C3549" t="str">
            <v>EA</v>
          </cell>
          <cell r="D3549">
            <v>889</v>
          </cell>
        </row>
        <row r="3550">
          <cell r="A3550" t="str">
            <v>912-1090</v>
          </cell>
          <cell r="B3550" t="str">
            <v>Sys,Sew-M264/PSF18X30/Underground/Alarm/Premium</v>
          </cell>
          <cell r="C3550" t="str">
            <v>EA</v>
          </cell>
          <cell r="D3550">
            <v>929</v>
          </cell>
        </row>
        <row r="3551">
          <cell r="A3551" t="str">
            <v>912-1091</v>
          </cell>
          <cell r="B3551" t="str">
            <v>Sys,Sew-BN264/PSF18X30/MFS/Underground/Alarm/Premium</v>
          </cell>
          <cell r="C3551" t="str">
            <v>EA</v>
          </cell>
          <cell r="D3551">
            <v>934</v>
          </cell>
        </row>
        <row r="3552">
          <cell r="A3552" t="str">
            <v>912-1092</v>
          </cell>
          <cell r="B3552" t="str">
            <v>Sys,Sew-M266/PSF18X30/Underground/Alm/Premium</v>
          </cell>
          <cell r="C3552" t="str">
            <v>EA</v>
          </cell>
          <cell r="D3552">
            <v>939</v>
          </cell>
        </row>
        <row r="3553">
          <cell r="A3553" t="str">
            <v>912-1093</v>
          </cell>
          <cell r="B3553" t="str">
            <v>Sys,Sew-BN266/PSF18X30/MFS/Underground/Alm/Premium</v>
          </cell>
          <cell r="C3553" t="str">
            <v>EA</v>
          </cell>
          <cell r="D3553">
            <v>985</v>
          </cell>
        </row>
        <row r="3554">
          <cell r="A3554" t="str">
            <v>912-1098</v>
          </cell>
          <cell r="B3554" t="str">
            <v>Sys,Sew-BN266/PSF24X36/Underground/W-Alarm</v>
          </cell>
          <cell r="C3554" t="str">
            <v>EA</v>
          </cell>
          <cell r="D3554">
            <v>1246</v>
          </cell>
        </row>
        <row r="3555">
          <cell r="A3555" t="str">
            <v>912-1105</v>
          </cell>
          <cell r="B3555" t="str">
            <v>Sys,Sew-M264/P24X24/2V2D/W-Alarm</v>
          </cell>
          <cell r="C3555" t="str">
            <v>EA</v>
          </cell>
          <cell r="D3555">
            <v>891</v>
          </cell>
        </row>
        <row r="3556">
          <cell r="A3556" t="str">
            <v>912-1106</v>
          </cell>
          <cell r="B3556" t="str">
            <v>Sys,Sew-BN264/P24X24/2V2D/MFS/W-Alarm</v>
          </cell>
          <cell r="C3556" t="str">
            <v>EA</v>
          </cell>
          <cell r="D3556">
            <v>891</v>
          </cell>
        </row>
        <row r="3557">
          <cell r="A3557" t="str">
            <v>912-1107</v>
          </cell>
          <cell r="B3557" t="str">
            <v>Sys,Sew-M266/P24X24/2V2D/W-Alarm</v>
          </cell>
          <cell r="C3557" t="str">
            <v>EA</v>
          </cell>
          <cell r="D3557">
            <v>915</v>
          </cell>
        </row>
        <row r="3558">
          <cell r="A3558" t="str">
            <v>912-1108</v>
          </cell>
          <cell r="B3558" t="str">
            <v>Sys,Sew-BN266/P24X24/2V2D/MFS/W-Alarm</v>
          </cell>
          <cell r="C3558" t="str">
            <v>EA</v>
          </cell>
          <cell r="D3558">
            <v>964</v>
          </cell>
        </row>
        <row r="3559">
          <cell r="A3559" t="str">
            <v>912-1112</v>
          </cell>
          <cell r="B3559" t="str">
            <v>Sys,Sew-M211/P24X24/2V2D/W-Alarm/ZCO</v>
          </cell>
          <cell r="C3559" t="str">
            <v>EA</v>
          </cell>
          <cell r="D3559">
            <v>695</v>
          </cell>
        </row>
        <row r="3560">
          <cell r="A3560" t="str">
            <v>912-1113</v>
          </cell>
          <cell r="B3560" t="str">
            <v>Sys,Sew-BN211/P24X24/2V2D/MFS/W-Alarm/ZCO</v>
          </cell>
          <cell r="C3560" t="str">
            <v>EA</v>
          </cell>
          <cell r="D3560">
            <v>695</v>
          </cell>
        </row>
        <row r="3561">
          <cell r="A3561" t="str">
            <v>912-1114</v>
          </cell>
          <cell r="B3561" t="str">
            <v>Sys,Sew-M264/P24X24/2V2D/W-Alarm/ZCO</v>
          </cell>
          <cell r="C3561" t="str">
            <v>EA</v>
          </cell>
          <cell r="D3561">
            <v>811</v>
          </cell>
        </row>
        <row r="3562">
          <cell r="A3562" t="str">
            <v>912-1115</v>
          </cell>
          <cell r="B3562" t="str">
            <v>Sys,Sew-BN264/P24X24/2V2D/MFS/W-Alarm/ZCO</v>
          </cell>
          <cell r="C3562" t="str">
            <v>EA</v>
          </cell>
          <cell r="D3562">
            <v>830</v>
          </cell>
        </row>
        <row r="3563">
          <cell r="A3563" t="str">
            <v>912-1116</v>
          </cell>
          <cell r="B3563" t="str">
            <v>Sys,Sew-M266/P24X24/2V2D/W-Alarm/ZCO</v>
          </cell>
          <cell r="C3563" t="str">
            <v>EA</v>
          </cell>
          <cell r="D3563">
            <v>906</v>
          </cell>
        </row>
        <row r="3564">
          <cell r="A3564" t="str">
            <v>912-1117</v>
          </cell>
          <cell r="B3564" t="str">
            <v>Sys,Sew-BN266/P24X24/2V2D/MFS/W-Alarm/ZCO</v>
          </cell>
          <cell r="C3564" t="str">
            <v>EA</v>
          </cell>
          <cell r="D3564">
            <v>922</v>
          </cell>
        </row>
        <row r="3565">
          <cell r="A3565" t="str">
            <v>912-1123</v>
          </cell>
          <cell r="B3565" t="str">
            <v>Sys,Sew-M211/PSF18X30-2V2D/Alarm</v>
          </cell>
          <cell r="C3565" t="str">
            <v>EA</v>
          </cell>
          <cell r="D3565">
            <v>606</v>
          </cell>
        </row>
        <row r="3566">
          <cell r="A3566" t="str">
            <v>912-1124</v>
          </cell>
          <cell r="B3566" t="str">
            <v>Sys,Sew-BN264/P24X24/2V2D/MFS/Split Cover</v>
          </cell>
          <cell r="C3566" t="str">
            <v>EA</v>
          </cell>
          <cell r="D3566">
            <v>671</v>
          </cell>
        </row>
        <row r="3567">
          <cell r="A3567" t="str">
            <v>912-1127</v>
          </cell>
          <cell r="B3567" t="str">
            <v>Sys,Sew-M212/PSF18X30-2V2D</v>
          </cell>
          <cell r="C3567" t="str">
            <v>EA</v>
          </cell>
          <cell r="D3567">
            <v>522</v>
          </cell>
        </row>
        <row r="3568">
          <cell r="A3568" t="str">
            <v>915-0005</v>
          </cell>
          <cell r="B3568" t="str">
            <v>Sys,Sew-BN801/PSF18X30-2V1.25D/MFS/Alarm/Suspended</v>
          </cell>
          <cell r="C3568" t="str">
            <v>EA</v>
          </cell>
          <cell r="D3568">
            <v>1613</v>
          </cell>
        </row>
        <row r="3569">
          <cell r="A3569" t="str">
            <v>915-0006</v>
          </cell>
          <cell r="B3569" t="str">
            <v>Sys,Sew-BN801/P-24X24/Rotomolded-2V1.25D/MFS/Alarm/Suspended</v>
          </cell>
          <cell r="C3569" t="str">
            <v>EA</v>
          </cell>
          <cell r="D3569">
            <v>1677</v>
          </cell>
        </row>
        <row r="3570">
          <cell r="A3570" t="str">
            <v>915-0007</v>
          </cell>
          <cell r="B3570" t="str">
            <v>Sys,Sew-BN801/F-18X30-2V1.25D/10'/MFS/Alarm/Suspended</v>
          </cell>
          <cell r="C3570" t="str">
            <v>EA</v>
          </cell>
          <cell r="D3570">
            <v>1740</v>
          </cell>
        </row>
        <row r="3571">
          <cell r="A3571" t="str">
            <v>915-0008</v>
          </cell>
          <cell r="B3571" t="str">
            <v>Sys,Sew-BN801/PSF18X30-3V1.25D/MFS/Alarm/Suspended</v>
          </cell>
          <cell r="C3571" t="str">
            <v>EA</v>
          </cell>
          <cell r="D3571">
            <v>1613</v>
          </cell>
        </row>
        <row r="3572">
          <cell r="A3572" t="str">
            <v>915-0009</v>
          </cell>
          <cell r="B3572" t="str">
            <v>Sys,Sew-BN801/P-24X24/Rotomolded-3V1.25D/MFS/Alarm/Suspended</v>
          </cell>
          <cell r="C3572" t="str">
            <v>EA</v>
          </cell>
          <cell r="D3572">
            <v>1677</v>
          </cell>
        </row>
        <row r="3573">
          <cell r="A3573" t="str">
            <v>915-0010</v>
          </cell>
          <cell r="B3573" t="str">
            <v>Sys,Sew-BN801/F-18X30-3V1.25D/10'/MFS/Alarm/Suspended</v>
          </cell>
          <cell r="C3573" t="str">
            <v>EA</v>
          </cell>
          <cell r="D3573">
            <v>1740</v>
          </cell>
        </row>
        <row r="3574">
          <cell r="A3574" t="str">
            <v>915-0012</v>
          </cell>
          <cell r="B3574" t="str">
            <v>Sys,Sew-BN801/P-24X36/AFD/1.25"D/Outdoor/Alarm/Suspended/With 12" Extension</v>
          </cell>
          <cell r="C3574" t="str">
            <v>EA</v>
          </cell>
          <cell r="D3574">
            <v>2551</v>
          </cell>
        </row>
        <row r="3575">
          <cell r="A3575" t="str">
            <v>915-0013</v>
          </cell>
          <cell r="B3575" t="str">
            <v>Sys,Sew-BN801/PSF/Dup/30X36-2V1.25D/MFS/Alarm/Suspended</v>
          </cell>
          <cell r="C3575" t="str">
            <v>EA</v>
          </cell>
          <cell r="D3575">
            <v>4848</v>
          </cell>
        </row>
        <row r="3576">
          <cell r="A3576" t="str">
            <v>915-0020</v>
          </cell>
          <cell r="B3576" t="str">
            <v>Sys,Sew-M807/P24X24/2V1.25D/Check Valve/Alarm</v>
          </cell>
          <cell r="C3576" t="str">
            <v>EA</v>
          </cell>
          <cell r="D3576">
            <v>1800</v>
          </cell>
        </row>
        <row r="3577">
          <cell r="A3577" t="str">
            <v>915-0022</v>
          </cell>
          <cell r="B3577" t="str">
            <v>Sys,Sew-M807/P18X30-2V1.25D/Check Valve/Alarm</v>
          </cell>
          <cell r="C3577" t="str">
            <v>EA</v>
          </cell>
          <cell r="D3577">
            <v>1745</v>
          </cell>
        </row>
        <row r="3578">
          <cell r="A3578" t="str">
            <v>915-0023</v>
          </cell>
          <cell r="B3578" t="str">
            <v>Sys,Sew-M803/P24X24/2V1.25D/Check Valve/Alarm</v>
          </cell>
          <cell r="C3578" t="str">
            <v>EA</v>
          </cell>
          <cell r="D3578">
            <v>1591</v>
          </cell>
        </row>
        <row r="3579">
          <cell r="A3579" t="str">
            <v>915-0025</v>
          </cell>
          <cell r="B3579" t="str">
            <v>Sys,Sew-M803/P18X30-2V1.25D/Check Valve/Alarm</v>
          </cell>
          <cell r="C3579" t="str">
            <v>EA</v>
          </cell>
          <cell r="D3579">
            <v>1537</v>
          </cell>
        </row>
        <row r="3580">
          <cell r="A3580" t="str">
            <v>915-0033</v>
          </cell>
          <cell r="B3580" t="str">
            <v>Sys,Sew-M805/P18X30-2V1.25D/Check Valve/Alarm</v>
          </cell>
          <cell r="C3580" t="str">
            <v>EA</v>
          </cell>
          <cell r="D3580">
            <v>1631</v>
          </cell>
        </row>
        <row r="3581">
          <cell r="A3581" t="str">
            <v>915-0034</v>
          </cell>
          <cell r="B3581" t="str">
            <v>Sys,Sew-M805/P24X24/2V1.25D/Check Valve/Alarm</v>
          </cell>
          <cell r="C3581" t="str">
            <v>EA</v>
          </cell>
          <cell r="D3581">
            <v>1686</v>
          </cell>
        </row>
        <row r="3582">
          <cell r="A3582" t="str">
            <v>915-0038</v>
          </cell>
          <cell r="B3582" t="str">
            <v>Sys,Sew-M803/P24X24/2V1.25D/Check Valve/A-Pak Alarm</v>
          </cell>
          <cell r="C3582" t="str">
            <v>EA</v>
          </cell>
          <cell r="D3582">
            <v>1737</v>
          </cell>
        </row>
        <row r="3583">
          <cell r="A3583" t="str">
            <v>915-0039</v>
          </cell>
          <cell r="B3583" t="str">
            <v>Sys,Sew-M803/P18X30-2V1.25D/Check Valve/A-Pak Alarm</v>
          </cell>
          <cell r="C3583" t="str">
            <v>EA</v>
          </cell>
          <cell r="D3583">
            <v>1683</v>
          </cell>
        </row>
        <row r="3584">
          <cell r="A3584" t="str">
            <v>915-0040</v>
          </cell>
          <cell r="B3584" t="str">
            <v>Sys,Sew-M805/P24X24/2V1.25D/Check Valve/A-Pak Alarm</v>
          </cell>
          <cell r="C3584" t="str">
            <v>EA</v>
          </cell>
          <cell r="D3584">
            <v>1832</v>
          </cell>
        </row>
        <row r="3585">
          <cell r="A3585" t="str">
            <v>915-0041</v>
          </cell>
          <cell r="B3585" t="str">
            <v>Sys,Sew-M805/P18X30-2V1.25D/Check Valve/A-Pak Alarm</v>
          </cell>
          <cell r="C3585" t="str">
            <v>EA</v>
          </cell>
          <cell r="D3585">
            <v>1777</v>
          </cell>
        </row>
        <row r="3586">
          <cell r="A3586" t="str">
            <v>915-0042</v>
          </cell>
          <cell r="B3586" t="str">
            <v>Sys,Sew-M807/P24X24/2V1.25D/Check Valve/A-Pak Alarm</v>
          </cell>
          <cell r="C3586" t="str">
            <v>EA</v>
          </cell>
          <cell r="D3586">
            <v>1946</v>
          </cell>
        </row>
        <row r="3587">
          <cell r="A3587" t="str">
            <v>915-0043</v>
          </cell>
          <cell r="B3587" t="str">
            <v>Sys,Sew-M807/P18X30-2V1.25D/Check Valve/A-Pak Alarm</v>
          </cell>
          <cell r="C3587" t="str">
            <v>EA</v>
          </cell>
          <cell r="D3587">
            <v>1891</v>
          </cell>
        </row>
        <row r="3588">
          <cell r="A3588" t="str">
            <v>920-0005</v>
          </cell>
          <cell r="B3588" t="str">
            <v>Sys,Grinder-WD820/F-24X 48/FG Cvr/Field Asm</v>
          </cell>
          <cell r="C3588" t="str">
            <v>EA</v>
          </cell>
          <cell r="D3588">
            <v>3436</v>
          </cell>
        </row>
        <row r="3589">
          <cell r="A3589" t="str">
            <v>920-0006</v>
          </cell>
          <cell r="B3589" t="str">
            <v>Sys,Grinder-E840/F-24X48/FG Cvr/Field Asm</v>
          </cell>
          <cell r="C3589" t="str">
            <v>EA</v>
          </cell>
          <cell r="D3589">
            <v>5769</v>
          </cell>
        </row>
        <row r="3590">
          <cell r="A3590" t="str">
            <v>920-0007</v>
          </cell>
          <cell r="B3590" t="str">
            <v>Sys,Grinder-WH820/F-24X 48/FG Cvr/Field Asm</v>
          </cell>
          <cell r="C3590" t="str">
            <v>EA</v>
          </cell>
          <cell r="D3590">
            <v>3436</v>
          </cell>
        </row>
        <row r="3591">
          <cell r="A3591" t="str">
            <v>920-0008</v>
          </cell>
          <cell r="B3591" t="str">
            <v>Sys,Grinder-E820/F-24X48/FG Cover/Field Asm</v>
          </cell>
          <cell r="C3591" t="str">
            <v>EA</v>
          </cell>
          <cell r="D3591">
            <v>4118</v>
          </cell>
        </row>
        <row r="3592">
          <cell r="A3592" t="str">
            <v>922-0009</v>
          </cell>
          <cell r="B3592" t="str">
            <v>Sys,Grinder-WD820/F24X36/Indoor/Prepack/Sim</v>
          </cell>
          <cell r="C3592" t="str">
            <v>EA</v>
          </cell>
          <cell r="D3592">
            <v>4226</v>
          </cell>
        </row>
        <row r="3593">
          <cell r="A3593" t="str">
            <v>922-0065</v>
          </cell>
          <cell r="B3593" t="str">
            <v>Sys,Grinder-E840/F36X60/FG Cvr/Prepack/Dup/Control Panel/Float Tree</v>
          </cell>
          <cell r="C3593" t="str">
            <v>EA</v>
          </cell>
          <cell r="D3593">
            <v>12913</v>
          </cell>
        </row>
        <row r="3594">
          <cell r="A3594" t="str">
            <v>922-0066</v>
          </cell>
          <cell r="B3594" t="str">
            <v>Sys,Grinder-E820/F24X60/FG Cvr/Prepack/Sim/Control Panel/Float Tree</v>
          </cell>
          <cell r="C3594" t="str">
            <v>EA</v>
          </cell>
          <cell r="D3594">
            <v>5710</v>
          </cell>
        </row>
        <row r="3595">
          <cell r="A3595" t="str">
            <v>922-0067</v>
          </cell>
          <cell r="B3595" t="str">
            <v>Sys,Grinder-E820/F24X72/FG Cvr/Prepack/Sim/Control Panel/Float Tree</v>
          </cell>
          <cell r="C3595" t="str">
            <v>EA</v>
          </cell>
          <cell r="D3595">
            <v>6120</v>
          </cell>
        </row>
        <row r="3596">
          <cell r="A3596" t="str">
            <v>922-0068</v>
          </cell>
          <cell r="B3596" t="str">
            <v>Sys,Grinder-E840/F24X60/FG Cvr/Prepack/Sim/Control Panel/Float Tree</v>
          </cell>
          <cell r="C3596" t="str">
            <v>EA</v>
          </cell>
          <cell r="D3596">
            <v>7275</v>
          </cell>
        </row>
        <row r="3597">
          <cell r="A3597" t="str">
            <v>922-0069</v>
          </cell>
          <cell r="B3597" t="str">
            <v>Sys,Grinder-E840/F24X72/FG Cvr/Prepack/Sim/Control Panel/Float Tree</v>
          </cell>
          <cell r="C3597" t="str">
            <v>EA</v>
          </cell>
          <cell r="D3597">
            <v>7530</v>
          </cell>
        </row>
        <row r="3598">
          <cell r="A3598" t="str">
            <v>922-0070</v>
          </cell>
          <cell r="B3598" t="str">
            <v>Sys,Grinder-E820/F24X48/FG Cvr/Prepack/Sim/Control Panel/Float Tree</v>
          </cell>
          <cell r="C3598" t="str">
            <v>EA</v>
          </cell>
          <cell r="D3598">
            <v>5800</v>
          </cell>
        </row>
        <row r="3599">
          <cell r="A3599" t="str">
            <v>922-0071</v>
          </cell>
          <cell r="B3599" t="str">
            <v>Sys,Grinder-E820/P30X72/FG Cvr/Prepack/Sim/Control Panel/Float Tree</v>
          </cell>
          <cell r="C3599" t="str">
            <v>EA</v>
          </cell>
          <cell r="D3599">
            <v>6292</v>
          </cell>
        </row>
        <row r="3600">
          <cell r="A3600" t="str">
            <v>922-0072</v>
          </cell>
          <cell r="B3600" t="str">
            <v>Sys,Grinder-E820/P30X84/FG Cvr/Prepack/Sim/Control Panel/Float Tree</v>
          </cell>
          <cell r="C3600" t="str">
            <v>EA</v>
          </cell>
          <cell r="D3600">
            <v>6498</v>
          </cell>
        </row>
        <row r="3601">
          <cell r="A3601" t="str">
            <v>922-0073</v>
          </cell>
          <cell r="B3601" t="str">
            <v>Sys,Grinder-E840/P30X72/FG Cvr/Prepack/Sim/Control Panel/Float Tree</v>
          </cell>
          <cell r="C3601" t="str">
            <v>EA</v>
          </cell>
          <cell r="D3601">
            <v>7930</v>
          </cell>
        </row>
        <row r="3602">
          <cell r="A3602" t="str">
            <v>922-0074</v>
          </cell>
          <cell r="B3602" t="str">
            <v>Sys,Grinder-E840/P30X84/FG Cvr/Prepack/Sim/Control Panel/Float Tree</v>
          </cell>
          <cell r="C3602" t="str">
            <v>EA</v>
          </cell>
          <cell r="D3602">
            <v>8546</v>
          </cell>
        </row>
        <row r="3603">
          <cell r="A3603" t="str">
            <v>922-0075</v>
          </cell>
          <cell r="B3603" t="str">
            <v>Sys,Grinder-E810/F24X48/FG Cvr/Prepack/Sim/Control Panel/Float Tree</v>
          </cell>
          <cell r="C3603" t="str">
            <v>EA</v>
          </cell>
          <cell r="D3603">
            <v>5764</v>
          </cell>
        </row>
        <row r="3604">
          <cell r="A3604" t="str">
            <v>922-0076</v>
          </cell>
          <cell r="B3604" t="str">
            <v>Sys,Grinder-E810/F24X60/FG Cvr/Prepack/Sim/Control Panel/Float Tree</v>
          </cell>
          <cell r="C3604" t="str">
            <v>EA</v>
          </cell>
          <cell r="D3604">
            <v>5879</v>
          </cell>
        </row>
        <row r="3605">
          <cell r="A3605" t="str">
            <v>922-0077</v>
          </cell>
          <cell r="B3605" t="str">
            <v>Sys,Grinder-E810/F24X72/FG Cvr/Prepack/Sim/Control Panel/Float Tree</v>
          </cell>
          <cell r="C3605" t="str">
            <v>EA</v>
          </cell>
          <cell r="D3605">
            <v>6133</v>
          </cell>
        </row>
        <row r="3606">
          <cell r="A3606" t="str">
            <v>922-0078</v>
          </cell>
          <cell r="B3606" t="str">
            <v>Sys,Grinder-E815/F24X48/FG Cvr/Prepack/Sim/Control Panel/Float Tree</v>
          </cell>
          <cell r="C3606" t="str">
            <v>EA</v>
          </cell>
          <cell r="D3606">
            <v>5898</v>
          </cell>
        </row>
        <row r="3607">
          <cell r="A3607" t="str">
            <v>922-0079</v>
          </cell>
          <cell r="B3607" t="str">
            <v>Sys,Grinder-E815/F24X60/FG Cvr/Prepack/Sim/Control Panel/Float Tree</v>
          </cell>
          <cell r="C3607" t="str">
            <v>EA</v>
          </cell>
          <cell r="D3607">
            <v>6013</v>
          </cell>
        </row>
        <row r="3608">
          <cell r="A3608" t="str">
            <v>922-0080</v>
          </cell>
          <cell r="B3608" t="str">
            <v>Sys,Grinder-E815/F24X72/FG Cvr/Prepack/Sim/Control Panel/Float Tree</v>
          </cell>
          <cell r="C3608" t="str">
            <v>EA</v>
          </cell>
          <cell r="D3608">
            <v>6267</v>
          </cell>
        </row>
        <row r="3609">
          <cell r="A3609" t="str">
            <v>922-0081</v>
          </cell>
          <cell r="B3609" t="str">
            <v>Sys,Grinder-E820/50'Cd/F24X84/FG Cvr/Prepack/Sim/Control Panel/Float Tree</v>
          </cell>
          <cell r="C3609" t="str">
            <v>EA</v>
          </cell>
          <cell r="D3609">
            <v>6361</v>
          </cell>
        </row>
        <row r="3610">
          <cell r="A3610" t="str">
            <v>922-0082</v>
          </cell>
          <cell r="B3610" t="str">
            <v>Sys,Grinder-E820/50'Cd/F24X96/FG Cvr/Prepack/Sim/Control Panel/Float Tree</v>
          </cell>
          <cell r="C3610" t="str">
            <v>EA</v>
          </cell>
          <cell r="D3610">
            <v>6954</v>
          </cell>
        </row>
        <row r="3611">
          <cell r="A3611" t="str">
            <v>922-0083</v>
          </cell>
          <cell r="B3611" t="str">
            <v>Sys,Grinder-E810/P30X72/FG Cvr/Prepack/Sim/Control Panel/Float Tree</v>
          </cell>
          <cell r="C3611" t="str">
            <v>EA</v>
          </cell>
          <cell r="D3611">
            <v>6664</v>
          </cell>
        </row>
        <row r="3612">
          <cell r="A3612" t="str">
            <v>922-0084</v>
          </cell>
          <cell r="B3612" t="str">
            <v>Sys,Grinder-E815/P30X72/FG Cvr/Prepack/Sim/Control Panel/Float Tree</v>
          </cell>
          <cell r="C3612" t="str">
            <v>EA</v>
          </cell>
          <cell r="D3612">
            <v>6853</v>
          </cell>
        </row>
        <row r="3613">
          <cell r="A3613" t="str">
            <v>922-0085</v>
          </cell>
          <cell r="B3613" t="str">
            <v>Sys,Grinder-E810/P30X72/FG Cvr/Prepack/Sim/Control Panel/Float Tree</v>
          </cell>
          <cell r="C3613" t="str">
            <v>EA</v>
          </cell>
          <cell r="D3613">
            <v>6724</v>
          </cell>
        </row>
        <row r="3614">
          <cell r="A3614" t="str">
            <v>922-0086</v>
          </cell>
          <cell r="B3614" t="str">
            <v>Sys,Grinder-BE820/F24X48/FG Cvr/Prepack/Sim/Control Panel/Float Tree</v>
          </cell>
          <cell r="C3614" t="str">
            <v>EA</v>
          </cell>
          <cell r="D3614">
            <v>5296</v>
          </cell>
        </row>
        <row r="3615">
          <cell r="A3615" t="str">
            <v>922-0087</v>
          </cell>
          <cell r="B3615" t="str">
            <v>Sys,Grinder-BE820/F24X60/FG Cvr/Prepack/Sim/Control Panel/Float Tree</v>
          </cell>
          <cell r="C3615" t="str">
            <v>EA</v>
          </cell>
          <cell r="D3615">
            <v>5295</v>
          </cell>
        </row>
        <row r="3616">
          <cell r="A3616" t="str">
            <v>922-0088</v>
          </cell>
          <cell r="B3616" t="str">
            <v>Sys,Grinder-BE820/F24X72/FG Cvr/Prepack/Sim/Control Panel/Float Tree</v>
          </cell>
          <cell r="C3616" t="str">
            <v>EA</v>
          </cell>
          <cell r="D3616">
            <v>5550</v>
          </cell>
        </row>
        <row r="3617">
          <cell r="A3617" t="str">
            <v>932-0020</v>
          </cell>
          <cell r="B3617" t="str">
            <v>Suspended Hdwe&amp;RWD810/Sim Repl For Pos Displ Grinder/Rect Eq</v>
          </cell>
          <cell r="C3617" t="str">
            <v>EA</v>
          </cell>
          <cell r="D3617">
            <v>4425</v>
          </cell>
        </row>
        <row r="3618">
          <cell r="A3618" t="str">
            <v>932-0021</v>
          </cell>
          <cell r="B3618" t="str">
            <v>Suspended Hdwe&amp;RWD810/Sim Repl For Pos Displ Grinder/Round Eqd</v>
          </cell>
          <cell r="C3618" t="str">
            <v>EA</v>
          </cell>
          <cell r="D3618">
            <v>4468</v>
          </cell>
        </row>
        <row r="3619">
          <cell r="A3619" t="str">
            <v>932-0022</v>
          </cell>
          <cell r="B3619" t="str">
            <v>Suspended Hdwe&amp;RWD815/Sim Repl For Pos Displ Grinder/Rect Eq</v>
          </cell>
          <cell r="C3619" t="str">
            <v>EA</v>
          </cell>
          <cell r="D3619">
            <v>4594</v>
          </cell>
        </row>
        <row r="3620">
          <cell r="A3620" t="str">
            <v>932-0023</v>
          </cell>
          <cell r="B3620" t="str">
            <v>Suspended Hdwe&amp;RWD815/Sim Repl For Pos Displ Grinder/Round Eqd</v>
          </cell>
          <cell r="C3620" t="str">
            <v>EA</v>
          </cell>
          <cell r="D3620">
            <v>4637</v>
          </cell>
        </row>
        <row r="3621">
          <cell r="A3621" t="str">
            <v>940-0005</v>
          </cell>
          <cell r="B3621" t="str">
            <v>Oil Guard System W-.3Hp/N57</v>
          </cell>
          <cell r="C3621" t="str">
            <v>EA</v>
          </cell>
          <cell r="D3621">
            <v>2625</v>
          </cell>
        </row>
        <row r="3622">
          <cell r="A3622" t="str">
            <v>940-0006</v>
          </cell>
          <cell r="B3622" t="str">
            <v>Oil Guard System W-.4Hp/N152</v>
          </cell>
          <cell r="C3622" t="str">
            <v>EA</v>
          </cell>
          <cell r="D3622">
            <v>2713</v>
          </cell>
        </row>
        <row r="3623">
          <cell r="A3623" t="str">
            <v>940-0007</v>
          </cell>
          <cell r="B3623" t="str">
            <v>Oil Guard System W-.5Hp/N153</v>
          </cell>
          <cell r="C3623" t="str">
            <v>EA</v>
          </cell>
          <cell r="D3623">
            <v>2849</v>
          </cell>
        </row>
        <row r="3624">
          <cell r="A3624" t="str">
            <v>940-0008</v>
          </cell>
          <cell r="B3624" t="str">
            <v>Oil Guard System W-.5Hp/N161</v>
          </cell>
          <cell r="C3624" t="str">
            <v>EA</v>
          </cell>
          <cell r="D3624">
            <v>3394</v>
          </cell>
        </row>
        <row r="3625">
          <cell r="A3625" t="str">
            <v>940-0011</v>
          </cell>
          <cell r="B3625" t="str">
            <v>Oil Guard System W-.3Hp/Oil Resistant 6'Cd/N57</v>
          </cell>
          <cell r="C3625" t="str">
            <v>EA</v>
          </cell>
          <cell r="D3625">
            <v>2625</v>
          </cell>
        </row>
        <row r="3626">
          <cell r="A3626" t="str">
            <v>940-0012</v>
          </cell>
          <cell r="B3626" t="str">
            <v>Oil Guard System W-.4Hp/elevator sump/6'Cd/N152</v>
          </cell>
          <cell r="C3626" t="str">
            <v>EA</v>
          </cell>
          <cell r="D3626">
            <v>2713</v>
          </cell>
        </row>
        <row r="3627">
          <cell r="A3627" t="str">
            <v>940-0013</v>
          </cell>
          <cell r="B3627" t="str">
            <v>Oil Guard System W-.5Hp/elevator sump/6'Cd/N153</v>
          </cell>
          <cell r="C3627" t="str">
            <v>EA</v>
          </cell>
          <cell r="D3627">
            <v>2849</v>
          </cell>
        </row>
        <row r="3628">
          <cell r="A3628" t="str">
            <v>940-0014</v>
          </cell>
          <cell r="B3628" t="str">
            <v>Oil Guard System W-.5Hp/Elevator Sump/6'Cd/N161</v>
          </cell>
          <cell r="C3628" t="str">
            <v>EA</v>
          </cell>
          <cell r="D3628">
            <v>3394</v>
          </cell>
        </row>
        <row r="3629">
          <cell r="A3629" t="str">
            <v>941-0006</v>
          </cell>
          <cell r="B3629" t="str">
            <v>Oil Smart Control/Sim/50Hz/.4Hp/V152</v>
          </cell>
          <cell r="C3629" t="str">
            <v>EA</v>
          </cell>
          <cell r="D3629">
            <v>3910</v>
          </cell>
        </row>
        <row r="3630">
          <cell r="A3630" t="str">
            <v>941-0007</v>
          </cell>
          <cell r="B3630" t="str">
            <v>Oil Smart Control/Sim/50Hz/.5Hp/V153</v>
          </cell>
          <cell r="C3630" t="str">
            <v>EA</v>
          </cell>
          <cell r="D3630">
            <v>4031</v>
          </cell>
        </row>
        <row r="3631">
          <cell r="A3631" t="str">
            <v>941-0008</v>
          </cell>
          <cell r="B3631" t="str">
            <v>Oil Smart Control/Sim/50Hz/.5Hp/V161</v>
          </cell>
          <cell r="C3631" t="str">
            <v>EA</v>
          </cell>
          <cell r="D3631">
            <v>4456</v>
          </cell>
        </row>
        <row r="3632">
          <cell r="A3632" t="str">
            <v>95-0001</v>
          </cell>
          <cell r="B3632" t="str">
            <v>M95 115V/1Ph/.5Hp/cCSAus</v>
          </cell>
          <cell r="C3632" t="str">
            <v>EA</v>
          </cell>
          <cell r="D3632">
            <v>479</v>
          </cell>
        </row>
        <row r="3633">
          <cell r="A3633" t="str">
            <v>98-0001</v>
          </cell>
          <cell r="B3633" t="str">
            <v>M98 115V/1Ph/cCSAus</v>
          </cell>
          <cell r="C3633" t="str">
            <v>EA</v>
          </cell>
          <cell r="D3633">
            <v>363</v>
          </cell>
        </row>
        <row r="3634">
          <cell r="A3634" t="str">
            <v>98-0002</v>
          </cell>
          <cell r="B3634" t="str">
            <v>N98 115V/1Ph/cCSAus</v>
          </cell>
          <cell r="C3634" t="str">
            <v>EA</v>
          </cell>
          <cell r="D3634">
            <v>342</v>
          </cell>
        </row>
        <row r="3635">
          <cell r="A3635" t="str">
            <v>98-0003</v>
          </cell>
          <cell r="B3635" t="str">
            <v>D98 230V/1Ph/cCSAus</v>
          </cell>
          <cell r="C3635" t="str">
            <v>EA</v>
          </cell>
          <cell r="D3635">
            <v>398</v>
          </cell>
        </row>
        <row r="3636">
          <cell r="A3636" t="str">
            <v>98-0004</v>
          </cell>
          <cell r="B3636" t="str">
            <v>E98 230V/1Ph/cCSAus</v>
          </cell>
          <cell r="C3636" t="str">
            <v>EA</v>
          </cell>
          <cell r="D3636">
            <v>376</v>
          </cell>
        </row>
        <row r="3637">
          <cell r="A3637" t="str">
            <v>98-0005</v>
          </cell>
          <cell r="B3637" t="str">
            <v>BN98 115V/1Ph/Pb15'/cCSAus Pump</v>
          </cell>
          <cell r="C3637" t="str">
            <v>EA</v>
          </cell>
          <cell r="D3637">
            <v>384</v>
          </cell>
        </row>
        <row r="3638">
          <cell r="A3638" t="str">
            <v>98-0010</v>
          </cell>
          <cell r="B3638" t="str">
            <v>M98 25'Cd/115V/1Ph/cCSAus</v>
          </cell>
          <cell r="C3638" t="str">
            <v>EA</v>
          </cell>
          <cell r="D3638">
            <v>403</v>
          </cell>
        </row>
        <row r="3639">
          <cell r="A3639" t="str">
            <v>98-0013</v>
          </cell>
          <cell r="B3639" t="str">
            <v>N98 35'Cd/115V/1Ph/cCSAus</v>
          </cell>
          <cell r="C3639" t="str">
            <v>EA</v>
          </cell>
          <cell r="D3639">
            <v>412</v>
          </cell>
        </row>
        <row r="3640">
          <cell r="A3640" t="str">
            <v>98-0014</v>
          </cell>
          <cell r="B3640" t="str">
            <v>M98 35'Cd/115V/1Ph/cCSAus</v>
          </cell>
          <cell r="C3640" t="str">
            <v>EA</v>
          </cell>
          <cell r="D3640">
            <v>433</v>
          </cell>
        </row>
        <row r="3641">
          <cell r="A3641" t="str">
            <v>98-0016</v>
          </cell>
          <cell r="B3641" t="str">
            <v>N98 25'Cd/115V/1Ph/cCSAus</v>
          </cell>
          <cell r="C3641" t="str">
            <v>EA</v>
          </cell>
          <cell r="D3641">
            <v>382</v>
          </cell>
        </row>
        <row r="3642">
          <cell r="A3642" t="str">
            <v>98-0020</v>
          </cell>
          <cell r="B3642" t="str">
            <v>BE98 230V/1Ph/Pb15'/cCSAus</v>
          </cell>
          <cell r="C3642" t="str">
            <v>EA</v>
          </cell>
          <cell r="D3642">
            <v>420</v>
          </cell>
        </row>
        <row r="3643">
          <cell r="A3643" t="str">
            <v>98-0021</v>
          </cell>
          <cell r="B3643" t="str">
            <v>D98 25'Cd/230V/1Ph/cCSAus</v>
          </cell>
          <cell r="C3643" t="str">
            <v>EA</v>
          </cell>
          <cell r="D3643">
            <v>438</v>
          </cell>
        </row>
        <row r="3644">
          <cell r="A3644" t="str">
            <v>98-0027</v>
          </cell>
          <cell r="B3644" t="str">
            <v>M98 115V/1Ph/Ci Imp/cCSAus</v>
          </cell>
          <cell r="C3644" t="str">
            <v>EA</v>
          </cell>
          <cell r="D3644">
            <v>393</v>
          </cell>
        </row>
        <row r="3645">
          <cell r="A3645" t="str">
            <v>98-0028</v>
          </cell>
          <cell r="B3645" t="str">
            <v>N98 115V/1Ph/Ci Imp/cCSAus</v>
          </cell>
          <cell r="C3645" t="str">
            <v>EA</v>
          </cell>
          <cell r="D3645">
            <v>372</v>
          </cell>
        </row>
        <row r="3646">
          <cell r="A3646" t="str">
            <v>98-0032</v>
          </cell>
          <cell r="B3646" t="str">
            <v>BN98 115V/1Ph/Ci Imp/Pb15'/cCSAus</v>
          </cell>
          <cell r="C3646" t="str">
            <v>EA</v>
          </cell>
          <cell r="D3646">
            <v>414</v>
          </cell>
        </row>
        <row r="3647">
          <cell r="A3647" t="str">
            <v>98-0033</v>
          </cell>
          <cell r="B3647" t="str">
            <v>E98 50'Cd/230V/1Ph/cCSAus</v>
          </cell>
          <cell r="C3647" t="str">
            <v>EA</v>
          </cell>
          <cell r="D3647">
            <v>498</v>
          </cell>
        </row>
        <row r="3648">
          <cell r="A3648" t="str">
            <v>98-0040</v>
          </cell>
          <cell r="B3648" t="str">
            <v>M98 35'Cd/115V/1Ph/Ci Imp/cCSAus</v>
          </cell>
          <cell r="C3648" t="str">
            <v>EA</v>
          </cell>
          <cell r="D3648">
            <v>463</v>
          </cell>
        </row>
        <row r="3649">
          <cell r="A3649" t="str">
            <v>98-0041</v>
          </cell>
          <cell r="B3649" t="str">
            <v>E98 230V/1Ph/CI Imp/cCSAus</v>
          </cell>
          <cell r="C3649" t="str">
            <v>EA</v>
          </cell>
          <cell r="D3649">
            <v>406</v>
          </cell>
        </row>
        <row r="3650">
          <cell r="A3650" t="str">
            <v>98-0042</v>
          </cell>
          <cell r="B3650" t="str">
            <v>BN98 35'Cd/115V/1P/Pb35'/cCSAus</v>
          </cell>
          <cell r="C3650" t="str">
            <v>EA</v>
          </cell>
          <cell r="D3650">
            <v>454</v>
          </cell>
        </row>
        <row r="3651">
          <cell r="A3651" t="str">
            <v>98-0043</v>
          </cell>
          <cell r="B3651" t="str">
            <v>N98 35'Cd/115V/1Ph/Ci Imp/cCSAus</v>
          </cell>
          <cell r="C3651" t="str">
            <v>EA</v>
          </cell>
          <cell r="D3651">
            <v>442</v>
          </cell>
        </row>
        <row r="3652">
          <cell r="A3652" t="str">
            <v>98-0045</v>
          </cell>
          <cell r="B3652" t="str">
            <v>D98 230V/1Ph/Ci Imp/cCSAus</v>
          </cell>
          <cell r="C3652" t="str">
            <v>EA</v>
          </cell>
          <cell r="D3652">
            <v>428</v>
          </cell>
        </row>
        <row r="3653">
          <cell r="A3653" t="str">
            <v>98-0046</v>
          </cell>
          <cell r="B3653" t="str">
            <v>D98 50'Cd/230V/1Ph/cCSAus</v>
          </cell>
          <cell r="C3653" t="str">
            <v>EA</v>
          </cell>
          <cell r="D3653">
            <v>520</v>
          </cell>
        </row>
        <row r="3654">
          <cell r="A3654" t="str">
            <v>98-0047</v>
          </cell>
          <cell r="B3654" t="str">
            <v>E98 25'Cd/230V/1Ph/cCSAus</v>
          </cell>
          <cell r="C3654" t="str">
            <v>EA</v>
          </cell>
          <cell r="D3654">
            <v>416</v>
          </cell>
        </row>
        <row r="3655">
          <cell r="A3655" t="str">
            <v>98-0049</v>
          </cell>
          <cell r="B3655" t="str">
            <v>E98 35'Cd/230V/1Ph/cCSAus</v>
          </cell>
          <cell r="C3655" t="str">
            <v>EA</v>
          </cell>
          <cell r="D3655">
            <v>446</v>
          </cell>
        </row>
        <row r="3656">
          <cell r="A3656" t="str">
            <v>98-0050</v>
          </cell>
          <cell r="B3656" t="str">
            <v>BN98 25'Cd/115V/1P/Pb25'/cCSAus</v>
          </cell>
          <cell r="C3656" t="str">
            <v>EA</v>
          </cell>
          <cell r="D3656">
            <v>424</v>
          </cell>
        </row>
        <row r="3657">
          <cell r="A3657" t="str">
            <v>98-0056</v>
          </cell>
          <cell r="B3657" t="str">
            <v>N98 25'Cd/115V/1Ph/Ci Imp/cCSAus</v>
          </cell>
          <cell r="C3657" t="str">
            <v>EA</v>
          </cell>
          <cell r="D3657">
            <v>412</v>
          </cell>
        </row>
        <row r="3658">
          <cell r="A3658" t="str">
            <v>98-0063</v>
          </cell>
          <cell r="B3658" t="str">
            <v>D98 35'Cd/230V/1Ph/cCSAus</v>
          </cell>
          <cell r="C3658" t="str">
            <v>EA</v>
          </cell>
          <cell r="D3658">
            <v>468</v>
          </cell>
        </row>
        <row r="3659">
          <cell r="A3659" t="str">
            <v>98-0066</v>
          </cell>
          <cell r="B3659" t="str">
            <v>BN98 115V/1Ph/Vertical Master 15'/cCSAus Pump</v>
          </cell>
          <cell r="C3659" t="str">
            <v>EA</v>
          </cell>
          <cell r="D3659">
            <v>400</v>
          </cell>
        </row>
        <row r="3660">
          <cell r="A3660" t="str">
            <v>98-0068</v>
          </cell>
          <cell r="B3660" t="str">
            <v>BE98 50'Cd/230V/1Ph/Pb50'/cCSAus</v>
          </cell>
          <cell r="C3660" t="str">
            <v>EA</v>
          </cell>
          <cell r="D3660">
            <v>542</v>
          </cell>
        </row>
        <row r="3661">
          <cell r="A3661" t="str">
            <v>98-0069</v>
          </cell>
          <cell r="B3661" t="str">
            <v>LN98 115V/1Ph/Pb Floatles Switch 15'/cCSAus Pump</v>
          </cell>
          <cell r="C3661" t="str">
            <v>EA</v>
          </cell>
          <cell r="D3661">
            <v>460</v>
          </cell>
        </row>
        <row r="3662">
          <cell r="A3662" t="str">
            <v>98-0073</v>
          </cell>
          <cell r="B3662" t="str">
            <v>M98 115V/1Ph/cCSAus/Cast Iron Impeller &amp; Base</v>
          </cell>
          <cell r="C3662" t="str">
            <v>EA</v>
          </cell>
          <cell r="D3662">
            <v>413</v>
          </cell>
        </row>
        <row r="3663">
          <cell r="A3663" t="str">
            <v>98-0074</v>
          </cell>
          <cell r="B3663" t="str">
            <v>N98 115V/1Ph/cCSAus/Cast Iron Impeller &amp; Base</v>
          </cell>
          <cell r="C3663" t="str">
            <v>EA</v>
          </cell>
          <cell r="D3663">
            <v>392</v>
          </cell>
        </row>
      </sheetData>
      <sheetData sheetId="1">
        <row r="1">
          <cell r="A1" t="str">
            <v>Item Number</v>
          </cell>
        </row>
      </sheetData>
      <sheetData sheetId="2">
        <row r="1">
          <cell r="A1" t="str">
            <v>Item Number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zoellerpumps.com/en-us/products/potable-water/lawn-sprinkler" TargetMode="External"/><Relationship Id="rId18" Type="http://schemas.openxmlformats.org/officeDocument/2006/relationships/hyperlink" Target="https://www.zoellerpumps.com/en-us/products/grinder-pumps/progressing-cavity/932-replacement" TargetMode="External"/><Relationship Id="rId26" Type="http://schemas.openxmlformats.org/officeDocument/2006/relationships/hyperlink" Target="https://www.zoellerpumps.com/en-us/products/check-valves/cast-iron-plastic" TargetMode="External"/><Relationship Id="rId39" Type="http://schemas.openxmlformats.org/officeDocument/2006/relationships/hyperlink" Target="https://www.zoellerpumps.com/en-us/products/grinder-pumps" TargetMode="External"/><Relationship Id="rId21" Type="http://schemas.openxmlformats.org/officeDocument/2006/relationships/hyperlink" Target="https://www.zoellerpumps.com/en-us/products/alarms" TargetMode="External"/><Relationship Id="rId34" Type="http://schemas.openxmlformats.org/officeDocument/2006/relationships/hyperlink" Target="https://www.zoellerpumps.com/en-us/products/alarms/switches" TargetMode="External"/><Relationship Id="rId42" Type="http://schemas.openxmlformats.org/officeDocument/2006/relationships/hyperlink" Target="https://www.zoellerpumps.com/en-us/products/package-systems/crawl-space" TargetMode="External"/><Relationship Id="rId47" Type="http://schemas.openxmlformats.org/officeDocument/2006/relationships/hyperlink" Target="https://www.zoellerpumps.com/en-us/products/package-systems/crawl-space" TargetMode="External"/><Relationship Id="rId50" Type="http://schemas.openxmlformats.org/officeDocument/2006/relationships/hyperlink" Target="https://www.zoellerpumps.com/en-us/products/back-up/battery-powered/aquanot-508-spin" TargetMode="External"/><Relationship Id="rId7" Type="http://schemas.openxmlformats.org/officeDocument/2006/relationships/hyperlink" Target="https://www.zoellerpumps.com/en-us/products/potable-water/end-suction-centrifugal" TargetMode="External"/><Relationship Id="rId2" Type="http://schemas.openxmlformats.org/officeDocument/2006/relationships/hyperlink" Target="https://www.zoellerpumps.com/en-us/products/back-up/combination/propak" TargetMode="External"/><Relationship Id="rId16" Type="http://schemas.openxmlformats.org/officeDocument/2006/relationships/hyperlink" Target="https://www.zoellerpumps.com/en-us/products/potable-water/lawn-sprinkler" TargetMode="External"/><Relationship Id="rId29" Type="http://schemas.openxmlformats.org/officeDocument/2006/relationships/hyperlink" Target="https://www.zoellerpumps.com/en-us/products/accessories/rail-systems" TargetMode="External"/><Relationship Id="rId11" Type="http://schemas.openxmlformats.org/officeDocument/2006/relationships/hyperlink" Target="https://www.zoellerpumps.com/en-us/products/potable-water/jet-pumps" TargetMode="External"/><Relationship Id="rId24" Type="http://schemas.openxmlformats.org/officeDocument/2006/relationships/hyperlink" Target="https://www.zoellerpumps.com/en-us/products/accessories/rail-systems" TargetMode="External"/><Relationship Id="rId32" Type="http://schemas.openxmlformats.org/officeDocument/2006/relationships/hyperlink" Target="https://www.zoellerpumps.com/en-us/products/accessories/rail-systems" TargetMode="External"/><Relationship Id="rId37" Type="http://schemas.openxmlformats.org/officeDocument/2006/relationships/hyperlink" Target="https://www.zoellerpumps.com/en-us/products/grinder-pumps" TargetMode="External"/><Relationship Id="rId40" Type="http://schemas.openxmlformats.org/officeDocument/2006/relationships/hyperlink" Target="https://www.zoellerpumps.com/en-us/products/package-systems/drain-pump" TargetMode="External"/><Relationship Id="rId45" Type="http://schemas.openxmlformats.org/officeDocument/2006/relationships/hyperlink" Target="https://www.zoellerpumps.com/en-us/products/package-systems/drain-pump" TargetMode="External"/><Relationship Id="rId5" Type="http://schemas.openxmlformats.org/officeDocument/2006/relationships/hyperlink" Target="https://www.zoellerpumps.com/en-us/products/potable-water/two-stage-centrifugal" TargetMode="External"/><Relationship Id="rId15" Type="http://schemas.openxmlformats.org/officeDocument/2006/relationships/hyperlink" Target="https://www.zoellerpumps.com/en-us/products/potable-water/lawn-sprinkler" TargetMode="External"/><Relationship Id="rId23" Type="http://schemas.openxmlformats.org/officeDocument/2006/relationships/hyperlink" Target="https://www.zoellerpumps.com/en-us/products/accessories/pump-stand" TargetMode="External"/><Relationship Id="rId28" Type="http://schemas.openxmlformats.org/officeDocument/2006/relationships/hyperlink" Target="https://www.zoellerpumps.com/en-us/products/alarms/controls/simplex-panels" TargetMode="External"/><Relationship Id="rId36" Type="http://schemas.openxmlformats.org/officeDocument/2006/relationships/hyperlink" Target="https://www.zoellerpumps.com/en-us/products/potable-water" TargetMode="External"/><Relationship Id="rId49" Type="http://schemas.openxmlformats.org/officeDocument/2006/relationships/hyperlink" Target="https://www.zoellerpumps.com/en-us/products/hvac/519-condensate" TargetMode="External"/><Relationship Id="rId10" Type="http://schemas.openxmlformats.org/officeDocument/2006/relationships/hyperlink" Target="https://www.zoellerpumps.com/en-us/products/potable-water/turbine" TargetMode="External"/><Relationship Id="rId19" Type="http://schemas.openxmlformats.org/officeDocument/2006/relationships/hyperlink" Target="https://www.zoellerpumps.com/en-us/products/grinder-pumps/progressing-cavity/932-replacement" TargetMode="External"/><Relationship Id="rId31" Type="http://schemas.openxmlformats.org/officeDocument/2006/relationships/hyperlink" Target="https://www.zoellerpumps.com/en-us/products/accessories/rail-systems" TargetMode="External"/><Relationship Id="rId44" Type="http://schemas.openxmlformats.org/officeDocument/2006/relationships/hyperlink" Target="https://www.zoellerpumps.com/en-us/products/package-systems/drain-pump" TargetMode="External"/><Relationship Id="rId52" Type="http://schemas.openxmlformats.org/officeDocument/2006/relationships/drawing" Target="../drawings/drawing1.xml"/><Relationship Id="rId4" Type="http://schemas.openxmlformats.org/officeDocument/2006/relationships/hyperlink" Target="https://www.zoellerpumps.com/en-us/products/back-up/combination/propak" TargetMode="External"/><Relationship Id="rId9" Type="http://schemas.openxmlformats.org/officeDocument/2006/relationships/hyperlink" Target="https://www.zoellerpumps.com/en-us/products/potable-water/turbine" TargetMode="External"/><Relationship Id="rId14" Type="http://schemas.openxmlformats.org/officeDocument/2006/relationships/hyperlink" Target="https://www.zoellerpumps.com/en-us/products/potable-water/lawn-sprinkler" TargetMode="External"/><Relationship Id="rId22" Type="http://schemas.openxmlformats.org/officeDocument/2006/relationships/hyperlink" Target="https://www.zoellerpumps.com/en-us/products/grinder-pumps" TargetMode="External"/><Relationship Id="rId27" Type="http://schemas.openxmlformats.org/officeDocument/2006/relationships/hyperlink" Target="https://www.zoellerpumps.com/en-us/products/alarms/controls/duplex-alternator" TargetMode="External"/><Relationship Id="rId30" Type="http://schemas.openxmlformats.org/officeDocument/2006/relationships/hyperlink" Target="https://www.zoellerpumps.com/en-us/products/alarms/controls/simplex-panels" TargetMode="External"/><Relationship Id="rId35" Type="http://schemas.openxmlformats.org/officeDocument/2006/relationships/hyperlink" Target="https://www.zoellerpumps.com/en-us/products/potable-water" TargetMode="External"/><Relationship Id="rId43" Type="http://schemas.openxmlformats.org/officeDocument/2006/relationships/hyperlink" Target="https://www.zoellerpumps.com/en-us/products/package-systems/crawl-space" TargetMode="External"/><Relationship Id="rId48" Type="http://schemas.openxmlformats.org/officeDocument/2006/relationships/hyperlink" Target="https://www.zoellerpumps.com/en-us/products/hvac/519-condensate" TargetMode="External"/><Relationship Id="rId8" Type="http://schemas.openxmlformats.org/officeDocument/2006/relationships/hyperlink" Target="https://www.zoellerpumps.com/en-us/products/potable-water/end-suction-centrifugal" TargetMode="External"/><Relationship Id="rId51" Type="http://schemas.openxmlformats.org/officeDocument/2006/relationships/printerSettings" Target="../printerSettings/printerSettings1.bin"/><Relationship Id="rId3" Type="http://schemas.openxmlformats.org/officeDocument/2006/relationships/hyperlink" Target="https://www.zoellerpumps.com/en-us/products/back-up/combination/propak" TargetMode="External"/><Relationship Id="rId12" Type="http://schemas.openxmlformats.org/officeDocument/2006/relationships/hyperlink" Target="https://www.zoellerpumps.com/en-us/products/potable-water/jet-pumps" TargetMode="External"/><Relationship Id="rId17" Type="http://schemas.openxmlformats.org/officeDocument/2006/relationships/hyperlink" Target="https://www.zoellerpumps.com/en-us/products/potable-water/lawn-sprinkler" TargetMode="External"/><Relationship Id="rId25" Type="http://schemas.openxmlformats.org/officeDocument/2006/relationships/hyperlink" Target="https://www.zoellerpumps.com/en-us/products/check-valves/cast-iron-plastic" TargetMode="External"/><Relationship Id="rId33" Type="http://schemas.openxmlformats.org/officeDocument/2006/relationships/hyperlink" Target="https://www.zoellerpumps.com/en-us/products/grinder-pumps" TargetMode="External"/><Relationship Id="rId38" Type="http://schemas.openxmlformats.org/officeDocument/2006/relationships/hyperlink" Target="https://www.zoellerpumps.com/en-us/products/grinder-pumps" TargetMode="External"/><Relationship Id="rId46" Type="http://schemas.openxmlformats.org/officeDocument/2006/relationships/hyperlink" Target="https://www.zoellerpumps.com/en-us/products/package-systems/drain-pump" TargetMode="External"/><Relationship Id="rId20" Type="http://schemas.openxmlformats.org/officeDocument/2006/relationships/hyperlink" Target="https://www.zoellerpumps.com/en-us/products/toilet-grinder/qwik-jon-ultima" TargetMode="External"/><Relationship Id="rId41" Type="http://schemas.openxmlformats.org/officeDocument/2006/relationships/hyperlink" Target="https://www.zoellerpumps.com/en-us/products/package-systems/drain-pump" TargetMode="External"/><Relationship Id="rId1" Type="http://schemas.openxmlformats.org/officeDocument/2006/relationships/hyperlink" Target="https://www.zoellerpumps.com/en-us/products/back-up/combination/propak" TargetMode="External"/><Relationship Id="rId6" Type="http://schemas.openxmlformats.org/officeDocument/2006/relationships/hyperlink" Target="https://www.zoellerpumps.com/en-us/products/potable-water/two-stage-centrifuga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1774D-F462-47E5-8243-FF1C6EC8DA9B}">
  <dimension ref="A1:P3908"/>
  <sheetViews>
    <sheetView tabSelected="1" zoomScale="80" zoomScaleNormal="80" workbookViewId="0">
      <pane ySplit="7" topLeftCell="A8" activePane="bottomLeft" state="frozen"/>
      <selection pane="bottomLeft" sqref="A1:N1"/>
    </sheetView>
  </sheetViews>
  <sheetFormatPr defaultColWidth="9.140625" defaultRowHeight="15" x14ac:dyDescent="0.25"/>
  <cols>
    <col min="1" max="1" width="22.85546875" style="53" customWidth="1"/>
    <col min="2" max="2" width="86.7109375" style="53" bestFit="1" customWidth="1"/>
    <col min="3" max="3" width="102.85546875" style="53" hidden="1" customWidth="1"/>
    <col min="4" max="4" width="142.85546875" style="53" hidden="1" customWidth="1"/>
    <col min="5" max="5" width="6.28515625" style="54" bestFit="1" customWidth="1"/>
    <col min="6" max="6" width="16" style="55" bestFit="1" customWidth="1"/>
    <col min="7" max="7" width="17.7109375" style="55" customWidth="1"/>
    <col min="8" max="8" width="21.5703125" style="56" customWidth="1"/>
    <col min="9" max="9" width="18.7109375" style="56" bestFit="1" customWidth="1"/>
    <col min="10" max="10" width="17.140625" style="56" bestFit="1" customWidth="1"/>
    <col min="11" max="12" width="18.7109375" style="56" bestFit="1" customWidth="1"/>
    <col min="13" max="13" width="18.7109375" style="53" bestFit="1" customWidth="1"/>
    <col min="14" max="14" width="24.7109375" style="57" customWidth="1"/>
    <col min="15" max="15" width="27.140625" style="2" customWidth="1"/>
    <col min="16" max="16384" width="9.140625" style="2"/>
  </cols>
  <sheetData>
    <row r="1" spans="1:16" ht="32.25" customHeight="1" x14ac:dyDescent="0.25">
      <c r="A1" s="87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1"/>
    </row>
    <row r="2" spans="1:16" ht="15" customHeight="1" x14ac:dyDescent="0.25">
      <c r="A2" s="89" t="s">
        <v>1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3"/>
    </row>
    <row r="3" spans="1:16" ht="27" customHeight="1" thickBot="1" x14ac:dyDescent="0.3">
      <c r="A3" s="91"/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4"/>
    </row>
    <row r="4" spans="1:16" s="12" customFormat="1" ht="27.75" customHeight="1" thickBot="1" x14ac:dyDescent="0.35">
      <c r="A4" s="5" t="s">
        <v>2</v>
      </c>
      <c r="B4" s="6" t="s">
        <v>3</v>
      </c>
      <c r="C4" s="6"/>
      <c r="D4" s="6"/>
      <c r="E4" s="6" t="s">
        <v>4</v>
      </c>
      <c r="F4" s="7" t="s">
        <v>5</v>
      </c>
      <c r="G4" s="7" t="s">
        <v>6</v>
      </c>
      <c r="H4" s="8" t="s">
        <v>7</v>
      </c>
      <c r="I4" s="9" t="s">
        <v>8</v>
      </c>
      <c r="J4" s="9" t="s">
        <v>4</v>
      </c>
      <c r="K4" s="9" t="s">
        <v>9</v>
      </c>
      <c r="L4" s="9" t="s">
        <v>10</v>
      </c>
      <c r="M4" s="10" t="s">
        <v>11</v>
      </c>
      <c r="N4" s="11" t="s">
        <v>12</v>
      </c>
      <c r="O4" s="11" t="s">
        <v>13</v>
      </c>
    </row>
    <row r="5" spans="1:16" s="19" customFormat="1" ht="27.75" customHeight="1" x14ac:dyDescent="0.2">
      <c r="A5" s="13" t="s">
        <v>6179</v>
      </c>
      <c r="B5" s="14" t="str">
        <f>VLOOKUP($A$5,A8:N3908,2,FALSE)</f>
        <v>M53 115V/1Ph/UL/cCSAus</v>
      </c>
      <c r="C5" s="14"/>
      <c r="D5" s="14"/>
      <c r="E5" s="14" t="str">
        <f>VLOOKUP($A$5,A8:N3908,5,FALSE)</f>
        <v>EA</v>
      </c>
      <c r="F5" s="15">
        <f>VLOOKUP($A$5,$A$8:$N$3908,6,FALSE)</f>
        <v>234</v>
      </c>
      <c r="G5" s="16">
        <f>IF(VLOOKUP($A$5,$A$8:$N$3908,7,FALSE) = 0," ",VLOOKUP($A$5,$A$8:$N$3908,7,FALSE))</f>
        <v>175.5</v>
      </c>
      <c r="H5" s="17">
        <f>VLOOKUP($A$5,$A$8:$N$3908,8,FALSE)</f>
        <v>53514023607</v>
      </c>
      <c r="I5" s="18">
        <f>VLOOKUP($A$5,$A$8:$N$3908,9,FALSE)</f>
        <v>23</v>
      </c>
      <c r="J5" s="18" t="str">
        <f>VLOOKUP($A$5,$A$8:$N$3908,10,FALSE)</f>
        <v>LB</v>
      </c>
      <c r="K5" s="18">
        <f>VLOOKUP($A$5,$A$8:$N$3908,11,FALSE)</f>
        <v>10.25</v>
      </c>
      <c r="L5" s="18">
        <f>VLOOKUP($A$5,$A$8:$N$3908,12,FALSE)</f>
        <v>7.75</v>
      </c>
      <c r="M5" s="18">
        <f>VLOOKUP($A$5,$A$8:$N$3908,13,FALSE)</f>
        <v>10.25</v>
      </c>
      <c r="N5" s="18" t="str">
        <f>VLOOKUP($A$5,$A$8:$N$3908,14,FALSE)</f>
        <v>36 Months</v>
      </c>
      <c r="O5" s="18" t="str">
        <f>VLOOKUP($A$5,$A$8:$O$3908,15,FALSE)</f>
        <v>YES</v>
      </c>
    </row>
    <row r="6" spans="1:16" s="12" customFormat="1" ht="18.75" thickBot="1" x14ac:dyDescent="0.35">
      <c r="A6" s="20" t="s">
        <v>15</v>
      </c>
      <c r="B6" s="21"/>
      <c r="C6" s="21"/>
      <c r="D6" s="21"/>
      <c r="E6" s="21"/>
      <c r="F6" s="22"/>
      <c r="G6" s="22"/>
      <c r="H6" s="23"/>
      <c r="I6" s="24"/>
      <c r="J6" s="24"/>
      <c r="K6" s="24"/>
      <c r="L6" s="24"/>
      <c r="M6" s="24"/>
      <c r="N6" s="25"/>
      <c r="O6" s="26"/>
    </row>
    <row r="7" spans="1:16" s="36" customFormat="1" ht="15" customHeight="1" x14ac:dyDescent="0.25">
      <c r="A7" s="31" t="s">
        <v>16</v>
      </c>
      <c r="B7" s="32" t="s">
        <v>3</v>
      </c>
      <c r="C7" s="32"/>
      <c r="D7" s="32"/>
      <c r="E7" s="32" t="s">
        <v>4</v>
      </c>
      <c r="F7" s="33" t="s">
        <v>5</v>
      </c>
      <c r="G7" s="33" t="s">
        <v>6</v>
      </c>
      <c r="H7" s="34" t="s">
        <v>7</v>
      </c>
      <c r="I7" s="35" t="s">
        <v>8</v>
      </c>
      <c r="J7" s="35" t="s">
        <v>4</v>
      </c>
      <c r="K7" s="35" t="s">
        <v>9</v>
      </c>
      <c r="L7" s="35" t="s">
        <v>10</v>
      </c>
      <c r="M7" s="35" t="s">
        <v>11</v>
      </c>
      <c r="N7" s="31" t="s">
        <v>17</v>
      </c>
      <c r="O7" s="32" t="s">
        <v>18</v>
      </c>
    </row>
    <row r="8" spans="1:16" s="36" customFormat="1" x14ac:dyDescent="0.25">
      <c r="A8" s="37" t="s">
        <v>19</v>
      </c>
      <c r="B8" s="38" t="s">
        <v>20</v>
      </c>
      <c r="C8" s="39" t="s">
        <v>20</v>
      </c>
      <c r="D8" s="37"/>
      <c r="E8" s="37" t="s">
        <v>21</v>
      </c>
      <c r="F8" s="40">
        <v>99</v>
      </c>
      <c r="G8" s="41"/>
      <c r="H8" s="42">
        <v>53514011734</v>
      </c>
      <c r="I8" s="43">
        <v>2</v>
      </c>
      <c r="J8" s="43" t="s">
        <v>22</v>
      </c>
      <c r="K8" s="43">
        <v>7.25</v>
      </c>
      <c r="L8" s="43">
        <v>5</v>
      </c>
      <c r="M8" s="43">
        <v>5.5</v>
      </c>
      <c r="N8" s="37" t="s">
        <v>23</v>
      </c>
      <c r="O8" s="37" t="s">
        <v>24</v>
      </c>
    </row>
    <row r="9" spans="1:16" s="36" customFormat="1" x14ac:dyDescent="0.25">
      <c r="A9" s="37" t="s">
        <v>25</v>
      </c>
      <c r="B9" s="44" t="str">
        <f t="shared" ref="B9:B15" si="0">IF(D9&lt;&gt;0,HYPERLINK(D9,C9),"NO LINK")</f>
        <v>A-Pak 115V/1Ph/Bell &amp; Transformer/Indoor</v>
      </c>
      <c r="C9" s="39" t="s">
        <v>26</v>
      </c>
      <c r="D9" s="37" t="str">
        <f>VLOOKUP(A9,'[1]Zoeller Pump Company'!$A$10:$C$3862,3,FALSE)</f>
        <v>https://www.zoellerpumps.com/en-us/products/alarms/standard/a-pak</v>
      </c>
      <c r="E9" s="37" t="s">
        <v>21</v>
      </c>
      <c r="F9" s="40">
        <v>260</v>
      </c>
      <c r="G9" s="41"/>
      <c r="H9" s="42">
        <v>53514011789</v>
      </c>
      <c r="I9" s="43">
        <v>3</v>
      </c>
      <c r="J9" s="43" t="s">
        <v>22</v>
      </c>
      <c r="K9" s="43">
        <v>7.5</v>
      </c>
      <c r="L9" s="43">
        <v>4.5</v>
      </c>
      <c r="M9" s="43">
        <v>7.5</v>
      </c>
      <c r="N9" s="37" t="s">
        <v>27</v>
      </c>
      <c r="O9" s="37" t="s">
        <v>24</v>
      </c>
    </row>
    <row r="10" spans="1:16" s="36" customFormat="1" x14ac:dyDescent="0.25">
      <c r="A10" s="37" t="s">
        <v>28</v>
      </c>
      <c r="B10" s="44" t="str">
        <f t="shared" si="0"/>
        <v>A-Pak 230V/1Ph/Bell &amp; Transformer/Indoor</v>
      </c>
      <c r="C10" s="37" t="s">
        <v>29</v>
      </c>
      <c r="D10" s="37" t="str">
        <f>VLOOKUP(A10,'[1]Zoeller Pump Company'!$A$10:$C$3862,3,FALSE)</f>
        <v>https://www.zoellerpumps.com/en-us/products/alarms/standard/a-pak</v>
      </c>
      <c r="E10" s="37" t="s">
        <v>21</v>
      </c>
      <c r="F10" s="40">
        <v>301</v>
      </c>
      <c r="G10" s="41"/>
      <c r="H10" s="42">
        <v>53514011796</v>
      </c>
      <c r="I10" s="43">
        <v>3</v>
      </c>
      <c r="J10" s="43" t="s">
        <v>22</v>
      </c>
      <c r="K10" s="43">
        <v>7.5</v>
      </c>
      <c r="L10" s="43">
        <v>4.5</v>
      </c>
      <c r="M10" s="43">
        <v>7.5</v>
      </c>
      <c r="N10" s="37" t="s">
        <v>27</v>
      </c>
      <c r="O10" s="37" t="s">
        <v>24</v>
      </c>
    </row>
    <row r="11" spans="1:16" s="36" customFormat="1" x14ac:dyDescent="0.25">
      <c r="A11" s="37" t="s">
        <v>30</v>
      </c>
      <c r="B11" s="44" t="str">
        <f t="shared" si="0"/>
        <v>A-Pak 115V/1Ph/15'Mfs/Bell&amp;Transformer/Indoor</v>
      </c>
      <c r="C11" s="37" t="s">
        <v>31</v>
      </c>
      <c r="D11" s="37" t="str">
        <f>VLOOKUP(A11,'[1]Zoeller Pump Company'!$A$10:$C$3862,3,FALSE)</f>
        <v>https://www.zoellerpumps.com/en-us/products/alarms/standard/a-pak</v>
      </c>
      <c r="E11" s="37" t="s">
        <v>21</v>
      </c>
      <c r="F11" s="40">
        <v>142</v>
      </c>
      <c r="G11" s="41"/>
      <c r="H11" s="42">
        <v>53514011857</v>
      </c>
      <c r="I11" s="43">
        <v>3</v>
      </c>
      <c r="J11" s="43" t="s">
        <v>22</v>
      </c>
      <c r="K11" s="43">
        <v>7.5</v>
      </c>
      <c r="L11" s="43">
        <v>4.5</v>
      </c>
      <c r="M11" s="43">
        <v>7.5</v>
      </c>
      <c r="N11" s="37" t="s">
        <v>27</v>
      </c>
      <c r="O11" s="37" t="s">
        <v>24</v>
      </c>
      <c r="P11" s="39"/>
    </row>
    <row r="12" spans="1:16" s="36" customFormat="1" x14ac:dyDescent="0.25">
      <c r="A12" s="37" t="s">
        <v>32</v>
      </c>
      <c r="B12" s="44" t="str">
        <f t="shared" si="0"/>
        <v>Switch,Mech Flt/SPB/115V/15'Cd/15Amp/.75Hp</v>
      </c>
      <c r="C12" s="37" t="s">
        <v>33</v>
      </c>
      <c r="D12" s="37" t="str">
        <f>VLOOKUP(A12,'[1]Zoeller Pump Company'!$A$10:$C$3862,3,FALSE)</f>
        <v>https://www.zoellerpumps.com/en-us/products/alarms/switches/piggyback</v>
      </c>
      <c r="E12" s="37" t="s">
        <v>21</v>
      </c>
      <c r="F12" s="40">
        <v>96</v>
      </c>
      <c r="G12" s="41"/>
      <c r="H12" s="42">
        <v>53514011864</v>
      </c>
      <c r="I12" s="43">
        <v>1.75</v>
      </c>
      <c r="J12" s="43" t="s">
        <v>22</v>
      </c>
      <c r="K12" s="43">
        <v>8</v>
      </c>
      <c r="L12" s="43">
        <v>4.5</v>
      </c>
      <c r="M12" s="43">
        <v>8</v>
      </c>
      <c r="N12" s="37" t="s">
        <v>27</v>
      </c>
      <c r="O12" s="37" t="s">
        <v>24</v>
      </c>
    </row>
    <row r="13" spans="1:16" s="36" customFormat="1" x14ac:dyDescent="0.25">
      <c r="A13" s="37" t="s">
        <v>34</v>
      </c>
      <c r="B13" s="44" t="str">
        <f>IF(D13&lt;&gt;0,HYPERLINK(D13,C13),"NO LINK")</f>
        <v>Switch,Mech Flt/SPB/230V/15'Cd/15Amp/2Hp</v>
      </c>
      <c r="C13" s="37" t="s">
        <v>35</v>
      </c>
      <c r="D13" s="37" t="str">
        <f>VLOOKUP(A13,'[1]Zoeller Pump Company'!$A$10:$C$3862,3,FALSE)</f>
        <v>https://www.zoellerpumps.com/en-us/products/alarms/switches/piggyback</v>
      </c>
      <c r="E13" s="37" t="s">
        <v>21</v>
      </c>
      <c r="F13" s="40">
        <v>104</v>
      </c>
      <c r="G13" s="41"/>
      <c r="H13" s="42">
        <v>53514011871</v>
      </c>
      <c r="I13" s="43">
        <v>1.75</v>
      </c>
      <c r="J13" s="43" t="s">
        <v>22</v>
      </c>
      <c r="K13" s="43">
        <v>8</v>
      </c>
      <c r="L13" s="43">
        <v>4.5</v>
      </c>
      <c r="M13" s="43">
        <v>8</v>
      </c>
      <c r="N13" s="37" t="s">
        <v>27</v>
      </c>
      <c r="O13" s="37" t="s">
        <v>24</v>
      </c>
    </row>
    <row r="14" spans="1:16" s="36" customFormat="1" x14ac:dyDescent="0.25">
      <c r="A14" s="37" t="s">
        <v>36</v>
      </c>
      <c r="B14" s="44" t="str">
        <f t="shared" si="0"/>
        <v>Switch,Mech Flt/SPB/115V/15'Cd/13Amp/.5Hp/N.O.</v>
      </c>
      <c r="C14" s="37" t="s">
        <v>37</v>
      </c>
      <c r="D14" s="37" t="str">
        <f>VLOOKUP(A14,'[1]Zoeller Pump Company'!$A$10:$C$3862,3,FALSE)</f>
        <v>https://www.zoellerpumps.com/en-us/products/alarms/switches/piggyback</v>
      </c>
      <c r="E14" s="37" t="s">
        <v>21</v>
      </c>
      <c r="F14" s="40">
        <v>59</v>
      </c>
      <c r="G14" s="41"/>
      <c r="H14" s="42">
        <v>53514011888</v>
      </c>
      <c r="I14" s="43">
        <v>1.75</v>
      </c>
      <c r="J14" s="43" t="s">
        <v>22</v>
      </c>
      <c r="K14" s="43">
        <v>8</v>
      </c>
      <c r="L14" s="43">
        <v>4.5</v>
      </c>
      <c r="M14" s="43">
        <v>8</v>
      </c>
      <c r="N14" s="37" t="s">
        <v>27</v>
      </c>
      <c r="O14" s="37" t="s">
        <v>24</v>
      </c>
      <c r="P14" s="39"/>
    </row>
    <row r="15" spans="1:16" s="36" customFormat="1" x14ac:dyDescent="0.25">
      <c r="A15" s="37" t="s">
        <v>38</v>
      </c>
      <c r="B15" s="44" t="str">
        <f t="shared" si="0"/>
        <v>Switch,Mech Flt/SPB/230V/15'Cd/13Amp/1Hp</v>
      </c>
      <c r="C15" s="37" t="s">
        <v>39</v>
      </c>
      <c r="D15" s="37" t="str">
        <f>VLOOKUP(A15,'[1]Zoeller Pump Company'!$A$10:$C$3862,3,FALSE)</f>
        <v>https://www.zoellerpumps.com/en-us/products/alarms/switches/piggyback</v>
      </c>
      <c r="E15" s="37" t="s">
        <v>21</v>
      </c>
      <c r="F15" s="40">
        <v>64</v>
      </c>
      <c r="G15" s="41"/>
      <c r="H15" s="42">
        <v>53514011895</v>
      </c>
      <c r="I15" s="43">
        <v>1.75</v>
      </c>
      <c r="J15" s="43" t="s">
        <v>22</v>
      </c>
      <c r="K15" s="43">
        <v>8</v>
      </c>
      <c r="L15" s="43">
        <v>4.5</v>
      </c>
      <c r="M15" s="43">
        <v>8</v>
      </c>
      <c r="N15" s="37" t="s">
        <v>27</v>
      </c>
      <c r="O15" s="37" t="s">
        <v>24</v>
      </c>
    </row>
    <row r="16" spans="1:16" s="36" customFormat="1" x14ac:dyDescent="0.25">
      <c r="A16" s="37" t="s">
        <v>40</v>
      </c>
      <c r="B16" s="37" t="s">
        <v>41</v>
      </c>
      <c r="C16" s="37" t="s">
        <v>41</v>
      </c>
      <c r="D16" s="37"/>
      <c r="E16" s="37" t="s">
        <v>21</v>
      </c>
      <c r="F16" s="40">
        <v>94</v>
      </c>
      <c r="G16" s="41"/>
      <c r="H16" s="42">
        <v>53514011901</v>
      </c>
      <c r="I16" s="43">
        <v>1</v>
      </c>
      <c r="J16" s="43" t="s">
        <v>22</v>
      </c>
      <c r="K16" s="43">
        <v>40</v>
      </c>
      <c r="L16" s="43">
        <v>1.5</v>
      </c>
      <c r="M16" s="43">
        <v>1.5</v>
      </c>
      <c r="N16" s="37" t="s">
        <v>23</v>
      </c>
      <c r="O16" s="37" t="s">
        <v>24</v>
      </c>
      <c r="P16" s="39"/>
    </row>
    <row r="17" spans="1:16" s="36" customFormat="1" x14ac:dyDescent="0.25">
      <c r="A17" s="37" t="s">
        <v>42</v>
      </c>
      <c r="B17" s="44" t="str">
        <f t="shared" ref="B17:B51" si="1">IF(D17&lt;&gt;0,HYPERLINK(D17,C17),"NO LINK")</f>
        <v>Switch,Mech Flt/SPB/115V/15'Cd/13Amp/.5Hp/N.C.</v>
      </c>
      <c r="C17" s="37" t="s">
        <v>43</v>
      </c>
      <c r="D17" s="37" t="str">
        <f>VLOOKUP(A17,'[1]Zoeller Pump Company'!$A$10:$C$3862,3,FALSE)</f>
        <v>https://www.zoellerpumps.com/en-us/products/alarms/switches/piggyback</v>
      </c>
      <c r="E17" s="37" t="s">
        <v>21</v>
      </c>
      <c r="F17" s="40">
        <v>59</v>
      </c>
      <c r="G17" s="41"/>
      <c r="H17" s="42">
        <v>53514011918</v>
      </c>
      <c r="I17" s="43">
        <v>1.75</v>
      </c>
      <c r="J17" s="43" t="s">
        <v>22</v>
      </c>
      <c r="K17" s="43">
        <v>8</v>
      </c>
      <c r="L17" s="43">
        <v>4.5</v>
      </c>
      <c r="M17" s="43">
        <v>8</v>
      </c>
      <c r="N17" s="37" t="s">
        <v>27</v>
      </c>
      <c r="O17" s="37" t="s">
        <v>24</v>
      </c>
    </row>
    <row r="18" spans="1:16" s="36" customFormat="1" x14ac:dyDescent="0.25">
      <c r="A18" s="37" t="s">
        <v>44</v>
      </c>
      <c r="B18" s="44" t="str">
        <f t="shared" si="1"/>
        <v>Switch,Mech Flt/SPB/115V/10'Cd/13Amp/.5Hp/N.O.</v>
      </c>
      <c r="C18" s="37" t="s">
        <v>45</v>
      </c>
      <c r="D18" s="37" t="str">
        <f>VLOOKUP(A18,'[1]Zoeller Pump Company'!$A$10:$C$3862,3,FALSE)</f>
        <v>https://www.zoellerpumps.com/en-us/products/alarms/switches/piggyback</v>
      </c>
      <c r="E18" s="37" t="s">
        <v>21</v>
      </c>
      <c r="F18" s="40">
        <v>51</v>
      </c>
      <c r="G18" s="41"/>
      <c r="H18" s="42">
        <v>53514012076</v>
      </c>
      <c r="I18" s="43">
        <v>1.5</v>
      </c>
      <c r="J18" s="43" t="s">
        <v>22</v>
      </c>
      <c r="K18" s="43">
        <v>8</v>
      </c>
      <c r="L18" s="43">
        <v>5</v>
      </c>
      <c r="M18" s="43">
        <v>8</v>
      </c>
      <c r="N18" s="37" t="s">
        <v>27</v>
      </c>
      <c r="O18" s="37" t="s">
        <v>24</v>
      </c>
    </row>
    <row r="19" spans="1:16" s="36" customFormat="1" x14ac:dyDescent="0.25">
      <c r="A19" s="37" t="s">
        <v>46</v>
      </c>
      <c r="B19" s="44" t="str">
        <f t="shared" si="1"/>
        <v>Switch,Mech Flt/SPB/230V/15'Cd/13Amp/1Hp/N.C.</v>
      </c>
      <c r="C19" s="37" t="s">
        <v>47</v>
      </c>
      <c r="D19" s="37" t="str">
        <f>VLOOKUP(A19,'[1]Zoeller Pump Company'!$A$10:$C$3862,3,FALSE)</f>
        <v>https://www.zoellerpumps.com/en-us/products/alarms/switches/piggyback</v>
      </c>
      <c r="E19" s="37" t="s">
        <v>21</v>
      </c>
      <c r="F19" s="40">
        <v>62</v>
      </c>
      <c r="G19" s="41"/>
      <c r="H19" s="42">
        <v>53514012144</v>
      </c>
      <c r="I19" s="43">
        <v>1.75</v>
      </c>
      <c r="J19" s="43" t="s">
        <v>22</v>
      </c>
      <c r="K19" s="43">
        <v>8</v>
      </c>
      <c r="L19" s="43">
        <v>4.5</v>
      </c>
      <c r="M19" s="43">
        <v>8</v>
      </c>
      <c r="N19" s="37" t="s">
        <v>27</v>
      </c>
      <c r="O19" s="37" t="s">
        <v>24</v>
      </c>
      <c r="P19" s="39"/>
    </row>
    <row r="20" spans="1:16" s="36" customFormat="1" x14ac:dyDescent="0.25">
      <c r="A20" s="37" t="s">
        <v>48</v>
      </c>
      <c r="B20" s="44" t="str">
        <f t="shared" si="1"/>
        <v>Switch,Mech Flt/SPB/115V/20'Cd/13Amp/.5Hp</v>
      </c>
      <c r="C20" s="37" t="s">
        <v>49</v>
      </c>
      <c r="D20" s="37" t="str">
        <f>VLOOKUP(A20,'[1]Zoeller Pump Company'!$A$10:$C$3862,3,FALSE)</f>
        <v>https://www.zoellerpumps.com/en-us/products/alarms/switches/piggyback</v>
      </c>
      <c r="E20" s="37" t="s">
        <v>21</v>
      </c>
      <c r="F20" s="40">
        <v>59</v>
      </c>
      <c r="G20" s="41"/>
      <c r="H20" s="42">
        <v>53514012151</v>
      </c>
      <c r="I20" s="43">
        <v>2</v>
      </c>
      <c r="J20" s="43" t="s">
        <v>22</v>
      </c>
      <c r="K20" s="43">
        <v>8</v>
      </c>
      <c r="L20" s="43">
        <v>5</v>
      </c>
      <c r="M20" s="43">
        <v>8</v>
      </c>
      <c r="N20" s="37" t="s">
        <v>27</v>
      </c>
      <c r="O20" s="37" t="s">
        <v>24</v>
      </c>
      <c r="P20" s="39"/>
    </row>
    <row r="21" spans="1:16" s="36" customFormat="1" x14ac:dyDescent="0.25">
      <c r="A21" s="37" t="s">
        <v>50</v>
      </c>
      <c r="B21" s="44" t="str">
        <f t="shared" si="1"/>
        <v>Switch,Mech Flt/SPB/115V/15'Cd/15Amp/.75Hp/N.C.</v>
      </c>
      <c r="C21" s="37" t="s">
        <v>51</v>
      </c>
      <c r="D21" s="37" t="str">
        <f>VLOOKUP(A21,'[1]Zoeller Pump Company'!$A$10:$C$3862,3,FALSE)</f>
        <v>https://www.zoellerpumps.com/en-us/products/alarms/switches/piggyback</v>
      </c>
      <c r="E21" s="37" t="s">
        <v>21</v>
      </c>
      <c r="F21" s="40">
        <v>96</v>
      </c>
      <c r="G21" s="41"/>
      <c r="H21" s="42">
        <v>53514012168</v>
      </c>
      <c r="I21" s="43">
        <v>1.75</v>
      </c>
      <c r="J21" s="43" t="s">
        <v>22</v>
      </c>
      <c r="K21" s="43">
        <v>8</v>
      </c>
      <c r="L21" s="43">
        <v>5</v>
      </c>
      <c r="M21" s="43">
        <v>8</v>
      </c>
      <c r="N21" s="37" t="s">
        <v>27</v>
      </c>
      <c r="O21" s="37" t="s">
        <v>24</v>
      </c>
    </row>
    <row r="22" spans="1:16" s="36" customFormat="1" x14ac:dyDescent="0.25">
      <c r="A22" s="37" t="s">
        <v>52</v>
      </c>
      <c r="B22" s="44" t="str">
        <f t="shared" si="1"/>
        <v>Switch,Mech Flt/SPB/115V/10'Cd/13Amp/.5Hp/N.C.</v>
      </c>
      <c r="C22" s="37" t="s">
        <v>53</v>
      </c>
      <c r="D22" s="37" t="str">
        <f>VLOOKUP(A22,'[1]Zoeller Pump Company'!$A$10:$C$3862,3,FALSE)</f>
        <v>https://www.zoellerpumps.com/en-us/products/alarms/switches/piggyback</v>
      </c>
      <c r="E22" s="37" t="s">
        <v>21</v>
      </c>
      <c r="F22" s="40">
        <v>58</v>
      </c>
      <c r="G22" s="41"/>
      <c r="H22" s="42">
        <v>53514012175</v>
      </c>
      <c r="I22" s="43">
        <v>1.5</v>
      </c>
      <c r="J22" s="43" t="s">
        <v>22</v>
      </c>
      <c r="K22" s="43">
        <v>8</v>
      </c>
      <c r="L22" s="43">
        <v>5</v>
      </c>
      <c r="M22" s="43">
        <v>8</v>
      </c>
      <c r="N22" s="37" t="s">
        <v>27</v>
      </c>
      <c r="O22" s="37" t="s">
        <v>24</v>
      </c>
      <c r="P22" s="39"/>
    </row>
    <row r="23" spans="1:16" s="36" customFormat="1" x14ac:dyDescent="0.25">
      <c r="A23" s="37" t="s">
        <v>54</v>
      </c>
      <c r="B23" s="44" t="str">
        <f t="shared" si="1"/>
        <v>Switch,Mech Flt/SPB/230V/50'Cd/15Amp/2Hp</v>
      </c>
      <c r="C23" s="37" t="s">
        <v>55</v>
      </c>
      <c r="D23" s="37" t="str">
        <f>VLOOKUP(A23,'[1]Zoeller Pump Company'!$A$10:$C$3862,3,FALSE)</f>
        <v>https://www.zoellerpumps.com/en-us/products/alarms/switches/piggyback</v>
      </c>
      <c r="E23" s="37" t="s">
        <v>21</v>
      </c>
      <c r="F23" s="40">
        <v>182</v>
      </c>
      <c r="G23" s="41"/>
      <c r="H23" s="42">
        <v>53514025854</v>
      </c>
      <c r="I23" s="43">
        <v>1.75</v>
      </c>
      <c r="J23" s="43" t="s">
        <v>22</v>
      </c>
      <c r="K23" s="43">
        <v>8</v>
      </c>
      <c r="L23" s="43">
        <v>6.5</v>
      </c>
      <c r="M23" s="43">
        <v>8</v>
      </c>
      <c r="N23" s="37" t="s">
        <v>27</v>
      </c>
      <c r="O23" s="37" t="s">
        <v>24</v>
      </c>
    </row>
    <row r="24" spans="1:16" s="36" customFormat="1" x14ac:dyDescent="0.25">
      <c r="A24" s="37" t="s">
        <v>56</v>
      </c>
      <c r="B24" s="44" t="str">
        <f t="shared" si="1"/>
        <v>Control,Dup/115/200/230V1Ph/Nm1/0-20A/Ext Opt</v>
      </c>
      <c r="C24" s="37" t="s">
        <v>57</v>
      </c>
      <c r="D24" s="37" t="str">
        <f>VLOOKUP(A24,'[1]Zoeller Pump Company'!$A$10:$C$3862,3,FALSE)</f>
        <v>https://www.zoellerpumps.com/en-us/products/alarms/switches/piggyback</v>
      </c>
      <c r="E24" s="37" t="s">
        <v>21</v>
      </c>
      <c r="F24" s="40">
        <v>1233</v>
      </c>
      <c r="G24" s="41"/>
      <c r="H24" s="42">
        <v>53514031756</v>
      </c>
      <c r="I24" s="43">
        <v>20</v>
      </c>
      <c r="J24" s="43" t="s">
        <v>22</v>
      </c>
      <c r="K24" s="43">
        <v>22</v>
      </c>
      <c r="L24" s="43">
        <v>9.5</v>
      </c>
      <c r="M24" s="43">
        <v>19</v>
      </c>
      <c r="N24" s="37" t="s">
        <v>58</v>
      </c>
      <c r="O24" s="37" t="s">
        <v>24</v>
      </c>
    </row>
    <row r="25" spans="1:16" s="36" customFormat="1" x14ac:dyDescent="0.25">
      <c r="A25" s="37" t="s">
        <v>59</v>
      </c>
      <c r="B25" s="44" t="str">
        <f t="shared" si="1"/>
        <v>Control,Dup/115/200/230V/1Ph/4X/0-20A/Ext Opt</v>
      </c>
      <c r="C25" s="37" t="s">
        <v>60</v>
      </c>
      <c r="D25" s="37" t="str">
        <f>VLOOKUP(A25,'[1]Zoeller Pump Company'!$A$10:$C$3862,3,FALSE)</f>
        <v>https://www.zoellerpumps.com/en-us/products/alarms/switches/piggyback</v>
      </c>
      <c r="E25" s="37" t="s">
        <v>21</v>
      </c>
      <c r="F25" s="40">
        <v>1363</v>
      </c>
      <c r="G25" s="41"/>
      <c r="H25" s="42">
        <v>53514031763</v>
      </c>
      <c r="I25" s="43">
        <v>20</v>
      </c>
      <c r="J25" s="43" t="s">
        <v>22</v>
      </c>
      <c r="K25" s="43">
        <v>22</v>
      </c>
      <c r="L25" s="43">
        <v>9.5</v>
      </c>
      <c r="M25" s="43">
        <v>19</v>
      </c>
      <c r="N25" s="37" t="s">
        <v>58</v>
      </c>
      <c r="O25" s="37" t="s">
        <v>24</v>
      </c>
    </row>
    <row r="26" spans="1:16" s="36" customFormat="1" x14ac:dyDescent="0.25">
      <c r="A26" s="37" t="s">
        <v>61</v>
      </c>
      <c r="B26" s="44" t="str">
        <f t="shared" si="1"/>
        <v>Control,Sim/115/200/230V/1Ph/4X/0-20A/Ext Opt</v>
      </c>
      <c r="C26" s="37" t="s">
        <v>62</v>
      </c>
      <c r="D26" s="37" t="str">
        <f>VLOOKUP(A26,'[1]Zoeller Pump Company'!$A$10:$C$3862,3,FALSE)</f>
        <v>https://www.zoellerpumps.com/en-us/products/alarms/switches/piggyback</v>
      </c>
      <c r="E26" s="37" t="s">
        <v>21</v>
      </c>
      <c r="F26" s="40">
        <v>1058</v>
      </c>
      <c r="G26" s="41"/>
      <c r="H26" s="42">
        <v>53514036355</v>
      </c>
      <c r="I26" s="43">
        <v>14</v>
      </c>
      <c r="J26" s="43" t="s">
        <v>22</v>
      </c>
      <c r="K26" s="43">
        <v>18</v>
      </c>
      <c r="L26" s="43">
        <v>7.5</v>
      </c>
      <c r="M26" s="43">
        <v>15</v>
      </c>
      <c r="N26" s="37" t="s">
        <v>58</v>
      </c>
      <c r="O26" s="37" t="s">
        <v>24</v>
      </c>
    </row>
    <row r="27" spans="1:16" s="36" customFormat="1" x14ac:dyDescent="0.25">
      <c r="A27" s="37" t="s">
        <v>63</v>
      </c>
      <c r="B27" s="44" t="str">
        <f t="shared" si="1"/>
        <v>A-Pak 115V/1Ph/15' Mfs/Horn &amp; Light/Nema 4X/UL/Cul</v>
      </c>
      <c r="C27" s="37" t="s">
        <v>64</v>
      </c>
      <c r="D27" s="37" t="str">
        <f>VLOOKUP(A27,'[1]Zoeller Pump Company'!$A$10:$C$3862,3,FALSE)</f>
        <v>https://www.zoellerpumps.com/en-us/products/alarms/standard/a-pak</v>
      </c>
      <c r="E27" s="37" t="s">
        <v>21</v>
      </c>
      <c r="F27" s="40">
        <v>416</v>
      </c>
      <c r="G27" s="41"/>
      <c r="H27" s="42">
        <v>53514036362</v>
      </c>
      <c r="I27" s="43">
        <v>5</v>
      </c>
      <c r="J27" s="43" t="s">
        <v>22</v>
      </c>
      <c r="K27" s="43">
        <v>13.5</v>
      </c>
      <c r="L27" s="43">
        <v>6</v>
      </c>
      <c r="M27" s="43">
        <v>8</v>
      </c>
      <c r="N27" s="37" t="s">
        <v>27</v>
      </c>
      <c r="O27" s="37" t="s">
        <v>24</v>
      </c>
    </row>
    <row r="28" spans="1:16" s="36" customFormat="1" x14ac:dyDescent="0.25">
      <c r="A28" s="37" t="s">
        <v>65</v>
      </c>
      <c r="B28" s="44" t="str">
        <f t="shared" si="1"/>
        <v>Bracket,Fs Asm (4 Flt)</v>
      </c>
      <c r="C28" s="37" t="s">
        <v>66</v>
      </c>
      <c r="D28" s="37" t="str">
        <f>VLOOKUP(A28,'[1]Zoeller Pump Company'!$A$10:$C$3862,3,FALSE)</f>
        <v>https://www.zoellerpumps.com/en-us/products/alarms/switches/piggyback</v>
      </c>
      <c r="E28" s="37" t="s">
        <v>21</v>
      </c>
      <c r="F28" s="40">
        <v>125</v>
      </c>
      <c r="G28" s="41"/>
      <c r="H28" s="42">
        <v>53514038700</v>
      </c>
      <c r="I28" s="43">
        <v>9</v>
      </c>
      <c r="J28" s="43" t="s">
        <v>22</v>
      </c>
      <c r="K28" s="43">
        <v>16</v>
      </c>
      <c r="L28" s="43">
        <v>5.5</v>
      </c>
      <c r="M28" s="43">
        <v>6.5</v>
      </c>
      <c r="N28" s="37" t="s">
        <v>23</v>
      </c>
      <c r="O28" s="37" t="s">
        <v>24</v>
      </c>
    </row>
    <row r="29" spans="1:16" s="36" customFormat="1" x14ac:dyDescent="0.25">
      <c r="A29" s="37" t="s">
        <v>67</v>
      </c>
      <c r="B29" s="44" t="str">
        <f t="shared" si="1"/>
        <v>Switch,Mech Flt/SPB/230V/25'Cd/13Amp/1Hp</v>
      </c>
      <c r="C29" s="37" t="s">
        <v>68</v>
      </c>
      <c r="D29" s="37" t="str">
        <f>VLOOKUP(A29,'[1]Zoeller Pump Company'!$A$10:$C$3862,3,FALSE)</f>
        <v>https://www.zoellerpumps.com/en-us/products/alarms/switches/piggyback</v>
      </c>
      <c r="E29" s="37" t="s">
        <v>21</v>
      </c>
      <c r="F29" s="40">
        <v>74</v>
      </c>
      <c r="G29" s="41"/>
      <c r="H29" s="42">
        <v>53514042509</v>
      </c>
      <c r="I29" s="43">
        <v>3.25</v>
      </c>
      <c r="J29" s="43" t="s">
        <v>22</v>
      </c>
      <c r="K29" s="43">
        <v>8</v>
      </c>
      <c r="L29" s="43">
        <v>5</v>
      </c>
      <c r="M29" s="43">
        <v>8</v>
      </c>
      <c r="N29" s="37" t="s">
        <v>27</v>
      </c>
      <c r="O29" s="37" t="s">
        <v>24</v>
      </c>
    </row>
    <row r="30" spans="1:16" s="36" customFormat="1" x14ac:dyDescent="0.25">
      <c r="A30" s="37" t="s">
        <v>69</v>
      </c>
      <c r="B30" s="44" t="str">
        <f t="shared" si="1"/>
        <v>Switch Asm,Mechanical Float-(3)Floats &amp; Brackets</v>
      </c>
      <c r="C30" s="37" t="s">
        <v>70</v>
      </c>
      <c r="D30" s="37" t="str">
        <f>VLOOKUP(A30,'[1]Zoeller Pump Company'!$A$10:$C$3862,3,FALSE)</f>
        <v>https://www.zoellerpumps.com/en-us/products/alarms/switches/piggyback</v>
      </c>
      <c r="E30" s="37" t="s">
        <v>21</v>
      </c>
      <c r="F30" s="40">
        <v>360</v>
      </c>
      <c r="G30" s="41"/>
      <c r="H30" s="42">
        <v>53514045913</v>
      </c>
      <c r="I30" s="43">
        <v>10.5</v>
      </c>
      <c r="J30" s="43" t="s">
        <v>22</v>
      </c>
      <c r="K30" s="43">
        <v>12.25</v>
      </c>
      <c r="L30" s="43">
        <v>12.25</v>
      </c>
      <c r="M30" s="43">
        <v>12.25</v>
      </c>
      <c r="N30" s="37" t="s">
        <v>27</v>
      </c>
      <c r="O30" s="37" t="s">
        <v>24</v>
      </c>
    </row>
    <row r="31" spans="1:16" s="36" customFormat="1" x14ac:dyDescent="0.25">
      <c r="A31" s="37" t="s">
        <v>71</v>
      </c>
      <c r="B31" s="44" t="str">
        <f t="shared" si="1"/>
        <v>Switch Asm,Mechanical Float-(4)Floats&amp;Brackets</v>
      </c>
      <c r="C31" s="37" t="s">
        <v>72</v>
      </c>
      <c r="D31" s="37" t="str">
        <f>VLOOKUP(A31,'[1]Zoeller Pump Company'!$A$10:$C$3862,3,FALSE)</f>
        <v>https://www.zoellerpumps.com/en-us/products/alarms/switches/piggyback</v>
      </c>
      <c r="E31" s="37" t="s">
        <v>21</v>
      </c>
      <c r="F31" s="40">
        <v>467</v>
      </c>
      <c r="G31" s="41"/>
      <c r="H31" s="42">
        <v>53514045920</v>
      </c>
      <c r="I31" s="43">
        <v>14</v>
      </c>
      <c r="J31" s="43" t="s">
        <v>22</v>
      </c>
      <c r="K31" s="43">
        <v>12.25</v>
      </c>
      <c r="L31" s="43">
        <v>12.25</v>
      </c>
      <c r="M31" s="43">
        <v>12.25</v>
      </c>
      <c r="N31" s="37" t="s">
        <v>27</v>
      </c>
      <c r="O31" s="37" t="s">
        <v>24</v>
      </c>
    </row>
    <row r="32" spans="1:16" s="36" customFormat="1" x14ac:dyDescent="0.25">
      <c r="A32" s="37" t="s">
        <v>73</v>
      </c>
      <c r="B32" s="44" t="str">
        <f t="shared" si="1"/>
        <v>J-Box Sim/3 Flt/Nema 4X/"Grinder"</v>
      </c>
      <c r="C32" s="37" t="s">
        <v>74</v>
      </c>
      <c r="D32" s="37" t="str">
        <f>VLOOKUP(A32,'[1]Zoeller Pump Company'!$A$10:$C$3862,3,FALSE)</f>
        <v>https://www.zoellerpumps.com/en-us/products/accessories/junction-boxes</v>
      </c>
      <c r="E32" s="37" t="s">
        <v>21</v>
      </c>
      <c r="F32" s="40">
        <v>423</v>
      </c>
      <c r="G32" s="41"/>
      <c r="H32" s="42">
        <v>53514047153</v>
      </c>
      <c r="I32" s="43">
        <v>2.5</v>
      </c>
      <c r="J32" s="43" t="s">
        <v>22</v>
      </c>
      <c r="K32" s="43">
        <v>10.5</v>
      </c>
      <c r="L32" s="43">
        <v>10.25</v>
      </c>
      <c r="M32" s="43">
        <v>10.25</v>
      </c>
      <c r="N32" s="37" t="s">
        <v>23</v>
      </c>
      <c r="O32" s="37" t="s">
        <v>24</v>
      </c>
    </row>
    <row r="33" spans="1:15" s="36" customFormat="1" x14ac:dyDescent="0.25">
      <c r="A33" s="37" t="s">
        <v>75</v>
      </c>
      <c r="B33" s="44" t="str">
        <f t="shared" si="1"/>
        <v>J-Box Dup/3 Flt/Nema 4X/"Grinder"</v>
      </c>
      <c r="C33" s="37" t="s">
        <v>76</v>
      </c>
      <c r="D33" s="37" t="str">
        <f>VLOOKUP(A33,'[1]Zoeller Pump Company'!$A$10:$C$3862,3,FALSE)</f>
        <v>https://www.zoellerpumps.com/en-us/products/accessories/junction-boxes</v>
      </c>
      <c r="E33" s="37" t="s">
        <v>21</v>
      </c>
      <c r="F33" s="40">
        <v>561</v>
      </c>
      <c r="G33" s="41"/>
      <c r="H33" s="42">
        <v>53514047160</v>
      </c>
      <c r="I33" s="43">
        <v>2.5</v>
      </c>
      <c r="J33" s="43" t="s">
        <v>22</v>
      </c>
      <c r="K33" s="43">
        <v>10.5</v>
      </c>
      <c r="L33" s="43">
        <v>10.25</v>
      </c>
      <c r="M33" s="43">
        <v>10.25</v>
      </c>
      <c r="N33" s="37" t="s">
        <v>23</v>
      </c>
      <c r="O33" s="37" t="s">
        <v>24</v>
      </c>
    </row>
    <row r="34" spans="1:15" s="36" customFormat="1" x14ac:dyDescent="0.25">
      <c r="A34" s="37" t="s">
        <v>77</v>
      </c>
      <c r="B34" s="44" t="str">
        <f t="shared" si="1"/>
        <v>Switch Asm,Mechanical Float-(3) Flt W/O Brackets</v>
      </c>
      <c r="C34" s="37" t="s">
        <v>78</v>
      </c>
      <c r="D34" s="37" t="str">
        <f>VLOOKUP(A34,'[1]Zoeller Pump Company'!$A$10:$C$3862,3,FALSE)</f>
        <v>https://www.zoellerpumps.com/en-us/products/alarms/switches/piggyback</v>
      </c>
      <c r="E34" s="37" t="s">
        <v>21</v>
      </c>
      <c r="F34" s="40">
        <v>240</v>
      </c>
      <c r="G34" s="41"/>
      <c r="H34" s="42">
        <v>53514045937</v>
      </c>
      <c r="I34" s="43">
        <v>9.5</v>
      </c>
      <c r="J34" s="43" t="s">
        <v>22</v>
      </c>
      <c r="K34" s="43">
        <v>12.25</v>
      </c>
      <c r="L34" s="43">
        <v>12.25</v>
      </c>
      <c r="M34" s="43">
        <v>12.25</v>
      </c>
      <c r="N34" s="37" t="s">
        <v>27</v>
      </c>
      <c r="O34" s="37" t="s">
        <v>24</v>
      </c>
    </row>
    <row r="35" spans="1:15" s="36" customFormat="1" x14ac:dyDescent="0.25">
      <c r="A35" s="37" t="s">
        <v>79</v>
      </c>
      <c r="B35" s="44" t="str">
        <f t="shared" si="1"/>
        <v>Switch Asm,Mechanical Float-(4)Flt W/O Brackets</v>
      </c>
      <c r="C35" s="37" t="s">
        <v>80</v>
      </c>
      <c r="D35" s="37" t="str">
        <f>VLOOKUP(A35,'[1]Zoeller Pump Company'!$A$10:$C$3862,3,FALSE)</f>
        <v>https://www.zoellerpumps.com/en-us/products/alarms/switches/piggyback</v>
      </c>
      <c r="E35" s="37" t="s">
        <v>21</v>
      </c>
      <c r="F35" s="40">
        <v>311</v>
      </c>
      <c r="G35" s="41"/>
      <c r="H35" s="42">
        <v>53514045944</v>
      </c>
      <c r="I35" s="43">
        <v>13</v>
      </c>
      <c r="J35" s="43" t="s">
        <v>22</v>
      </c>
      <c r="K35" s="43">
        <v>12.25</v>
      </c>
      <c r="L35" s="43">
        <v>12.25</v>
      </c>
      <c r="M35" s="43">
        <v>12.25</v>
      </c>
      <c r="N35" s="37" t="s">
        <v>27</v>
      </c>
      <c r="O35" s="37" t="s">
        <v>24</v>
      </c>
    </row>
    <row r="36" spans="1:15" s="36" customFormat="1" x14ac:dyDescent="0.25">
      <c r="A36" s="37" t="s">
        <v>81</v>
      </c>
      <c r="B36" s="44" t="str">
        <f t="shared" si="1"/>
        <v>Control,Sim/Auto Rev/200-230V/1Ph/4X/"Grnd"</v>
      </c>
      <c r="C36" s="37" t="s">
        <v>82</v>
      </c>
      <c r="D36" s="37" t="str">
        <f>VLOOKUP(A36,'[1]Zoeller Pump Company'!$A$10:$C$3862,3,FALSE)</f>
        <v>https://www.zoellerpumps.com/content/literature/fm2799.pdf</v>
      </c>
      <c r="E36" s="37" t="s">
        <v>21</v>
      </c>
      <c r="F36" s="40">
        <v>1536</v>
      </c>
      <c r="G36" s="41"/>
      <c r="H36" s="42">
        <v>53514046811</v>
      </c>
      <c r="I36" s="43">
        <v>8</v>
      </c>
      <c r="J36" s="43" t="s">
        <v>22</v>
      </c>
      <c r="K36" s="43">
        <v>22</v>
      </c>
      <c r="L36" s="43">
        <v>10</v>
      </c>
      <c r="M36" s="43">
        <v>19</v>
      </c>
      <c r="N36" s="37" t="s">
        <v>58</v>
      </c>
      <c r="O36" s="37" t="s">
        <v>24</v>
      </c>
    </row>
    <row r="37" spans="1:15" s="36" customFormat="1" x14ac:dyDescent="0.25">
      <c r="A37" s="37" t="s">
        <v>83</v>
      </c>
      <c r="B37" s="44" t="str">
        <f t="shared" si="1"/>
        <v>Control,Sim/Auto Rev/200/230/480V/3P/4X/20A/Grnd</v>
      </c>
      <c r="C37" s="37" t="s">
        <v>84</v>
      </c>
      <c r="D37" s="37" t="str">
        <f>VLOOKUP(A37,'[1]Zoeller Pump Company'!$A$10:$C$3862,3,FALSE)</f>
        <v>https://www.zoellerpumps.com/content/literature/fm2799.pdf</v>
      </c>
      <c r="E37" s="37" t="s">
        <v>21</v>
      </c>
      <c r="F37" s="40">
        <v>1112</v>
      </c>
      <c r="G37" s="41"/>
      <c r="H37" s="42">
        <v>53514046828</v>
      </c>
      <c r="I37" s="43">
        <v>6</v>
      </c>
      <c r="J37" s="43" t="s">
        <v>22</v>
      </c>
      <c r="K37" s="43">
        <v>18</v>
      </c>
      <c r="L37" s="43">
        <v>7.5</v>
      </c>
      <c r="M37" s="43">
        <v>15</v>
      </c>
      <c r="N37" s="37" t="s">
        <v>58</v>
      </c>
      <c r="O37" s="37" t="s">
        <v>24</v>
      </c>
    </row>
    <row r="38" spans="1:15" s="36" customFormat="1" x14ac:dyDescent="0.25">
      <c r="A38" s="37" t="s">
        <v>85</v>
      </c>
      <c r="B38" s="44" t="str">
        <f t="shared" si="1"/>
        <v>Control,Sim/Man Rev/200-230V/1Ph/4X/"Grnd"</v>
      </c>
      <c r="C38" s="37" t="s">
        <v>86</v>
      </c>
      <c r="D38" s="37" t="str">
        <f>VLOOKUP(A38,'[1]Zoeller Pump Company'!$A$10:$C$3862,3,FALSE)</f>
        <v>https://www.zoellerpumps.com/content/literature/fm2799.pdf</v>
      </c>
      <c r="E38" s="37" t="s">
        <v>21</v>
      </c>
      <c r="F38" s="40">
        <v>893</v>
      </c>
      <c r="G38" s="41"/>
      <c r="H38" s="42">
        <v>53514046989</v>
      </c>
      <c r="I38" s="43">
        <v>10</v>
      </c>
      <c r="J38" s="43" t="s">
        <v>22</v>
      </c>
      <c r="K38" s="43">
        <v>21.5</v>
      </c>
      <c r="L38" s="43">
        <v>10</v>
      </c>
      <c r="M38" s="43">
        <v>19.5</v>
      </c>
      <c r="N38" s="37" t="s">
        <v>58</v>
      </c>
      <c r="O38" s="37" t="s">
        <v>24</v>
      </c>
    </row>
    <row r="39" spans="1:15" s="36" customFormat="1" x14ac:dyDescent="0.25">
      <c r="A39" s="37" t="s">
        <v>87</v>
      </c>
      <c r="B39" s="44" t="str">
        <f t="shared" si="1"/>
        <v>Control,Sim/Man Rev/200-230V/3Ph/4X/9-14A/"Grnd"</v>
      </c>
      <c r="C39" s="37" t="s">
        <v>88</v>
      </c>
      <c r="D39" s="37" t="str">
        <f>VLOOKUP(A39,'[1]Zoeller Pump Company'!$A$10:$C$3862,3,FALSE)</f>
        <v>https://www.zoellerpumps.com/content/literature/fm2799.pdf</v>
      </c>
      <c r="E39" s="37" t="s">
        <v>21</v>
      </c>
      <c r="F39" s="40">
        <v>653</v>
      </c>
      <c r="G39" s="41"/>
      <c r="H39" s="42">
        <v>53514046996</v>
      </c>
      <c r="I39" s="43">
        <v>5</v>
      </c>
      <c r="J39" s="43" t="s">
        <v>22</v>
      </c>
      <c r="K39" s="43">
        <v>21.5</v>
      </c>
      <c r="L39" s="43">
        <v>10</v>
      </c>
      <c r="M39" s="43">
        <v>19.5</v>
      </c>
      <c r="N39" s="37" t="s">
        <v>58</v>
      </c>
      <c r="O39" s="37" t="s">
        <v>24</v>
      </c>
    </row>
    <row r="40" spans="1:15" s="36" customFormat="1" x14ac:dyDescent="0.25">
      <c r="A40" s="37" t="s">
        <v>89</v>
      </c>
      <c r="B40" s="44" t="str">
        <f t="shared" si="1"/>
        <v>Kit,Starter 200/230V/1Ph"Grinder"(Relay &amp; Caps.)</v>
      </c>
      <c r="C40" s="37" t="s">
        <v>90</v>
      </c>
      <c r="D40" s="37" t="str">
        <f>VLOOKUP(A40,'[1]Zoeller Pump Company'!$A$10:$C$3862,3,FALSE)</f>
        <v>https://www.zoellerpumps.com/content/literature/fm2799.pdf</v>
      </c>
      <c r="E40" s="37" t="s">
        <v>21</v>
      </c>
      <c r="F40" s="40">
        <v>110</v>
      </c>
      <c r="G40" s="41"/>
      <c r="H40" s="42">
        <v>53514047269</v>
      </c>
      <c r="I40" s="43">
        <v>2</v>
      </c>
      <c r="J40" s="43" t="s">
        <v>22</v>
      </c>
      <c r="K40" s="43">
        <v>7.25</v>
      </c>
      <c r="L40" s="43">
        <v>5</v>
      </c>
      <c r="M40" s="43">
        <v>5.5</v>
      </c>
      <c r="N40" s="37" t="s">
        <v>23</v>
      </c>
      <c r="O40" s="37" t="s">
        <v>24</v>
      </c>
    </row>
    <row r="41" spans="1:15" s="36" customFormat="1" x14ac:dyDescent="0.25">
      <c r="A41" s="37" t="s">
        <v>91</v>
      </c>
      <c r="B41" s="44" t="str">
        <f t="shared" si="1"/>
        <v>Kit,Suspending-Pump "Grinder"(Myers)</v>
      </c>
      <c r="C41" s="37" t="s">
        <v>92</v>
      </c>
      <c r="D41" s="37" t="str">
        <f>VLOOKUP(A41,'[1]Zoeller Pump Company'!$A$10:$C$3862,3,FALSE)</f>
        <v>https://www.zoellerpumps.com/content/literature/fm2799.pdf</v>
      </c>
      <c r="E41" s="37" t="s">
        <v>21</v>
      </c>
      <c r="F41" s="40">
        <v>109</v>
      </c>
      <c r="G41" s="41"/>
      <c r="H41" s="42">
        <v>53514047276</v>
      </c>
      <c r="I41" s="43">
        <v>3</v>
      </c>
      <c r="J41" s="43" t="s">
        <v>22</v>
      </c>
      <c r="K41" s="43">
        <v>7.25</v>
      </c>
      <c r="L41" s="43">
        <v>5</v>
      </c>
      <c r="M41" s="43">
        <v>5.5</v>
      </c>
      <c r="N41" s="37" t="s">
        <v>23</v>
      </c>
      <c r="O41" s="37" t="s">
        <v>24</v>
      </c>
    </row>
    <row r="42" spans="1:15" s="36" customFormat="1" x14ac:dyDescent="0.25">
      <c r="A42" s="37" t="s">
        <v>93</v>
      </c>
      <c r="B42" s="44" t="str">
        <f t="shared" si="1"/>
        <v>Control,Sim/Auto Rev/200/230/1P/4X/15-20A/Ext Op</v>
      </c>
      <c r="C42" s="37" t="s">
        <v>94</v>
      </c>
      <c r="D42" s="37" t="str">
        <f>VLOOKUP(A42,'[1]Zoeller Pump Company'!$A$10:$C$3862,3,FALSE)</f>
        <v>https://www.zoellerpumps.com/content/literature/fm2799.pdf</v>
      </c>
      <c r="E42" s="37" t="s">
        <v>21</v>
      </c>
      <c r="F42" s="40">
        <v>1630</v>
      </c>
      <c r="G42" s="41"/>
      <c r="H42" s="42">
        <v>53514047566</v>
      </c>
      <c r="I42" s="43">
        <v>15</v>
      </c>
      <c r="J42" s="43" t="s">
        <v>22</v>
      </c>
      <c r="K42" s="43">
        <v>21.5</v>
      </c>
      <c r="L42" s="43">
        <v>10</v>
      </c>
      <c r="M42" s="43">
        <v>20.5</v>
      </c>
      <c r="N42" s="37" t="s">
        <v>58</v>
      </c>
      <c r="O42" s="37" t="s">
        <v>24</v>
      </c>
    </row>
    <row r="43" spans="1:15" s="36" customFormat="1" x14ac:dyDescent="0.25">
      <c r="A43" s="37" t="s">
        <v>95</v>
      </c>
      <c r="B43" s="44" t="str">
        <f t="shared" si="1"/>
        <v>Control,Sim/Auto Rev/200-230/3P/4X/9-14.0/Ext Op</v>
      </c>
      <c r="C43" s="37" t="s">
        <v>96</v>
      </c>
      <c r="D43" s="37" t="str">
        <f>VLOOKUP(A43,'[1]Zoeller Pump Company'!$A$10:$C$3862,3,FALSE)</f>
        <v>https://www.zoellerpumps.com/content/literature/fm2799.pdf</v>
      </c>
      <c r="E43" s="37" t="s">
        <v>21</v>
      </c>
      <c r="F43" s="40">
        <v>2132</v>
      </c>
      <c r="G43" s="41"/>
      <c r="H43" s="42">
        <v>53514047573</v>
      </c>
      <c r="I43" s="43">
        <v>18</v>
      </c>
      <c r="J43" s="43" t="s">
        <v>22</v>
      </c>
      <c r="K43" s="43">
        <v>22</v>
      </c>
      <c r="L43" s="43">
        <v>10</v>
      </c>
      <c r="M43" s="43">
        <v>19</v>
      </c>
      <c r="N43" s="37" t="s">
        <v>58</v>
      </c>
      <c r="O43" s="37" t="s">
        <v>24</v>
      </c>
    </row>
    <row r="44" spans="1:15" s="36" customFormat="1" x14ac:dyDescent="0.25">
      <c r="A44" s="37" t="s">
        <v>97</v>
      </c>
      <c r="B44" s="44" t="str">
        <f t="shared" si="1"/>
        <v>Control,Sim/Auto Rev/200/230/460V/3Ph/4X/Ext Opt</v>
      </c>
      <c r="C44" s="37" t="s">
        <v>98</v>
      </c>
      <c r="D44" s="37" t="str">
        <f>VLOOKUP(A44,'[1]Zoeller Pump Company'!$A$10:$C$3862,3,FALSE)</f>
        <v>https://www.zoellerpumps.com/content/literature/fm2799.pdf</v>
      </c>
      <c r="E44" s="37" t="s">
        <v>21</v>
      </c>
      <c r="F44" s="40">
        <v>2090</v>
      </c>
      <c r="G44" s="41"/>
      <c r="H44" s="42">
        <v>53514047580</v>
      </c>
      <c r="I44" s="43">
        <v>18</v>
      </c>
      <c r="J44" s="43" t="s">
        <v>22</v>
      </c>
      <c r="K44" s="43">
        <v>31.5</v>
      </c>
      <c r="L44" s="43">
        <v>16.5</v>
      </c>
      <c r="M44" s="43">
        <v>23.5</v>
      </c>
      <c r="N44" s="37" t="s">
        <v>58</v>
      </c>
      <c r="O44" s="37" t="s">
        <v>24</v>
      </c>
    </row>
    <row r="45" spans="1:15" s="36" customFormat="1" x14ac:dyDescent="0.25">
      <c r="A45" s="37" t="s">
        <v>99</v>
      </c>
      <c r="B45" s="44" t="str">
        <f t="shared" si="1"/>
        <v>Control,Sim/Auto Rev/575V/3Ph/4X/4-6.3A/Ext Opt</v>
      </c>
      <c r="C45" s="37" t="s">
        <v>100</v>
      </c>
      <c r="D45" s="37" t="str">
        <f>VLOOKUP(A45,'[1]Zoeller Pump Company'!$A$10:$C$3862,3,FALSE)</f>
        <v>https://www.zoellerpumps.com/content/literature/fm2799.pdf</v>
      </c>
      <c r="E45" s="37" t="s">
        <v>21</v>
      </c>
      <c r="F45" s="40">
        <v>1995</v>
      </c>
      <c r="G45" s="41"/>
      <c r="H45" s="42">
        <v>53514047597</v>
      </c>
      <c r="I45" s="43">
        <v>18</v>
      </c>
      <c r="J45" s="43" t="s">
        <v>22</v>
      </c>
      <c r="K45" s="43">
        <v>31.5</v>
      </c>
      <c r="L45" s="43">
        <v>16.5</v>
      </c>
      <c r="M45" s="43">
        <v>23.5</v>
      </c>
      <c r="N45" s="37" t="s">
        <v>58</v>
      </c>
      <c r="O45" s="37" t="s">
        <v>24</v>
      </c>
    </row>
    <row r="46" spans="1:15" s="36" customFormat="1" x14ac:dyDescent="0.25">
      <c r="A46" s="37" t="s">
        <v>101</v>
      </c>
      <c r="B46" s="44" t="str">
        <f t="shared" si="1"/>
        <v>Control,Dup/Auto Rev/200-230/1P/4X/15-20A/Ext Op</v>
      </c>
      <c r="C46" s="37" t="s">
        <v>102</v>
      </c>
      <c r="D46" s="37" t="str">
        <f>VLOOKUP(A46,'[1]Zoeller Pump Company'!$A$10:$C$3862,3,FALSE)</f>
        <v>https://www.zoellerpumps.com/content/literature/fm2799.pdf</v>
      </c>
      <c r="E46" s="37" t="s">
        <v>21</v>
      </c>
      <c r="F46" s="40">
        <v>3040</v>
      </c>
      <c r="G46" s="41"/>
      <c r="H46" s="42">
        <v>53514047603</v>
      </c>
      <c r="I46" s="43">
        <v>21</v>
      </c>
      <c r="J46" s="43" t="s">
        <v>22</v>
      </c>
      <c r="K46" s="43">
        <v>31.5</v>
      </c>
      <c r="L46" s="43">
        <v>16.5</v>
      </c>
      <c r="M46" s="43">
        <v>23.5</v>
      </c>
      <c r="N46" s="37" t="s">
        <v>58</v>
      </c>
      <c r="O46" s="37" t="s">
        <v>24</v>
      </c>
    </row>
    <row r="47" spans="1:15" s="36" customFormat="1" x14ac:dyDescent="0.25">
      <c r="A47" s="37" t="s">
        <v>103</v>
      </c>
      <c r="B47" s="44" t="str">
        <f t="shared" si="1"/>
        <v>Control,Dup/Auto Rev/200/230/460/3P/9-14.0A/Ext. Opt</v>
      </c>
      <c r="C47" s="37" t="s">
        <v>104</v>
      </c>
      <c r="D47" s="37" t="str">
        <f>VLOOKUP(A47,'[1]Zoeller Pump Company'!$A$10:$C$3862,3,FALSE)</f>
        <v>https://www.zoellerpumps.com/content/literature/fm2799.pdf</v>
      </c>
      <c r="E47" s="37" t="s">
        <v>21</v>
      </c>
      <c r="F47" s="40">
        <v>3555</v>
      </c>
      <c r="G47" s="41"/>
      <c r="H47" s="42">
        <v>53514047610</v>
      </c>
      <c r="I47" s="43">
        <v>21</v>
      </c>
      <c r="J47" s="43" t="s">
        <v>22</v>
      </c>
      <c r="K47" s="43">
        <v>23.5</v>
      </c>
      <c r="L47" s="43">
        <v>9.5</v>
      </c>
      <c r="M47" s="43">
        <v>21</v>
      </c>
      <c r="N47" s="37" t="s">
        <v>58</v>
      </c>
      <c r="O47" s="37" t="s">
        <v>24</v>
      </c>
    </row>
    <row r="48" spans="1:15" s="36" customFormat="1" x14ac:dyDescent="0.25">
      <c r="A48" s="37" t="s">
        <v>105</v>
      </c>
      <c r="B48" s="44" t="str">
        <f t="shared" si="1"/>
        <v>Control,Dup/Auto Rev/200/230/460/3P/4.0-6.3A/Ext. Opt</v>
      </c>
      <c r="C48" s="37" t="s">
        <v>106</v>
      </c>
      <c r="D48" s="37" t="str">
        <f>VLOOKUP(A48,'[1]Zoeller Pump Company'!$A$10:$C$3862,3,FALSE)</f>
        <v>https://www.zoellerpumps.com/content/literature/fm2799.pdf</v>
      </c>
      <c r="E48" s="37" t="s">
        <v>21</v>
      </c>
      <c r="F48" s="40">
        <v>3441</v>
      </c>
      <c r="G48" s="41"/>
      <c r="H48" s="42">
        <v>53514047627</v>
      </c>
      <c r="I48" s="43">
        <v>21</v>
      </c>
      <c r="J48" s="43" t="s">
        <v>22</v>
      </c>
      <c r="K48" s="43">
        <v>23.5</v>
      </c>
      <c r="L48" s="43">
        <v>9.5</v>
      </c>
      <c r="M48" s="43">
        <v>21</v>
      </c>
      <c r="N48" s="37" t="s">
        <v>58</v>
      </c>
      <c r="O48" s="37" t="s">
        <v>24</v>
      </c>
    </row>
    <row r="49" spans="1:15" s="36" customFormat="1" x14ac:dyDescent="0.25">
      <c r="A49" s="37" t="s">
        <v>107</v>
      </c>
      <c r="B49" s="44" t="str">
        <f t="shared" si="1"/>
        <v>Control,Dup/Auto Rev/575V/3Ph/4X/4.0-6.3A/Ext Opt</v>
      </c>
      <c r="C49" s="37" t="s">
        <v>108</v>
      </c>
      <c r="D49" s="37" t="str">
        <f>VLOOKUP(A49,'[1]Zoeller Pump Company'!$A$10:$C$3862,3,FALSE)</f>
        <v>https://www.zoellerpumps.com/content/literature/fm2799.pdf</v>
      </c>
      <c r="E49" s="37" t="s">
        <v>21</v>
      </c>
      <c r="F49" s="40">
        <v>3205</v>
      </c>
      <c r="G49" s="41"/>
      <c r="H49" s="42">
        <v>53514047634</v>
      </c>
      <c r="I49" s="43">
        <v>21</v>
      </c>
      <c r="J49" s="43" t="s">
        <v>22</v>
      </c>
      <c r="K49" s="43">
        <v>31.5</v>
      </c>
      <c r="L49" s="43">
        <v>16.5</v>
      </c>
      <c r="M49" s="43">
        <v>23.5</v>
      </c>
      <c r="N49" s="37" t="s">
        <v>58</v>
      </c>
      <c r="O49" s="37" t="s">
        <v>24</v>
      </c>
    </row>
    <row r="50" spans="1:15" s="36" customFormat="1" x14ac:dyDescent="0.25">
      <c r="A50" s="37" t="s">
        <v>109</v>
      </c>
      <c r="B50" s="44" t="str">
        <f t="shared" si="1"/>
        <v>Control,Sim/Auto Rev/200-230/1P/4X/15-20A/Ext Op</v>
      </c>
      <c r="C50" s="37" t="s">
        <v>110</v>
      </c>
      <c r="D50" s="37" t="str">
        <f>VLOOKUP(A50,'[1]Zoeller Pump Company'!$A$10:$C$3862,3,FALSE)</f>
        <v>https://www.zoellerpumps.com/content/literature/fm2799.pdf</v>
      </c>
      <c r="E50" s="37" t="s">
        <v>21</v>
      </c>
      <c r="F50" s="40">
        <v>1752</v>
      </c>
      <c r="G50" s="41"/>
      <c r="H50" s="42">
        <v>53514048648</v>
      </c>
      <c r="I50" s="43">
        <v>17</v>
      </c>
      <c r="J50" s="43" t="s">
        <v>22</v>
      </c>
      <c r="K50" s="43">
        <v>22</v>
      </c>
      <c r="L50" s="43">
        <v>10</v>
      </c>
      <c r="M50" s="43">
        <v>19</v>
      </c>
      <c r="N50" s="37" t="s">
        <v>58</v>
      </c>
      <c r="O50" s="37" t="s">
        <v>24</v>
      </c>
    </row>
    <row r="51" spans="1:15" s="36" customFormat="1" x14ac:dyDescent="0.25">
      <c r="A51" s="37" t="s">
        <v>111</v>
      </c>
      <c r="B51" s="44" t="str">
        <f t="shared" si="1"/>
        <v>J-Box Dup/4 Flt/Nema 4X/"840/7011"</v>
      </c>
      <c r="C51" s="37" t="s">
        <v>112</v>
      </c>
      <c r="D51" s="37" t="str">
        <f>VLOOKUP(A51,'[1]Zoeller Pump Company'!$A$10:$C$3862,3,FALSE)</f>
        <v>https://www.zoellerpumps.com/en-us/products/accessories/junction-boxes</v>
      </c>
      <c r="E51" s="37" t="s">
        <v>21</v>
      </c>
      <c r="F51" s="40">
        <v>566</v>
      </c>
      <c r="G51" s="41"/>
      <c r="H51" s="42">
        <v>53514049058</v>
      </c>
      <c r="I51" s="43">
        <v>5.82</v>
      </c>
      <c r="J51" s="43" t="s">
        <v>22</v>
      </c>
      <c r="K51" s="43">
        <v>10.5</v>
      </c>
      <c r="L51" s="43">
        <v>10.25</v>
      </c>
      <c r="M51" s="43">
        <v>10.25</v>
      </c>
      <c r="N51" s="37" t="s">
        <v>23</v>
      </c>
      <c r="O51" s="37" t="s">
        <v>24</v>
      </c>
    </row>
    <row r="52" spans="1:15" s="36" customFormat="1" x14ac:dyDescent="0.25">
      <c r="A52" s="37" t="s">
        <v>113</v>
      </c>
      <c r="B52" s="37" t="s">
        <v>114</v>
      </c>
      <c r="C52" s="37" t="s">
        <v>114</v>
      </c>
      <c r="D52" s="37" t="e">
        <f>VLOOKUP(A52,'[1]Zoeller Pump Company'!$A$10:$C$3862,3,FALSE)</f>
        <v>#REF!</v>
      </c>
      <c r="E52" s="37" t="s">
        <v>21</v>
      </c>
      <c r="F52" s="40">
        <v>66</v>
      </c>
      <c r="G52" s="41"/>
      <c r="H52" s="42">
        <v>53514054373</v>
      </c>
      <c r="I52" s="43">
        <v>1</v>
      </c>
      <c r="J52" s="43" t="s">
        <v>22</v>
      </c>
      <c r="K52" s="43">
        <v>8</v>
      </c>
      <c r="L52" s="43">
        <v>5</v>
      </c>
      <c r="M52" s="43">
        <v>8</v>
      </c>
      <c r="N52" s="37" t="s">
        <v>23</v>
      </c>
      <c r="O52" s="37" t="s">
        <v>24</v>
      </c>
    </row>
    <row r="53" spans="1:15" s="36" customFormat="1" x14ac:dyDescent="0.25">
      <c r="A53" s="37" t="s">
        <v>115</v>
      </c>
      <c r="B53" s="37" t="s">
        <v>116</v>
      </c>
      <c r="C53" s="37" t="s">
        <v>116</v>
      </c>
      <c r="D53" s="37" t="e">
        <f>VLOOKUP(A53,'[1]Zoeller Pump Company'!$A$10:$C$3862,3,FALSE)</f>
        <v>#REF!</v>
      </c>
      <c r="E53" s="37" t="s">
        <v>21</v>
      </c>
      <c r="F53" s="40">
        <v>163</v>
      </c>
      <c r="G53" s="41"/>
      <c r="H53" s="42">
        <v>53514054342</v>
      </c>
      <c r="I53" s="43">
        <v>2</v>
      </c>
      <c r="J53" s="43" t="s">
        <v>22</v>
      </c>
      <c r="K53" s="43">
        <v>14</v>
      </c>
      <c r="L53" s="43">
        <v>6.5</v>
      </c>
      <c r="M53" s="43">
        <v>6.5</v>
      </c>
      <c r="N53" s="37" t="s">
        <v>23</v>
      </c>
      <c r="O53" s="37" t="s">
        <v>24</v>
      </c>
    </row>
    <row r="54" spans="1:15" s="36" customFormat="1" x14ac:dyDescent="0.25">
      <c r="A54" s="37" t="s">
        <v>117</v>
      </c>
      <c r="B54" s="44" t="str">
        <f t="shared" ref="B54:B60" si="2">IF(D54&lt;&gt;0,HYPERLINK(D54,C54),"NO LINK")</f>
        <v>Kit,Starter Model 6220</v>
      </c>
      <c r="C54" s="37" t="s">
        <v>118</v>
      </c>
      <c r="D54" s="37" t="str">
        <f>VLOOKUP(A54,'[1]Zoeller Pump Company'!$A$10:$C$3862,3,FALSE)</f>
        <v>https://www.zoellerengprod.com/content/literature/zm2354.pdf</v>
      </c>
      <c r="E54" s="37" t="s">
        <v>21</v>
      </c>
      <c r="F54" s="40">
        <v>232</v>
      </c>
      <c r="G54" s="41"/>
      <c r="H54" s="42">
        <v>53514054885</v>
      </c>
      <c r="I54" s="43">
        <v>2</v>
      </c>
      <c r="J54" s="43" t="s">
        <v>22</v>
      </c>
      <c r="K54" s="43">
        <v>7.25</v>
      </c>
      <c r="L54" s="43">
        <v>5</v>
      </c>
      <c r="M54" s="43">
        <v>5.5</v>
      </c>
      <c r="N54" s="37" t="s">
        <v>23</v>
      </c>
      <c r="O54" s="37" t="s">
        <v>24</v>
      </c>
    </row>
    <row r="55" spans="1:15" s="36" customFormat="1" x14ac:dyDescent="0.25">
      <c r="A55" s="37" t="s">
        <v>119</v>
      </c>
      <c r="B55" s="44" t="str">
        <f t="shared" si="2"/>
        <v>Kit,Starter Model 6221</v>
      </c>
      <c r="C55" s="37" t="s">
        <v>120</v>
      </c>
      <c r="D55" s="37" t="str">
        <f>VLOOKUP(A55,'[1]Zoeller Pump Company'!$A$10:$C$3862,3,FALSE)</f>
        <v>https://www.zoellerengprod.com/content/literature/zm2354.pdf</v>
      </c>
      <c r="E55" s="37" t="s">
        <v>21</v>
      </c>
      <c r="F55" s="40">
        <v>249</v>
      </c>
      <c r="G55" s="41"/>
      <c r="H55" s="42">
        <v>53514054830</v>
      </c>
      <c r="I55" s="43">
        <v>2</v>
      </c>
      <c r="J55" s="43" t="s">
        <v>22</v>
      </c>
      <c r="K55" s="43">
        <v>7.25</v>
      </c>
      <c r="L55" s="43">
        <v>5</v>
      </c>
      <c r="M55" s="43">
        <v>5.5</v>
      </c>
      <c r="N55" s="37" t="s">
        <v>23</v>
      </c>
      <c r="O55" s="37" t="s">
        <v>24</v>
      </c>
    </row>
    <row r="56" spans="1:15" s="36" customFormat="1" x14ac:dyDescent="0.25">
      <c r="A56" s="37" t="s">
        <v>121</v>
      </c>
      <c r="B56" s="44" t="str">
        <f t="shared" si="2"/>
        <v>Control,Sim/230V/1Ph/4X/23-32A/E650/6650/Ext Opt</v>
      </c>
      <c r="C56" s="37" t="s">
        <v>122</v>
      </c>
      <c r="D56" s="37" t="str">
        <f>VLOOKUP(A56,'[1]Zoeller Pump Company'!$A$10:$C$3862,3,FALSE)</f>
        <v>https://www.zoellerpumps.com/en-us/products/alarms/controls/simplex-panels</v>
      </c>
      <c r="E56" s="37" t="s">
        <v>21</v>
      </c>
      <c r="F56" s="40">
        <v>1842</v>
      </c>
      <c r="G56" s="41"/>
      <c r="H56" s="42">
        <v>53514056025</v>
      </c>
      <c r="I56" s="43">
        <v>27</v>
      </c>
      <c r="J56" s="43" t="s">
        <v>22</v>
      </c>
      <c r="K56" s="43">
        <v>21.5</v>
      </c>
      <c r="L56" s="43">
        <v>10</v>
      </c>
      <c r="M56" s="43">
        <v>19.5</v>
      </c>
      <c r="N56" s="37" t="s">
        <v>58</v>
      </c>
      <c r="O56" s="37" t="s">
        <v>24</v>
      </c>
    </row>
    <row r="57" spans="1:15" s="36" customFormat="1" x14ac:dyDescent="0.25">
      <c r="A57" s="37" t="s">
        <v>123</v>
      </c>
      <c r="B57" s="44" t="str">
        <f t="shared" si="2"/>
        <v>Control,Sim/230V/1Ph/4X/28-40A/E660/6660/Ext Opt</v>
      </c>
      <c r="C57" s="37" t="s">
        <v>124</v>
      </c>
      <c r="D57" s="37" t="str">
        <f>VLOOKUP(A57,'[1]Zoeller Pump Company'!$A$10:$C$3862,3,FALSE)</f>
        <v>https://www.zoellerpumps.com/en-us/products/alarms/controls/simplex-panels</v>
      </c>
      <c r="E57" s="37" t="s">
        <v>21</v>
      </c>
      <c r="F57" s="40">
        <v>1807</v>
      </c>
      <c r="G57" s="41"/>
      <c r="H57" s="42">
        <v>53514056032</v>
      </c>
      <c r="I57" s="43">
        <v>27</v>
      </c>
      <c r="J57" s="43" t="s">
        <v>22</v>
      </c>
      <c r="K57" s="43">
        <v>21.5</v>
      </c>
      <c r="L57" s="43">
        <v>10</v>
      </c>
      <c r="M57" s="43">
        <v>19.5</v>
      </c>
      <c r="N57" s="37" t="s">
        <v>58</v>
      </c>
      <c r="O57" s="37" t="s">
        <v>24</v>
      </c>
    </row>
    <row r="58" spans="1:15" s="36" customFormat="1" x14ac:dyDescent="0.25">
      <c r="A58" s="37" t="s">
        <v>125</v>
      </c>
      <c r="B58" s="44" t="str">
        <f t="shared" si="2"/>
        <v>Control,Dup/230V/1Ph/4X/23-32A/E650/E6650/Ext Op</v>
      </c>
      <c r="C58" s="37" t="s">
        <v>126</v>
      </c>
      <c r="D58" s="37" t="str">
        <f>VLOOKUP(A58,'[1]Zoeller Pump Company'!$A$10:$C$3862,3,FALSE)</f>
        <v>https://www.zoellerpumps.com/en-us/products/alarms/controls/duplex-alternator</v>
      </c>
      <c r="E58" s="37" t="s">
        <v>21</v>
      </c>
      <c r="F58" s="40">
        <v>4625</v>
      </c>
      <c r="G58" s="41"/>
      <c r="H58" s="42">
        <v>53514056056</v>
      </c>
      <c r="I58" s="43">
        <v>35</v>
      </c>
      <c r="J58" s="43" t="s">
        <v>22</v>
      </c>
      <c r="K58" s="43">
        <v>24</v>
      </c>
      <c r="L58" s="43">
        <v>16</v>
      </c>
      <c r="M58" s="43">
        <v>32</v>
      </c>
      <c r="N58" s="37" t="s">
        <v>58</v>
      </c>
      <c r="O58" s="37" t="s">
        <v>24</v>
      </c>
    </row>
    <row r="59" spans="1:15" s="36" customFormat="1" x14ac:dyDescent="0.25">
      <c r="A59" s="37" t="s">
        <v>127</v>
      </c>
      <c r="B59" s="44" t="str">
        <f t="shared" si="2"/>
        <v>Control,Dup/230V/1Ph/4X/37-50A/E660/E6660/Ext Op</v>
      </c>
      <c r="C59" s="37" t="s">
        <v>128</v>
      </c>
      <c r="D59" s="37" t="str">
        <f>VLOOKUP(A59,'[1]Zoeller Pump Company'!$A$10:$C$3862,3,FALSE)</f>
        <v>https://www.zoellerpumps.com/en-us/products/alarms/controls/duplex-alternator</v>
      </c>
      <c r="E59" s="37" t="s">
        <v>21</v>
      </c>
      <c r="F59" s="40">
        <v>4858</v>
      </c>
      <c r="G59" s="41"/>
      <c r="H59" s="42">
        <v>53514056063</v>
      </c>
      <c r="I59" s="43">
        <v>40</v>
      </c>
      <c r="J59" s="43" t="s">
        <v>22</v>
      </c>
      <c r="K59" s="43">
        <v>28</v>
      </c>
      <c r="L59" s="43">
        <v>14</v>
      </c>
      <c r="M59" s="43">
        <v>36</v>
      </c>
      <c r="N59" s="37" t="s">
        <v>58</v>
      </c>
      <c r="O59" s="37" t="s">
        <v>24</v>
      </c>
    </row>
    <row r="60" spans="1:15" s="36" customFormat="1" x14ac:dyDescent="0.25">
      <c r="A60" s="37" t="s">
        <v>129</v>
      </c>
      <c r="B60" s="44" t="str">
        <f t="shared" si="2"/>
        <v>Control,Dup/Auto Rev/200/230/1P/4X/15-20A/Ext Opt</v>
      </c>
      <c r="C60" s="37" t="s">
        <v>130</v>
      </c>
      <c r="D60" s="37" t="str">
        <f>VLOOKUP(A60,'[1]Zoeller Pump Company'!$A$10:$C$3862,3,FALSE)</f>
        <v>https://www.zoellerpumps.com/en-us/products/alarms/controls/duplex-alternator</v>
      </c>
      <c r="E60" s="37" t="s">
        <v>21</v>
      </c>
      <c r="F60" s="40">
        <v>3211</v>
      </c>
      <c r="G60" s="41"/>
      <c r="H60" s="42">
        <v>53514056667</v>
      </c>
      <c r="I60" s="43">
        <v>23</v>
      </c>
      <c r="J60" s="43" t="s">
        <v>22</v>
      </c>
      <c r="K60" s="43">
        <v>31.5</v>
      </c>
      <c r="L60" s="43">
        <v>16.5</v>
      </c>
      <c r="M60" s="43">
        <v>23.5</v>
      </c>
      <c r="N60" s="37" t="s">
        <v>58</v>
      </c>
      <c r="O60" s="37" t="s">
        <v>24</v>
      </c>
    </row>
    <row r="61" spans="1:15" s="36" customFormat="1" x14ac:dyDescent="0.25">
      <c r="A61" s="45" t="s">
        <v>131</v>
      </c>
      <c r="B61" s="37" t="s">
        <v>132</v>
      </c>
      <c r="C61" s="37" t="s">
        <v>132</v>
      </c>
      <c r="D61" s="37" t="e">
        <f>VLOOKUP(A61,'[1]Zoeller Pump Company'!$A$10:$C$3862,3,FALSE)</f>
        <v>#REF!</v>
      </c>
      <c r="E61" s="37" t="s">
        <v>21</v>
      </c>
      <c r="F61" s="40">
        <v>232</v>
      </c>
      <c r="G61" s="41"/>
      <c r="H61" s="42">
        <v>53514058807</v>
      </c>
      <c r="I61" s="43">
        <v>2</v>
      </c>
      <c r="J61" s="46" t="s">
        <v>22</v>
      </c>
      <c r="K61" s="43">
        <v>8</v>
      </c>
      <c r="L61" s="43">
        <v>6.5</v>
      </c>
      <c r="M61" s="43">
        <v>8</v>
      </c>
      <c r="N61" s="39" t="s">
        <v>23</v>
      </c>
      <c r="O61" s="39" t="s">
        <v>24</v>
      </c>
    </row>
    <row r="62" spans="1:15" s="36" customFormat="1" x14ac:dyDescent="0.25">
      <c r="A62" s="37" t="s">
        <v>133</v>
      </c>
      <c r="B62" s="44" t="str">
        <f>IF(D62&lt;&gt;0,HYPERLINK(D62,C62),"NO LINK")</f>
        <v>Switch,Mech Flt/SPB/230V/20'Cd/15Amp/2Hp</v>
      </c>
      <c r="C62" s="37" t="s">
        <v>134</v>
      </c>
      <c r="D62" s="37" t="str">
        <f>VLOOKUP(A62,'[1]Zoeller Pump Company'!$A$10:$C$3862,3,FALSE)</f>
        <v>https://www.zoellerpumps.com/en-us/products/alarms/switches</v>
      </c>
      <c r="E62" s="37" t="s">
        <v>21</v>
      </c>
      <c r="F62" s="40">
        <v>111</v>
      </c>
      <c r="G62" s="41"/>
      <c r="H62" s="42">
        <v>53514066253</v>
      </c>
      <c r="I62" s="43">
        <v>2</v>
      </c>
      <c r="J62" s="43" t="s">
        <v>22</v>
      </c>
      <c r="K62" s="43">
        <v>8</v>
      </c>
      <c r="L62" s="43">
        <v>4.5</v>
      </c>
      <c r="M62" s="43">
        <v>8</v>
      </c>
      <c r="N62" s="37" t="s">
        <v>27</v>
      </c>
      <c r="O62" s="37" t="s">
        <v>24</v>
      </c>
    </row>
    <row r="63" spans="1:15" s="36" customFormat="1" x14ac:dyDescent="0.25">
      <c r="A63" s="37" t="s">
        <v>135</v>
      </c>
      <c r="B63" s="37" t="s">
        <v>136</v>
      </c>
      <c r="C63" s="37" t="s">
        <v>136</v>
      </c>
      <c r="D63" s="37" t="e">
        <f>VLOOKUP(A63,'[1]Zoeller Pump Company'!$A$10:$C$3862,3,FALSE)</f>
        <v>#REF!</v>
      </c>
      <c r="E63" s="37" t="s">
        <v>21</v>
      </c>
      <c r="F63" s="40">
        <v>416</v>
      </c>
      <c r="G63" s="41"/>
      <c r="H63" s="42">
        <v>53514061661</v>
      </c>
      <c r="I63" s="43">
        <v>5</v>
      </c>
      <c r="J63" s="43" t="s">
        <v>22</v>
      </c>
      <c r="K63" s="43">
        <v>12.5</v>
      </c>
      <c r="L63" s="43">
        <v>8</v>
      </c>
      <c r="M63" s="43">
        <v>11</v>
      </c>
      <c r="N63" s="37" t="s">
        <v>23</v>
      </c>
      <c r="O63" s="37" t="s">
        <v>24</v>
      </c>
    </row>
    <row r="64" spans="1:15" s="36" customFormat="1" x14ac:dyDescent="0.25">
      <c r="A64" s="37" t="s">
        <v>137</v>
      </c>
      <c r="B64" s="37" t="s">
        <v>138</v>
      </c>
      <c r="C64" s="37" t="s">
        <v>138</v>
      </c>
      <c r="D64" s="37" t="e">
        <f>VLOOKUP(A64,'[1]Zoeller Pump Company'!$A$10:$C$3862,3,FALSE)</f>
        <v>#REF!</v>
      </c>
      <c r="E64" s="37" t="s">
        <v>21</v>
      </c>
      <c r="F64" s="40">
        <v>531</v>
      </c>
      <c r="G64" s="41"/>
      <c r="H64" s="42">
        <v>53514061678</v>
      </c>
      <c r="I64" s="43">
        <v>9</v>
      </c>
      <c r="J64" s="43" t="s">
        <v>22</v>
      </c>
      <c r="K64" s="43">
        <v>12.5</v>
      </c>
      <c r="L64" s="43">
        <v>8</v>
      </c>
      <c r="M64" s="43">
        <v>11</v>
      </c>
      <c r="N64" s="37" t="s">
        <v>23</v>
      </c>
      <c r="O64" s="37" t="s">
        <v>24</v>
      </c>
    </row>
    <row r="65" spans="1:16" s="36" customFormat="1" x14ac:dyDescent="0.25">
      <c r="A65" s="37" t="s">
        <v>139</v>
      </c>
      <c r="B65" s="37" t="s">
        <v>140</v>
      </c>
      <c r="C65" s="37" t="s">
        <v>140</v>
      </c>
      <c r="D65" s="37" t="e">
        <f>VLOOKUP(A65,'[1]Zoeller Pump Company'!$A$10:$C$3862,3,FALSE)</f>
        <v>#REF!</v>
      </c>
      <c r="E65" s="37" t="s">
        <v>21</v>
      </c>
      <c r="F65" s="40">
        <v>551</v>
      </c>
      <c r="G65" s="41"/>
      <c r="H65" s="42">
        <v>53514061685</v>
      </c>
      <c r="I65" s="43">
        <v>9</v>
      </c>
      <c r="J65" s="43" t="s">
        <v>22</v>
      </c>
      <c r="K65" s="43">
        <v>12.5</v>
      </c>
      <c r="L65" s="43">
        <v>8</v>
      </c>
      <c r="M65" s="43">
        <v>11</v>
      </c>
      <c r="N65" s="37" t="s">
        <v>23</v>
      </c>
      <c r="O65" s="37" t="s">
        <v>24</v>
      </c>
    </row>
    <row r="66" spans="1:16" s="36" customFormat="1" x14ac:dyDescent="0.25">
      <c r="A66" s="37" t="s">
        <v>141</v>
      </c>
      <c r="B66" s="37" t="s">
        <v>142</v>
      </c>
      <c r="C66" s="37" t="s">
        <v>142</v>
      </c>
      <c r="D66" s="37" t="e">
        <f>VLOOKUP(A66,'[1]Zoeller Pump Company'!$A$10:$C$3862,3,FALSE)</f>
        <v>#REF!</v>
      </c>
      <c r="E66" s="37" t="s">
        <v>21</v>
      </c>
      <c r="F66" s="40">
        <v>349</v>
      </c>
      <c r="G66" s="41"/>
      <c r="H66" s="42">
        <v>53514062019</v>
      </c>
      <c r="I66" s="43">
        <v>3</v>
      </c>
      <c r="J66" s="43" t="s">
        <v>22</v>
      </c>
      <c r="K66" s="43">
        <v>12.5</v>
      </c>
      <c r="L66" s="43">
        <v>8</v>
      </c>
      <c r="M66" s="43">
        <v>11</v>
      </c>
      <c r="N66" s="37" t="s">
        <v>23</v>
      </c>
      <c r="O66" s="37" t="s">
        <v>24</v>
      </c>
    </row>
    <row r="67" spans="1:16" s="36" customFormat="1" x14ac:dyDescent="0.25">
      <c r="A67" s="37" t="s">
        <v>143</v>
      </c>
      <c r="B67" s="37" t="s">
        <v>144</v>
      </c>
      <c r="C67" s="37" t="s">
        <v>144</v>
      </c>
      <c r="D67" s="37" t="e">
        <f>VLOOKUP(A67,'[1]Zoeller Pump Company'!$A$10:$C$3862,3,FALSE)</f>
        <v>#REF!</v>
      </c>
      <c r="E67" s="37" t="s">
        <v>21</v>
      </c>
      <c r="F67" s="40">
        <v>357</v>
      </c>
      <c r="G67" s="41"/>
      <c r="H67" s="42">
        <v>53514062026</v>
      </c>
      <c r="I67" s="43">
        <v>3</v>
      </c>
      <c r="J67" s="43" t="s">
        <v>22</v>
      </c>
      <c r="K67" s="43">
        <v>8.5</v>
      </c>
      <c r="L67" s="43">
        <v>7.25</v>
      </c>
      <c r="M67" s="43">
        <v>8.5</v>
      </c>
      <c r="N67" s="37" t="s">
        <v>23</v>
      </c>
      <c r="O67" s="37" t="s">
        <v>24</v>
      </c>
    </row>
    <row r="68" spans="1:16" s="36" customFormat="1" x14ac:dyDescent="0.25">
      <c r="A68" s="37" t="s">
        <v>145</v>
      </c>
      <c r="B68" s="37" t="s">
        <v>146</v>
      </c>
      <c r="C68" s="37" t="s">
        <v>146</v>
      </c>
      <c r="D68" s="37" t="e">
        <f>VLOOKUP(A68,'[1]Zoeller Pump Company'!$A$10:$C$3862,3,FALSE)</f>
        <v>#REF!</v>
      </c>
      <c r="E68" s="37" t="s">
        <v>21</v>
      </c>
      <c r="F68" s="40">
        <v>484</v>
      </c>
      <c r="G68" s="41"/>
      <c r="H68" s="42">
        <v>53514063450</v>
      </c>
      <c r="I68" s="43">
        <v>7</v>
      </c>
      <c r="J68" s="43" t="s">
        <v>22</v>
      </c>
      <c r="K68" s="43">
        <v>12.5</v>
      </c>
      <c r="L68" s="43">
        <v>8</v>
      </c>
      <c r="M68" s="43">
        <v>11</v>
      </c>
      <c r="N68" s="37" t="s">
        <v>23</v>
      </c>
      <c r="O68" s="37" t="s">
        <v>24</v>
      </c>
    </row>
    <row r="69" spans="1:16" s="36" customFormat="1" x14ac:dyDescent="0.25">
      <c r="A69" s="37" t="s">
        <v>147</v>
      </c>
      <c r="B69" s="37" t="s">
        <v>148</v>
      </c>
      <c r="C69" s="37" t="s">
        <v>148</v>
      </c>
      <c r="D69" s="37" t="e">
        <f>VLOOKUP(A69,'[1]Zoeller Pump Company'!$A$10:$C$3862,3,FALSE)</f>
        <v>#REF!</v>
      </c>
      <c r="E69" s="37" t="s">
        <v>21</v>
      </c>
      <c r="F69" s="40">
        <v>495</v>
      </c>
      <c r="G69" s="41"/>
      <c r="H69" s="42">
        <v>53514063467</v>
      </c>
      <c r="I69" s="43">
        <v>7</v>
      </c>
      <c r="J69" s="43" t="s">
        <v>22</v>
      </c>
      <c r="K69" s="43">
        <v>12.5</v>
      </c>
      <c r="L69" s="43">
        <v>8</v>
      </c>
      <c r="M69" s="43">
        <v>11</v>
      </c>
      <c r="N69" s="37" t="s">
        <v>23</v>
      </c>
      <c r="O69" s="37" t="s">
        <v>24</v>
      </c>
    </row>
    <row r="70" spans="1:16" s="36" customFormat="1" x14ac:dyDescent="0.25">
      <c r="A70" s="37" t="s">
        <v>149</v>
      </c>
      <c r="B70" s="37" t="s">
        <v>150</v>
      </c>
      <c r="C70" s="37" t="s">
        <v>150</v>
      </c>
      <c r="D70" s="37" t="e">
        <f>VLOOKUP(A70,'[1]Zoeller Pump Company'!$A$10:$C$3862,3,FALSE)</f>
        <v>#REF!</v>
      </c>
      <c r="E70" s="37" t="s">
        <v>21</v>
      </c>
      <c r="F70" s="40">
        <v>261</v>
      </c>
      <c r="G70" s="41"/>
      <c r="H70" s="42">
        <v>53514080235</v>
      </c>
      <c r="I70" s="43">
        <v>5</v>
      </c>
      <c r="J70" s="43" t="s">
        <v>22</v>
      </c>
      <c r="K70" s="43">
        <v>13.5</v>
      </c>
      <c r="L70" s="43">
        <v>6</v>
      </c>
      <c r="M70" s="43">
        <v>8</v>
      </c>
      <c r="N70" s="37" t="s">
        <v>27</v>
      </c>
      <c r="O70" s="37" t="s">
        <v>24</v>
      </c>
    </row>
    <row r="71" spans="1:16" s="36" customFormat="1" x14ac:dyDescent="0.25">
      <c r="A71" s="37" t="s">
        <v>151</v>
      </c>
      <c r="B71" s="37" t="s">
        <v>152</v>
      </c>
      <c r="C71" s="37" t="s">
        <v>152</v>
      </c>
      <c r="D71" s="37" t="e">
        <f>VLOOKUP(A71,'[1]Zoeller Pump Company'!$A$10:$C$3862,3,FALSE)</f>
        <v>#REF!</v>
      </c>
      <c r="E71" s="37" t="s">
        <v>21</v>
      </c>
      <c r="F71" s="40">
        <v>598</v>
      </c>
      <c r="G71" s="41"/>
      <c r="H71" s="42">
        <v>53514069650</v>
      </c>
      <c r="I71" s="43">
        <v>36</v>
      </c>
      <c r="J71" s="43" t="s">
        <v>22</v>
      </c>
      <c r="K71" s="43"/>
      <c r="L71" s="43"/>
      <c r="M71" s="43"/>
      <c r="N71" s="37" t="s">
        <v>23</v>
      </c>
      <c r="O71" s="37" t="s">
        <v>24</v>
      </c>
    </row>
    <row r="72" spans="1:16" s="36" customFormat="1" x14ac:dyDescent="0.25">
      <c r="A72" s="37" t="s">
        <v>153</v>
      </c>
      <c r="B72" s="37" t="s">
        <v>154</v>
      </c>
      <c r="C72" s="37" t="s">
        <v>154</v>
      </c>
      <c r="D72" s="37" t="e">
        <f>VLOOKUP(A72,'[1]Zoeller Pump Company'!$A$10:$C$3862,3,FALSE)</f>
        <v>#REF!</v>
      </c>
      <c r="E72" s="37" t="s">
        <v>21</v>
      </c>
      <c r="F72" s="40">
        <v>624</v>
      </c>
      <c r="G72" s="41"/>
      <c r="H72" s="42">
        <v>53514069667</v>
      </c>
      <c r="I72" s="43">
        <v>39</v>
      </c>
      <c r="J72" s="43" t="s">
        <v>22</v>
      </c>
      <c r="K72" s="43"/>
      <c r="L72" s="43"/>
      <c r="M72" s="43"/>
      <c r="N72" s="37" t="s">
        <v>23</v>
      </c>
      <c r="O72" s="37" t="s">
        <v>24</v>
      </c>
    </row>
    <row r="73" spans="1:16" s="47" customFormat="1" x14ac:dyDescent="0.25">
      <c r="A73" s="37" t="s">
        <v>155</v>
      </c>
      <c r="B73" s="37" t="s">
        <v>156</v>
      </c>
      <c r="C73" s="37" t="s">
        <v>156</v>
      </c>
      <c r="D73" s="37" t="e">
        <f>VLOOKUP(A73,'[1]Zoeller Pump Company'!$A$10:$C$3862,3,FALSE)</f>
        <v>#REF!</v>
      </c>
      <c r="E73" s="37" t="s">
        <v>21</v>
      </c>
      <c r="F73" s="40">
        <v>203</v>
      </c>
      <c r="G73" s="41"/>
      <c r="H73" s="42">
        <v>53514069674</v>
      </c>
      <c r="I73" s="43">
        <v>4</v>
      </c>
      <c r="J73" s="43" t="s">
        <v>22</v>
      </c>
      <c r="K73" s="43"/>
      <c r="L73" s="43"/>
      <c r="M73" s="43"/>
      <c r="N73" s="37" t="s">
        <v>23</v>
      </c>
      <c r="O73" s="37" t="s">
        <v>24</v>
      </c>
      <c r="P73" s="39"/>
    </row>
    <row r="74" spans="1:16" s="47" customFormat="1" x14ac:dyDescent="0.25">
      <c r="A74" s="37" t="s">
        <v>157</v>
      </c>
      <c r="B74" s="37" t="s">
        <v>158</v>
      </c>
      <c r="C74" s="37" t="s">
        <v>158</v>
      </c>
      <c r="D74" s="37" t="e">
        <f>VLOOKUP(A74,'[1]Zoeller Pump Company'!$A$10:$C$3862,3,FALSE)</f>
        <v>#REF!</v>
      </c>
      <c r="E74" s="37" t="s">
        <v>21</v>
      </c>
      <c r="F74" s="40">
        <v>453</v>
      </c>
      <c r="G74" s="41"/>
      <c r="H74" s="42">
        <v>53514072292</v>
      </c>
      <c r="I74" s="43">
        <v>2.5</v>
      </c>
      <c r="J74" s="43" t="s">
        <v>22</v>
      </c>
      <c r="K74" s="43">
        <v>10.5</v>
      </c>
      <c r="L74" s="43">
        <v>10.25</v>
      </c>
      <c r="M74" s="43">
        <v>10.25</v>
      </c>
      <c r="N74" s="37" t="s">
        <v>23</v>
      </c>
      <c r="O74" s="37" t="s">
        <v>24</v>
      </c>
      <c r="P74" s="39"/>
    </row>
    <row r="75" spans="1:16" s="47" customFormat="1" x14ac:dyDescent="0.25">
      <c r="A75" s="37" t="s">
        <v>159</v>
      </c>
      <c r="B75" s="37" t="s">
        <v>160</v>
      </c>
      <c r="C75" s="37" t="s">
        <v>160</v>
      </c>
      <c r="D75" s="37" t="e">
        <f>VLOOKUP(A75,'[1]Zoeller Pump Company'!$A$10:$C$3862,3,FALSE)</f>
        <v>#REF!</v>
      </c>
      <c r="E75" s="37" t="s">
        <v>21</v>
      </c>
      <c r="F75" s="40">
        <v>508</v>
      </c>
      <c r="G75" s="41"/>
      <c r="H75" s="42">
        <v>53514072308</v>
      </c>
      <c r="I75" s="43">
        <v>2.5</v>
      </c>
      <c r="J75" s="43" t="s">
        <v>22</v>
      </c>
      <c r="K75" s="43">
        <v>10.5</v>
      </c>
      <c r="L75" s="43">
        <v>10.25</v>
      </c>
      <c r="M75" s="43">
        <v>10.25</v>
      </c>
      <c r="N75" s="37" t="s">
        <v>23</v>
      </c>
      <c r="O75" s="37" t="s">
        <v>24</v>
      </c>
      <c r="P75" s="39"/>
    </row>
    <row r="76" spans="1:16" s="36" customFormat="1" x14ac:dyDescent="0.25">
      <c r="A76" s="37" t="s">
        <v>161</v>
      </c>
      <c r="B76" s="37" t="s">
        <v>162</v>
      </c>
      <c r="C76" s="37" t="s">
        <v>162</v>
      </c>
      <c r="D76" s="37" t="e">
        <f>VLOOKUP(A76,'[1]Zoeller Pump Company'!$A$10:$C$3862,3,FALSE)</f>
        <v>#REF!</v>
      </c>
      <c r="E76" s="37" t="s">
        <v>21</v>
      </c>
      <c r="F76" s="40">
        <v>499</v>
      </c>
      <c r="G76" s="41"/>
      <c r="H76" s="42">
        <v>53514072315</v>
      </c>
      <c r="I76" s="43">
        <v>2.5</v>
      </c>
      <c r="J76" s="43" t="s">
        <v>22</v>
      </c>
      <c r="K76" s="43">
        <v>10.5</v>
      </c>
      <c r="L76" s="43">
        <v>10.25</v>
      </c>
      <c r="M76" s="43">
        <v>10.25</v>
      </c>
      <c r="N76" s="37" t="s">
        <v>23</v>
      </c>
      <c r="O76" s="37" t="s">
        <v>24</v>
      </c>
      <c r="P76" s="39"/>
    </row>
    <row r="77" spans="1:16" s="36" customFormat="1" x14ac:dyDescent="0.25">
      <c r="A77" s="37" t="s">
        <v>163</v>
      </c>
      <c r="B77" s="37" t="s">
        <v>164</v>
      </c>
      <c r="C77" s="37" t="s">
        <v>164</v>
      </c>
      <c r="D77" s="37" t="e">
        <f>VLOOKUP(A77,'[1]Zoeller Pump Company'!$A$10:$C$3862,3,FALSE)</f>
        <v>#REF!</v>
      </c>
      <c r="E77" s="37" t="s">
        <v>21</v>
      </c>
      <c r="F77" s="40">
        <v>29</v>
      </c>
      <c r="G77" s="41"/>
      <c r="H77" s="42">
        <v>53514072827</v>
      </c>
      <c r="I77" s="43">
        <v>2</v>
      </c>
      <c r="J77" s="43" t="s">
        <v>22</v>
      </c>
      <c r="K77" s="43">
        <v>7.25</v>
      </c>
      <c r="L77" s="43">
        <v>5</v>
      </c>
      <c r="M77" s="43">
        <v>5.5</v>
      </c>
      <c r="N77" s="37" t="s">
        <v>23</v>
      </c>
      <c r="O77" s="37" t="s">
        <v>24</v>
      </c>
      <c r="P77" s="39"/>
    </row>
    <row r="78" spans="1:16" s="36" customFormat="1" x14ac:dyDescent="0.25">
      <c r="A78" s="37" t="s">
        <v>165</v>
      </c>
      <c r="B78" s="44" t="str">
        <f>IF(D78&lt;&gt;0,HYPERLINK(D78,C78),"NO LINK")</f>
        <v>Weight Asm,Float/(1) Weight &amp; Bracket</v>
      </c>
      <c r="C78" s="37" t="s">
        <v>166</v>
      </c>
      <c r="D78" s="37" t="str">
        <f>VLOOKUP(A78,'[1]Zoeller Pump Company'!$A$10:$C$3862,3,FALSE)</f>
        <v>https://www.zoellerpumps.com/en-us/products/alarms/switches</v>
      </c>
      <c r="E78" s="37" t="s">
        <v>21</v>
      </c>
      <c r="F78" s="40">
        <v>99</v>
      </c>
      <c r="G78" s="41"/>
      <c r="H78" s="42">
        <v>53514076016</v>
      </c>
      <c r="I78" s="43">
        <v>2</v>
      </c>
      <c r="J78" s="43" t="s">
        <v>22</v>
      </c>
      <c r="K78" s="43">
        <v>7.25</v>
      </c>
      <c r="L78" s="43">
        <v>5</v>
      </c>
      <c r="M78" s="43">
        <v>5.5</v>
      </c>
      <c r="N78" s="37" t="s">
        <v>23</v>
      </c>
      <c r="O78" s="37" t="s">
        <v>24</v>
      </c>
      <c r="P78" s="39"/>
    </row>
    <row r="79" spans="1:16" s="47" customFormat="1" x14ac:dyDescent="0.25">
      <c r="A79" s="37" t="s">
        <v>167</v>
      </c>
      <c r="B79" s="37" t="s">
        <v>168</v>
      </c>
      <c r="C79" s="37" t="s">
        <v>168</v>
      </c>
      <c r="D79" s="37" t="e">
        <f>VLOOKUP(A79,'[1]Zoeller Pump Company'!$A$10:$C$3862,3,FALSE)</f>
        <v>#REF!</v>
      </c>
      <c r="E79" s="37" t="s">
        <v>21</v>
      </c>
      <c r="F79" s="40">
        <v>300</v>
      </c>
      <c r="G79" s="41"/>
      <c r="H79" s="42">
        <v>53514074166</v>
      </c>
      <c r="I79" s="43">
        <v>6</v>
      </c>
      <c r="J79" s="43" t="s">
        <v>22</v>
      </c>
      <c r="K79" s="43">
        <v>7.25</v>
      </c>
      <c r="L79" s="43">
        <v>5</v>
      </c>
      <c r="M79" s="43">
        <v>5.5</v>
      </c>
      <c r="N79" s="37" t="s">
        <v>23</v>
      </c>
      <c r="O79" s="37" t="s">
        <v>24</v>
      </c>
      <c r="P79" s="36"/>
    </row>
    <row r="80" spans="1:16" s="47" customFormat="1" x14ac:dyDescent="0.25">
      <c r="A80" s="37" t="s">
        <v>169</v>
      </c>
      <c r="B80" s="37" t="s">
        <v>170</v>
      </c>
      <c r="C80" s="37" t="s">
        <v>170</v>
      </c>
      <c r="D80" s="37" t="e">
        <f>VLOOKUP(A80,'[1]Zoeller Pump Company'!$A$10:$C$3862,3,FALSE)</f>
        <v>#REF!</v>
      </c>
      <c r="E80" s="37" t="s">
        <v>21</v>
      </c>
      <c r="F80" s="40">
        <v>423</v>
      </c>
      <c r="G80" s="41"/>
      <c r="H80" s="42">
        <v>53514077297</v>
      </c>
      <c r="I80" s="43">
        <v>6</v>
      </c>
      <c r="J80" s="43" t="s">
        <v>22</v>
      </c>
      <c r="K80" s="43">
        <v>8</v>
      </c>
      <c r="L80" s="43">
        <v>6.5</v>
      </c>
      <c r="M80" s="43">
        <v>6.5</v>
      </c>
      <c r="N80" s="37" t="s">
        <v>23</v>
      </c>
      <c r="O80" s="37" t="s">
        <v>24</v>
      </c>
      <c r="P80" s="36"/>
    </row>
    <row r="81" spans="1:16" s="36" customFormat="1" x14ac:dyDescent="0.25">
      <c r="A81" s="37" t="s">
        <v>171</v>
      </c>
      <c r="B81" s="37" t="s">
        <v>172</v>
      </c>
      <c r="C81" s="37" t="s">
        <v>172</v>
      </c>
      <c r="D81" s="37" t="e">
        <f>VLOOKUP(A81,'[1]Zoeller Pump Company'!$A$10:$C$3862,3,FALSE)</f>
        <v>#REF!</v>
      </c>
      <c r="E81" s="37" t="s">
        <v>21</v>
      </c>
      <c r="F81" s="40">
        <v>317</v>
      </c>
      <c r="G81" s="41"/>
      <c r="H81" s="42">
        <v>53514080242</v>
      </c>
      <c r="I81" s="43">
        <v>5</v>
      </c>
      <c r="J81" s="43" t="s">
        <v>22</v>
      </c>
      <c r="K81" s="43">
        <v>13.5</v>
      </c>
      <c r="L81" s="43">
        <v>6</v>
      </c>
      <c r="M81" s="43">
        <v>8</v>
      </c>
      <c r="N81" s="37" t="s">
        <v>27</v>
      </c>
      <c r="O81" s="37" t="s">
        <v>24</v>
      </c>
    </row>
    <row r="82" spans="1:16" s="36" customFormat="1" x14ac:dyDescent="0.25">
      <c r="A82" s="45" t="s">
        <v>173</v>
      </c>
      <c r="B82" s="37" t="s">
        <v>174</v>
      </c>
      <c r="C82" s="37" t="s">
        <v>174</v>
      </c>
      <c r="D82" s="37" t="e">
        <f>VLOOKUP(A82,'[1]Zoeller Pump Company'!$A$10:$C$3862,3,FALSE)</f>
        <v>#REF!</v>
      </c>
      <c r="E82" s="37" t="s">
        <v>21</v>
      </c>
      <c r="F82" s="40">
        <v>1268</v>
      </c>
      <c r="G82" s="41"/>
      <c r="H82" s="42">
        <v>53514080358</v>
      </c>
      <c r="I82" s="43">
        <v>20</v>
      </c>
      <c r="J82" s="46" t="s">
        <v>22</v>
      </c>
      <c r="K82" s="43">
        <v>18</v>
      </c>
      <c r="L82" s="43">
        <v>7.5</v>
      </c>
      <c r="M82" s="43">
        <v>15</v>
      </c>
      <c r="N82" s="39" t="s">
        <v>23</v>
      </c>
      <c r="O82" s="39" t="s">
        <v>24</v>
      </c>
    </row>
    <row r="83" spans="1:16" s="36" customFormat="1" x14ac:dyDescent="0.25">
      <c r="A83" s="37" t="s">
        <v>175</v>
      </c>
      <c r="B83" s="44" t="str">
        <f>IF(D83&lt;&gt;0,HYPERLINK(D83,C83),"NO LINK")</f>
        <v>Weight Asm,(1) Weight Only/(Flt Switch)</v>
      </c>
      <c r="C83" s="37" t="s">
        <v>176</v>
      </c>
      <c r="D83" s="37" t="str">
        <f>VLOOKUP(A83,'[1]Zoeller Pump Company'!$A$10:$C$3862,3,FALSE)</f>
        <v>https://www.zoellerpumps.com/en-us/products/alarms/switches</v>
      </c>
      <c r="E83" s="37" t="s">
        <v>21</v>
      </c>
      <c r="F83" s="40">
        <v>27</v>
      </c>
      <c r="G83" s="41"/>
      <c r="H83" s="42">
        <v>53514077303</v>
      </c>
      <c r="I83" s="43">
        <v>2</v>
      </c>
      <c r="J83" s="43" t="s">
        <v>22</v>
      </c>
      <c r="K83" s="43">
        <v>7.25</v>
      </c>
      <c r="L83" s="43">
        <v>5</v>
      </c>
      <c r="M83" s="43">
        <v>5.5</v>
      </c>
      <c r="N83" s="37" t="s">
        <v>23</v>
      </c>
      <c r="O83" s="37" t="s">
        <v>24</v>
      </c>
    </row>
    <row r="84" spans="1:16" s="36" customFormat="1" x14ac:dyDescent="0.25">
      <c r="A84" s="45" t="s">
        <v>177</v>
      </c>
      <c r="B84" s="37" t="s">
        <v>178</v>
      </c>
      <c r="C84" s="37" t="s">
        <v>178</v>
      </c>
      <c r="D84" s="37" t="e">
        <f>VLOOKUP(A84,'[1]Zoeller Pump Company'!$A$10:$C$3862,3,FALSE)</f>
        <v>#REF!</v>
      </c>
      <c r="E84" s="37" t="s">
        <v>21</v>
      </c>
      <c r="F84" s="40">
        <v>1275</v>
      </c>
      <c r="G84" s="41"/>
      <c r="H84" s="42">
        <v>53514080372</v>
      </c>
      <c r="I84" s="43">
        <v>20</v>
      </c>
      <c r="J84" s="46" t="s">
        <v>22</v>
      </c>
      <c r="K84" s="43">
        <v>7.5</v>
      </c>
      <c r="L84" s="43">
        <v>18</v>
      </c>
      <c r="M84" s="43">
        <v>15</v>
      </c>
      <c r="N84" s="39" t="s">
        <v>23</v>
      </c>
      <c r="O84" s="39" t="s">
        <v>24</v>
      </c>
    </row>
    <row r="85" spans="1:16" s="36" customFormat="1" x14ac:dyDescent="0.25">
      <c r="A85" s="45" t="s">
        <v>179</v>
      </c>
      <c r="B85" s="44" t="str">
        <f t="shared" ref="B85:B91" si="3">IF(D85&lt;&gt;0,HYPERLINK(D85,C85),"NO LINK")</f>
        <v>Control,Dual/Td/115V/1Ph/4X/ETM/0-20FLA/Floats</v>
      </c>
      <c r="C85" s="37" t="s">
        <v>180</v>
      </c>
      <c r="D85" s="37" t="str">
        <f>VLOOKUP(A85,'[1]Zoeller Pump Company'!$A$10:$C$3862,3,FALSE)</f>
        <v>https://www.zoellerpumps.com/en-us/products/alarms/controls/duplex-alternator</v>
      </c>
      <c r="E85" s="37" t="s">
        <v>21</v>
      </c>
      <c r="F85" s="40">
        <v>1662</v>
      </c>
      <c r="G85" s="41"/>
      <c r="H85" s="42">
        <v>53514080396</v>
      </c>
      <c r="I85" s="43">
        <v>22</v>
      </c>
      <c r="J85" s="46" t="s">
        <v>22</v>
      </c>
      <c r="K85" s="43">
        <v>22</v>
      </c>
      <c r="L85" s="43">
        <v>9.5</v>
      </c>
      <c r="M85" s="43">
        <v>19</v>
      </c>
      <c r="N85" s="39" t="s">
        <v>23</v>
      </c>
      <c r="O85" s="39" t="s">
        <v>24</v>
      </c>
    </row>
    <row r="86" spans="1:16" s="36" customFormat="1" x14ac:dyDescent="0.25">
      <c r="A86" s="45" t="s">
        <v>181</v>
      </c>
      <c r="B86" s="44" t="str">
        <f t="shared" si="3"/>
        <v>Control,Dual/Td/115/200/230V/1P/4X/ETM/0-20A/Flt</v>
      </c>
      <c r="C86" s="37" t="s">
        <v>182</v>
      </c>
      <c r="D86" s="37" t="str">
        <f>VLOOKUP(A86,'[1]Zoeller Pump Company'!$A$10:$C$3862,3,FALSE)</f>
        <v>https://www.zoellerpumps.com/en-us/products/alarms/controls/duplex-alternator</v>
      </c>
      <c r="E86" s="37" t="s">
        <v>21</v>
      </c>
      <c r="F86" s="40">
        <v>1922</v>
      </c>
      <c r="G86" s="41"/>
      <c r="H86" s="42">
        <v>53514080419</v>
      </c>
      <c r="I86" s="43">
        <v>22</v>
      </c>
      <c r="J86" s="46" t="s">
        <v>22</v>
      </c>
      <c r="K86" s="43">
        <v>22</v>
      </c>
      <c r="L86" s="43">
        <v>9.5</v>
      </c>
      <c r="M86" s="43">
        <v>19</v>
      </c>
      <c r="N86" s="39" t="s">
        <v>23</v>
      </c>
      <c r="O86" s="39" t="s">
        <v>24</v>
      </c>
    </row>
    <row r="87" spans="1:16" s="36" customFormat="1" x14ac:dyDescent="0.25">
      <c r="A87" s="37" t="s">
        <v>183</v>
      </c>
      <c r="B87" s="44" t="str">
        <f t="shared" si="3"/>
        <v>Switch,Mech Flt/SPB/115V/20'Cd/15Amp/.75Hp</v>
      </c>
      <c r="C87" s="37" t="s">
        <v>184</v>
      </c>
      <c r="D87" s="37" t="str">
        <f>VLOOKUP(A87,'[1]Zoeller Pump Company'!$A$10:$C$3862,3,FALSE)</f>
        <v>https://www.zoellerpumps.com/en-us/products/alarms/switches</v>
      </c>
      <c r="E87" s="37" t="s">
        <v>21</v>
      </c>
      <c r="F87" s="40">
        <v>102</v>
      </c>
      <c r="G87" s="41"/>
      <c r="H87" s="42">
        <v>53514082406</v>
      </c>
      <c r="I87" s="43">
        <v>2</v>
      </c>
      <c r="J87" s="43" t="s">
        <v>22</v>
      </c>
      <c r="K87" s="43">
        <v>8</v>
      </c>
      <c r="L87" s="43">
        <v>4.5</v>
      </c>
      <c r="M87" s="43">
        <v>8</v>
      </c>
      <c r="N87" s="37" t="s">
        <v>27</v>
      </c>
      <c r="O87" s="37" t="s">
        <v>24</v>
      </c>
    </row>
    <row r="88" spans="1:16" s="36" customFormat="1" x14ac:dyDescent="0.25">
      <c r="A88" s="37" t="s">
        <v>185</v>
      </c>
      <c r="B88" s="44" t="str">
        <f t="shared" si="3"/>
        <v>Switch,Mech Flt/SPB/230V/20'Cd/13Amp/1Hp</v>
      </c>
      <c r="C88" s="37" t="s">
        <v>186</v>
      </c>
      <c r="D88" s="37" t="str">
        <f>VLOOKUP(A88,'[1]Zoeller Pump Company'!$A$10:$C$3862,3,FALSE)</f>
        <v>https://www.zoellerpumps.com/en-us/products/alarms/switches</v>
      </c>
      <c r="E88" s="37" t="s">
        <v>21</v>
      </c>
      <c r="F88" s="40">
        <v>71</v>
      </c>
      <c r="G88" s="41"/>
      <c r="H88" s="42">
        <v>53514082413</v>
      </c>
      <c r="I88" s="43">
        <v>2</v>
      </c>
      <c r="J88" s="43" t="s">
        <v>22</v>
      </c>
      <c r="K88" s="43">
        <v>8</v>
      </c>
      <c r="L88" s="43">
        <v>4.5</v>
      </c>
      <c r="M88" s="43">
        <v>8</v>
      </c>
      <c r="N88" s="37" t="s">
        <v>27</v>
      </c>
      <c r="O88" s="37" t="s">
        <v>24</v>
      </c>
    </row>
    <row r="89" spans="1:16" s="36" customFormat="1" x14ac:dyDescent="0.25">
      <c r="A89" s="37" t="s">
        <v>187</v>
      </c>
      <c r="B89" s="44" t="str">
        <f t="shared" si="3"/>
        <v>Switch,Mech Flt/125/250V/5A/15'Cd/Wo Plug</v>
      </c>
      <c r="C89" s="37" t="s">
        <v>188</v>
      </c>
      <c r="D89" s="37" t="str">
        <f>VLOOKUP(A89,'[1]Zoeller Pump Company'!$A$10:$C$3862,3,FALSE)</f>
        <v>https://www.zoellerpumps.com/en-us/products/alarms/switches</v>
      </c>
      <c r="E89" s="37" t="s">
        <v>21</v>
      </c>
      <c r="F89" s="40">
        <v>46</v>
      </c>
      <c r="G89" s="41"/>
      <c r="H89" s="42">
        <v>53514088231</v>
      </c>
      <c r="I89" s="43">
        <v>2</v>
      </c>
      <c r="J89" s="43" t="s">
        <v>22</v>
      </c>
      <c r="K89" s="43">
        <v>8</v>
      </c>
      <c r="L89" s="43">
        <v>5</v>
      </c>
      <c r="M89" s="43">
        <v>8</v>
      </c>
      <c r="N89" s="37" t="s">
        <v>27</v>
      </c>
      <c r="O89" s="37" t="s">
        <v>24</v>
      </c>
    </row>
    <row r="90" spans="1:16" s="36" customFormat="1" x14ac:dyDescent="0.25">
      <c r="A90" s="37" t="s">
        <v>189</v>
      </c>
      <c r="B90" s="44" t="str">
        <f t="shared" si="3"/>
        <v>Switch,Mech Flt/125/250V/20'Cd/Wo Plug</v>
      </c>
      <c r="C90" s="37" t="s">
        <v>190</v>
      </c>
      <c r="D90" s="37" t="str">
        <f>VLOOKUP(A90,'[1]Zoeller Pump Company'!$A$10:$C$3862,3,FALSE)</f>
        <v>https://www.zoellerpumps.com/en-us/products/alarms/switches</v>
      </c>
      <c r="E90" s="37" t="s">
        <v>21</v>
      </c>
      <c r="F90" s="40">
        <v>49</v>
      </c>
      <c r="G90" s="41"/>
      <c r="H90" s="42">
        <v>53514088248</v>
      </c>
      <c r="I90" s="43">
        <v>2</v>
      </c>
      <c r="J90" s="43" t="s">
        <v>22</v>
      </c>
      <c r="K90" s="43">
        <v>8</v>
      </c>
      <c r="L90" s="43">
        <v>5</v>
      </c>
      <c r="M90" s="43">
        <v>8</v>
      </c>
      <c r="N90" s="37" t="s">
        <v>27</v>
      </c>
      <c r="O90" s="37" t="s">
        <v>24</v>
      </c>
    </row>
    <row r="91" spans="1:16" s="36" customFormat="1" x14ac:dyDescent="0.25">
      <c r="A91" s="37" t="s">
        <v>191</v>
      </c>
      <c r="B91" s="44" t="str">
        <f t="shared" si="3"/>
        <v>Switch,Mech Flt-25'Lg Cd/Cut&amp; Strip/20A/115-230V</v>
      </c>
      <c r="C91" s="37" t="s">
        <v>192</v>
      </c>
      <c r="D91" s="37" t="str">
        <f>VLOOKUP(A91,'[1]Zoeller Pump Company'!$A$10:$C$3862,3,FALSE)</f>
        <v>https://www.zoellerpumps.com/en-us/products/alarms/switches</v>
      </c>
      <c r="E91" s="37" t="s">
        <v>21</v>
      </c>
      <c r="F91" s="40">
        <v>168</v>
      </c>
      <c r="G91" s="41"/>
      <c r="H91" s="42">
        <v>53514092634</v>
      </c>
      <c r="I91" s="43">
        <v>3</v>
      </c>
      <c r="J91" s="43" t="s">
        <v>22</v>
      </c>
      <c r="K91" s="43">
        <v>8</v>
      </c>
      <c r="L91" s="43">
        <v>6.5</v>
      </c>
      <c r="M91" s="43">
        <v>8</v>
      </c>
      <c r="N91" s="37" t="s">
        <v>27</v>
      </c>
      <c r="O91" s="37" t="s">
        <v>24</v>
      </c>
      <c r="P91" s="39"/>
    </row>
    <row r="92" spans="1:16" s="36" customFormat="1" x14ac:dyDescent="0.25">
      <c r="A92" s="37" t="s">
        <v>193</v>
      </c>
      <c r="B92" s="37" t="s">
        <v>194</v>
      </c>
      <c r="C92" s="37" t="s">
        <v>194</v>
      </c>
      <c r="D92" s="37" t="e">
        <f>VLOOKUP(A92,'[1]Zoeller Pump Company'!$A$10:$C$3862,3,FALSE)</f>
        <v>#REF!</v>
      </c>
      <c r="E92" s="37" t="s">
        <v>21</v>
      </c>
      <c r="F92" s="40">
        <v>398</v>
      </c>
      <c r="G92" s="41"/>
      <c r="H92" s="42">
        <v>53514090173</v>
      </c>
      <c r="I92" s="43">
        <v>69</v>
      </c>
      <c r="J92" s="43" t="s">
        <v>22</v>
      </c>
      <c r="K92" s="43">
        <v>9</v>
      </c>
      <c r="L92" s="43">
        <v>6.5</v>
      </c>
      <c r="M92" s="43">
        <v>13</v>
      </c>
      <c r="N92" s="37" t="s">
        <v>195</v>
      </c>
      <c r="O92" s="37" t="s">
        <v>196</v>
      </c>
      <c r="P92" s="39"/>
    </row>
    <row r="93" spans="1:16" s="36" customFormat="1" x14ac:dyDescent="0.25">
      <c r="A93" s="37" t="s">
        <v>197</v>
      </c>
      <c r="B93" s="37" t="s">
        <v>198</v>
      </c>
      <c r="C93" s="37" t="s">
        <v>198</v>
      </c>
      <c r="D93" s="37" t="e">
        <f>VLOOKUP(A93,'[1]Zoeller Pump Company'!$A$10:$C$3862,3,FALSE)</f>
        <v>#REF!</v>
      </c>
      <c r="E93" s="37" t="s">
        <v>21</v>
      </c>
      <c r="F93" s="40">
        <v>35</v>
      </c>
      <c r="G93" s="41"/>
      <c r="H93" s="42">
        <v>53514090197</v>
      </c>
      <c r="I93" s="43">
        <v>0.25</v>
      </c>
      <c r="J93" s="43" t="s">
        <v>22</v>
      </c>
      <c r="K93" s="43">
        <v>11.5</v>
      </c>
      <c r="L93" s="43">
        <v>6.5</v>
      </c>
      <c r="M93" s="43">
        <v>8.5</v>
      </c>
      <c r="N93" s="37" t="s">
        <v>23</v>
      </c>
      <c r="O93" s="37" t="s">
        <v>24</v>
      </c>
      <c r="P93" s="39"/>
    </row>
    <row r="94" spans="1:16" s="36" customFormat="1" x14ac:dyDescent="0.25">
      <c r="A94" s="37" t="s">
        <v>199</v>
      </c>
      <c r="B94" s="37" t="s">
        <v>200</v>
      </c>
      <c r="C94" s="37" t="s">
        <v>200</v>
      </c>
      <c r="D94" s="37" t="e">
        <f>VLOOKUP(A94,'[1]Zoeller Pump Company'!$A$10:$C$3862,3,FALSE)</f>
        <v>#REF!</v>
      </c>
      <c r="E94" s="37" t="s">
        <v>21</v>
      </c>
      <c r="F94" s="40">
        <v>26</v>
      </c>
      <c r="G94" s="41"/>
      <c r="H94" s="42">
        <v>53514090203</v>
      </c>
      <c r="I94" s="43">
        <v>2</v>
      </c>
      <c r="J94" s="43" t="s">
        <v>22</v>
      </c>
      <c r="K94" s="43">
        <v>17</v>
      </c>
      <c r="L94" s="43">
        <v>9.5</v>
      </c>
      <c r="M94" s="43">
        <v>11.25</v>
      </c>
      <c r="N94" s="37" t="s">
        <v>23</v>
      </c>
      <c r="O94" s="37" t="s">
        <v>24</v>
      </c>
      <c r="P94" s="39"/>
    </row>
    <row r="95" spans="1:16" s="36" customFormat="1" x14ac:dyDescent="0.25">
      <c r="A95" s="37" t="s">
        <v>201</v>
      </c>
      <c r="B95" s="37" t="s">
        <v>202</v>
      </c>
      <c r="C95" s="37" t="s">
        <v>202</v>
      </c>
      <c r="D95" s="37" t="e">
        <f>VLOOKUP(A95,'[1]Zoeller Pump Company'!$A$10:$C$3862,3,FALSE)</f>
        <v>#REF!</v>
      </c>
      <c r="E95" s="37" t="s">
        <v>21</v>
      </c>
      <c r="F95" s="40">
        <v>137</v>
      </c>
      <c r="G95" s="41"/>
      <c r="H95" s="42">
        <v>53514090357</v>
      </c>
      <c r="I95" s="43">
        <v>1</v>
      </c>
      <c r="J95" s="43" t="s">
        <v>22</v>
      </c>
      <c r="K95" s="43">
        <v>8</v>
      </c>
      <c r="L95" s="43">
        <v>6.5</v>
      </c>
      <c r="M95" s="43">
        <v>6.5</v>
      </c>
      <c r="N95" s="37" t="s">
        <v>23</v>
      </c>
      <c r="O95" s="37" t="s">
        <v>24</v>
      </c>
      <c r="P95" s="39"/>
    </row>
    <row r="96" spans="1:16" s="36" customFormat="1" x14ac:dyDescent="0.25">
      <c r="A96" s="37" t="s">
        <v>203</v>
      </c>
      <c r="B96" s="37" t="s">
        <v>204</v>
      </c>
      <c r="C96" s="37" t="s">
        <v>204</v>
      </c>
      <c r="D96" s="37" t="e">
        <f>VLOOKUP(A96,'[1]Zoeller Pump Company'!$A$10:$C$3862,3,FALSE)</f>
        <v>#REF!</v>
      </c>
      <c r="E96" s="37" t="s">
        <v>21</v>
      </c>
      <c r="F96" s="40">
        <v>406</v>
      </c>
      <c r="G96" s="41"/>
      <c r="H96" s="42">
        <v>53514090340</v>
      </c>
      <c r="I96" s="43">
        <v>7</v>
      </c>
      <c r="J96" s="43" t="s">
        <v>22</v>
      </c>
      <c r="K96" s="43">
        <v>9.5</v>
      </c>
      <c r="L96" s="43">
        <v>7</v>
      </c>
      <c r="M96" s="43">
        <v>8.5</v>
      </c>
      <c r="N96" s="37" t="s">
        <v>23</v>
      </c>
      <c r="O96" s="37" t="s">
        <v>24</v>
      </c>
    </row>
    <row r="97" spans="1:16" s="47" customFormat="1" x14ac:dyDescent="0.25">
      <c r="A97" s="37" t="s">
        <v>205</v>
      </c>
      <c r="B97" s="37" t="s">
        <v>206</v>
      </c>
      <c r="C97" s="37" t="s">
        <v>206</v>
      </c>
      <c r="D97" s="37" t="e">
        <f>VLOOKUP(A97,'[1]Zoeller Pump Company'!$A$10:$C$3862,3,FALSE)</f>
        <v>#REF!</v>
      </c>
      <c r="E97" s="37" t="s">
        <v>21</v>
      </c>
      <c r="F97" s="40">
        <v>98</v>
      </c>
      <c r="G97" s="41"/>
      <c r="H97" s="42">
        <v>53514091736</v>
      </c>
      <c r="I97" s="43">
        <v>2</v>
      </c>
      <c r="J97" s="43" t="s">
        <v>22</v>
      </c>
      <c r="K97" s="43">
        <v>7.25</v>
      </c>
      <c r="L97" s="43">
        <v>5</v>
      </c>
      <c r="M97" s="43">
        <v>5.5</v>
      </c>
      <c r="N97" s="37" t="s">
        <v>23</v>
      </c>
      <c r="O97" s="37" t="s">
        <v>24</v>
      </c>
      <c r="P97" s="39"/>
    </row>
    <row r="98" spans="1:16" s="36" customFormat="1" x14ac:dyDescent="0.25">
      <c r="A98" s="37" t="s">
        <v>207</v>
      </c>
      <c r="B98" s="37" t="s">
        <v>208</v>
      </c>
      <c r="C98" s="37" t="s">
        <v>208</v>
      </c>
      <c r="D98" s="37" t="e">
        <f>VLOOKUP(A98,'[1]Zoeller Pump Company'!$A$10:$C$3862,3,FALSE)</f>
        <v>#REF!</v>
      </c>
      <c r="E98" s="37" t="s">
        <v>21</v>
      </c>
      <c r="F98" s="40">
        <v>105</v>
      </c>
      <c r="G98" s="41"/>
      <c r="H98" s="42">
        <v>53514091750</v>
      </c>
      <c r="I98" s="43">
        <v>2</v>
      </c>
      <c r="J98" s="43" t="s">
        <v>22</v>
      </c>
      <c r="K98" s="43">
        <v>8</v>
      </c>
      <c r="L98" s="43">
        <v>6.5</v>
      </c>
      <c r="M98" s="43">
        <v>6.5</v>
      </c>
      <c r="N98" s="37" t="s">
        <v>23</v>
      </c>
      <c r="O98" s="37" t="s">
        <v>24</v>
      </c>
      <c r="P98" s="39"/>
    </row>
    <row r="99" spans="1:16" s="47" customFormat="1" x14ac:dyDescent="0.25">
      <c r="A99" s="37" t="s">
        <v>209</v>
      </c>
      <c r="B99" s="37" t="s">
        <v>210</v>
      </c>
      <c r="C99" s="37" t="s">
        <v>210</v>
      </c>
      <c r="D99" s="37" t="e">
        <f>VLOOKUP(A99,'[1]Zoeller Pump Company'!$A$10:$C$3862,3,FALSE)</f>
        <v>#REF!</v>
      </c>
      <c r="E99" s="37" t="s">
        <v>21</v>
      </c>
      <c r="F99" s="40">
        <v>113</v>
      </c>
      <c r="G99" s="41"/>
      <c r="H99" s="42">
        <v>53514091767</v>
      </c>
      <c r="I99" s="43">
        <v>2</v>
      </c>
      <c r="J99" s="43" t="s">
        <v>22</v>
      </c>
      <c r="K99" s="43">
        <v>8</v>
      </c>
      <c r="L99" s="43">
        <v>6.5</v>
      </c>
      <c r="M99" s="43">
        <v>6.5</v>
      </c>
      <c r="N99" s="37" t="s">
        <v>23</v>
      </c>
      <c r="O99" s="37" t="s">
        <v>24</v>
      </c>
      <c r="P99" s="36"/>
    </row>
    <row r="100" spans="1:16" s="36" customFormat="1" x14ac:dyDescent="0.25">
      <c r="A100" s="37" t="s">
        <v>211</v>
      </c>
      <c r="B100" s="37" t="s">
        <v>212</v>
      </c>
      <c r="C100" s="37" t="s">
        <v>212</v>
      </c>
      <c r="D100" s="37" t="e">
        <f>VLOOKUP(A100,'[1]Zoeller Pump Company'!$A$10:$C$3862,3,FALSE)</f>
        <v>#REF!</v>
      </c>
      <c r="E100" s="37" t="s">
        <v>21</v>
      </c>
      <c r="F100" s="40">
        <v>304</v>
      </c>
      <c r="G100" s="41"/>
      <c r="H100" s="42">
        <v>53514094195</v>
      </c>
      <c r="I100" s="43">
        <v>10</v>
      </c>
      <c r="J100" s="43" t="s">
        <v>22</v>
      </c>
      <c r="K100" s="43">
        <v>7.25</v>
      </c>
      <c r="L100" s="43">
        <v>5</v>
      </c>
      <c r="M100" s="43">
        <v>5.5</v>
      </c>
      <c r="N100" s="37" t="s">
        <v>23</v>
      </c>
      <c r="O100" s="37" t="s">
        <v>24</v>
      </c>
    </row>
    <row r="101" spans="1:16" s="47" customFormat="1" x14ac:dyDescent="0.25">
      <c r="A101" s="37" t="s">
        <v>213</v>
      </c>
      <c r="B101" s="37" t="s">
        <v>214</v>
      </c>
      <c r="C101" s="37" t="s">
        <v>214</v>
      </c>
      <c r="D101" s="37" t="e">
        <f>VLOOKUP(A101,'[1]Zoeller Pump Company'!$A$10:$C$3862,3,FALSE)</f>
        <v>#REF!</v>
      </c>
      <c r="E101" s="37" t="s">
        <v>21</v>
      </c>
      <c r="F101" s="40">
        <v>206</v>
      </c>
      <c r="G101" s="41"/>
      <c r="H101" s="42">
        <v>53514093617</v>
      </c>
      <c r="I101" s="43">
        <v>10</v>
      </c>
      <c r="J101" s="43" t="s">
        <v>22</v>
      </c>
      <c r="K101" s="43">
        <v>8</v>
      </c>
      <c r="L101" s="43">
        <v>6.5</v>
      </c>
      <c r="M101" s="43">
        <v>8</v>
      </c>
      <c r="N101" s="37" t="s">
        <v>23</v>
      </c>
      <c r="O101" s="37" t="s">
        <v>24</v>
      </c>
      <c r="P101" s="36"/>
    </row>
    <row r="102" spans="1:16" s="47" customFormat="1" x14ac:dyDescent="0.25">
      <c r="A102" s="37" t="s">
        <v>215</v>
      </c>
      <c r="B102" s="37" t="s">
        <v>216</v>
      </c>
      <c r="C102" s="37" t="s">
        <v>216</v>
      </c>
      <c r="D102" s="37" t="e">
        <f>VLOOKUP(A102,'[1]Zoeller Pump Company'!$A$10:$C$3862,3,FALSE)</f>
        <v>#REF!</v>
      </c>
      <c r="E102" s="37" t="s">
        <v>21</v>
      </c>
      <c r="F102" s="40">
        <v>21</v>
      </c>
      <c r="G102" s="41"/>
      <c r="H102" s="42">
        <v>53514093143</v>
      </c>
      <c r="I102" s="43">
        <v>1</v>
      </c>
      <c r="J102" s="43" t="s">
        <v>22</v>
      </c>
      <c r="K102" s="43">
        <v>14</v>
      </c>
      <c r="L102" s="43">
        <v>6.5</v>
      </c>
      <c r="M102" s="43">
        <v>6.5</v>
      </c>
      <c r="N102" s="37" t="s">
        <v>23</v>
      </c>
      <c r="O102" s="37" t="s">
        <v>24</v>
      </c>
      <c r="P102" s="36"/>
    </row>
    <row r="103" spans="1:16" s="36" customFormat="1" x14ac:dyDescent="0.25">
      <c r="A103" s="37" t="s">
        <v>217</v>
      </c>
      <c r="B103" s="37" t="s">
        <v>218</v>
      </c>
      <c r="C103" s="37" t="s">
        <v>218</v>
      </c>
      <c r="D103" s="37" t="e">
        <f>VLOOKUP(A103,'[1]Zoeller Pump Company'!$A$10:$C$3862,3,FALSE)</f>
        <v>#REF!</v>
      </c>
      <c r="E103" s="37" t="s">
        <v>21</v>
      </c>
      <c r="F103" s="40">
        <v>642</v>
      </c>
      <c r="G103" s="41"/>
      <c r="H103" s="42">
        <v>53514104078</v>
      </c>
      <c r="I103" s="43">
        <v>5</v>
      </c>
      <c r="J103" s="43" t="s">
        <v>22</v>
      </c>
      <c r="K103" s="43">
        <v>10.25</v>
      </c>
      <c r="L103" s="43">
        <v>7.75</v>
      </c>
      <c r="M103" s="43">
        <v>10.25</v>
      </c>
      <c r="N103" s="37" t="s">
        <v>27</v>
      </c>
      <c r="O103" s="37" t="s">
        <v>24</v>
      </c>
      <c r="P103" s="39"/>
    </row>
    <row r="104" spans="1:16" s="36" customFormat="1" x14ac:dyDescent="0.25">
      <c r="A104" s="37" t="s">
        <v>219</v>
      </c>
      <c r="B104" s="37" t="s">
        <v>220</v>
      </c>
      <c r="C104" s="37" t="s">
        <v>220</v>
      </c>
      <c r="D104" s="37" t="e">
        <f>VLOOKUP(A104,'[1]Zoeller Pump Company'!$A$10:$C$3862,3,FALSE)</f>
        <v>#REF!</v>
      </c>
      <c r="E104" s="37" t="s">
        <v>21</v>
      </c>
      <c r="F104" s="40">
        <v>277</v>
      </c>
      <c r="G104" s="41"/>
      <c r="H104" s="42">
        <v>53514108410</v>
      </c>
      <c r="I104" s="43">
        <v>2</v>
      </c>
      <c r="J104" s="43" t="s">
        <v>22</v>
      </c>
      <c r="K104" s="43">
        <v>7.25</v>
      </c>
      <c r="L104" s="43">
        <v>5</v>
      </c>
      <c r="M104" s="43">
        <v>5.5</v>
      </c>
      <c r="N104" s="37" t="s">
        <v>23</v>
      </c>
      <c r="O104" s="37" t="s">
        <v>24</v>
      </c>
      <c r="P104" s="39"/>
    </row>
    <row r="105" spans="1:16" s="36" customFormat="1" x14ac:dyDescent="0.25">
      <c r="A105" s="37" t="s">
        <v>221</v>
      </c>
      <c r="B105" s="37" t="s">
        <v>222</v>
      </c>
      <c r="C105" s="37" t="s">
        <v>222</v>
      </c>
      <c r="D105" s="37" t="e">
        <f>VLOOKUP(A105,'[1]Zoeller Pump Company'!$A$10:$C$3862,3,FALSE)</f>
        <v>#REF!</v>
      </c>
      <c r="E105" s="37" t="s">
        <v>21</v>
      </c>
      <c r="F105" s="40">
        <v>249</v>
      </c>
      <c r="G105" s="41"/>
      <c r="H105" s="42">
        <v>53514108434</v>
      </c>
      <c r="I105" s="43">
        <v>2</v>
      </c>
      <c r="J105" s="43" t="s">
        <v>22</v>
      </c>
      <c r="K105" s="43">
        <v>7.25</v>
      </c>
      <c r="L105" s="43">
        <v>5</v>
      </c>
      <c r="M105" s="43">
        <v>5.5</v>
      </c>
      <c r="N105" s="37" t="s">
        <v>23</v>
      </c>
      <c r="O105" s="37" t="s">
        <v>24</v>
      </c>
      <c r="P105" s="39"/>
    </row>
    <row r="106" spans="1:16" s="36" customFormat="1" x14ac:dyDescent="0.25">
      <c r="A106" s="37" t="s">
        <v>223</v>
      </c>
      <c r="B106" s="37" t="s">
        <v>224</v>
      </c>
      <c r="C106" s="37" t="s">
        <v>224</v>
      </c>
      <c r="D106" s="37" t="e">
        <f>VLOOKUP(A106,'[1]Zoeller Pump Company'!$A$10:$C$3862,3,FALSE)</f>
        <v>#REF!</v>
      </c>
      <c r="E106" s="37" t="s">
        <v>21</v>
      </c>
      <c r="F106" s="40">
        <v>249</v>
      </c>
      <c r="G106" s="41"/>
      <c r="H106" s="42">
        <v>53514108441</v>
      </c>
      <c r="I106" s="43">
        <v>2</v>
      </c>
      <c r="J106" s="43" t="s">
        <v>22</v>
      </c>
      <c r="K106" s="43">
        <v>7.25</v>
      </c>
      <c r="L106" s="43">
        <v>5</v>
      </c>
      <c r="M106" s="43">
        <v>5.5</v>
      </c>
      <c r="N106" s="37" t="s">
        <v>23</v>
      </c>
      <c r="O106" s="37" t="s">
        <v>24</v>
      </c>
      <c r="P106" s="39"/>
    </row>
    <row r="107" spans="1:16" s="36" customFormat="1" x14ac:dyDescent="0.25">
      <c r="A107" s="37" t="s">
        <v>225</v>
      </c>
      <c r="B107" s="44" t="str">
        <f t="shared" ref="B107:B118" si="4">IF(D107&lt;&gt;0,HYPERLINK(D107,C107),"NO LINK")</f>
        <v>Control,Sim/230V/1Ph/4X/5.5-8.0FLA/6120/Ext Opt</v>
      </c>
      <c r="C107" s="37" t="s">
        <v>226</v>
      </c>
      <c r="D107" s="37" t="s">
        <v>227</v>
      </c>
      <c r="E107" s="37" t="s">
        <v>21</v>
      </c>
      <c r="F107" s="40">
        <v>1410</v>
      </c>
      <c r="G107" s="41"/>
      <c r="H107" s="42">
        <v>53514109356</v>
      </c>
      <c r="I107" s="43">
        <v>23</v>
      </c>
      <c r="J107" s="43" t="s">
        <v>22</v>
      </c>
      <c r="K107" s="43">
        <v>21.5</v>
      </c>
      <c r="L107" s="43">
        <v>10</v>
      </c>
      <c r="M107" s="43">
        <v>19.5</v>
      </c>
      <c r="N107" s="37" t="s">
        <v>58</v>
      </c>
      <c r="O107" s="37" t="s">
        <v>24</v>
      </c>
      <c r="P107" s="39"/>
    </row>
    <row r="108" spans="1:16" s="36" customFormat="1" x14ac:dyDescent="0.25">
      <c r="A108" s="37" t="s">
        <v>228</v>
      </c>
      <c r="B108" s="44" t="str">
        <f t="shared" si="4"/>
        <v>Control,Sim/230V/1Ph/4X/7-10FLA/6121-Sim/Ext Opt</v>
      </c>
      <c r="C108" s="37" t="s">
        <v>229</v>
      </c>
      <c r="D108" s="37" t="s">
        <v>227</v>
      </c>
      <c r="E108" s="37" t="s">
        <v>21</v>
      </c>
      <c r="F108" s="40">
        <v>1460</v>
      </c>
      <c r="G108" s="41"/>
      <c r="H108" s="42">
        <v>53514109363</v>
      </c>
      <c r="I108" s="43">
        <v>23</v>
      </c>
      <c r="J108" s="43" t="s">
        <v>22</v>
      </c>
      <c r="K108" s="43">
        <v>21.5</v>
      </c>
      <c r="L108" s="43">
        <v>10</v>
      </c>
      <c r="M108" s="43">
        <v>19.5</v>
      </c>
      <c r="N108" s="37" t="s">
        <v>58</v>
      </c>
      <c r="O108" s="37" t="s">
        <v>24</v>
      </c>
    </row>
    <row r="109" spans="1:16" s="36" customFormat="1" x14ac:dyDescent="0.25">
      <c r="A109" s="37" t="s">
        <v>230</v>
      </c>
      <c r="B109" s="44" t="str">
        <f t="shared" si="4"/>
        <v>Control,Sim/230V/1Ph/4X/12-18.0A/6122/Ext Opt</v>
      </c>
      <c r="C109" s="37" t="s">
        <v>231</v>
      </c>
      <c r="D109" s="37" t="s">
        <v>227</v>
      </c>
      <c r="E109" s="37" t="s">
        <v>21</v>
      </c>
      <c r="F109" s="40">
        <v>1575</v>
      </c>
      <c r="G109" s="41"/>
      <c r="H109" s="42">
        <v>53514109370</v>
      </c>
      <c r="I109" s="43">
        <v>23</v>
      </c>
      <c r="J109" s="43" t="s">
        <v>22</v>
      </c>
      <c r="K109" s="43">
        <v>21.5</v>
      </c>
      <c r="L109" s="43">
        <v>10</v>
      </c>
      <c r="M109" s="43">
        <v>19.5</v>
      </c>
      <c r="N109" s="37" t="s">
        <v>58</v>
      </c>
      <c r="O109" s="37" t="s">
        <v>24</v>
      </c>
    </row>
    <row r="110" spans="1:16" s="36" customFormat="1" x14ac:dyDescent="0.25">
      <c r="A110" s="37" t="s">
        <v>232</v>
      </c>
      <c r="B110" s="44" t="str">
        <f t="shared" si="4"/>
        <v>Control,Sim/230V/1Ph/4X/16-24FLA/6123/Ext Opt</v>
      </c>
      <c r="C110" s="37" t="s">
        <v>233</v>
      </c>
      <c r="D110" s="37" t="s">
        <v>227</v>
      </c>
      <c r="E110" s="37" t="s">
        <v>21</v>
      </c>
      <c r="F110" s="40">
        <v>1555</v>
      </c>
      <c r="G110" s="41"/>
      <c r="H110" s="42">
        <v>53514109387</v>
      </c>
      <c r="I110" s="43">
        <v>23</v>
      </c>
      <c r="J110" s="43" t="s">
        <v>22</v>
      </c>
      <c r="K110" s="43">
        <v>21.5</v>
      </c>
      <c r="L110" s="43">
        <v>10</v>
      </c>
      <c r="M110" s="43">
        <v>19.5</v>
      </c>
      <c r="N110" s="37" t="s">
        <v>58</v>
      </c>
      <c r="O110" s="37" t="s">
        <v>24</v>
      </c>
    </row>
    <row r="111" spans="1:16" s="36" customFormat="1" x14ac:dyDescent="0.25">
      <c r="A111" s="37" t="s">
        <v>234</v>
      </c>
      <c r="B111" s="44" t="str">
        <f t="shared" si="4"/>
        <v>Control,Sim/230V/1Ph/4X/23-32A/6124-Sim/Ext Opt</v>
      </c>
      <c r="C111" s="37" t="s">
        <v>235</v>
      </c>
      <c r="D111" s="37" t="s">
        <v>227</v>
      </c>
      <c r="E111" s="37" t="s">
        <v>21</v>
      </c>
      <c r="F111" s="40">
        <v>1639</v>
      </c>
      <c r="G111" s="41"/>
      <c r="H111" s="42">
        <v>53514109394</v>
      </c>
      <c r="I111" s="43">
        <v>23</v>
      </c>
      <c r="J111" s="43" t="s">
        <v>22</v>
      </c>
      <c r="K111" s="43">
        <v>21.5</v>
      </c>
      <c r="L111" s="43">
        <v>10</v>
      </c>
      <c r="M111" s="43">
        <v>19.5</v>
      </c>
      <c r="N111" s="37" t="s">
        <v>58</v>
      </c>
      <c r="O111" s="37" t="s">
        <v>24</v>
      </c>
      <c r="P111" s="39"/>
    </row>
    <row r="112" spans="1:16" s="36" customFormat="1" x14ac:dyDescent="0.25">
      <c r="A112" s="37" t="s">
        <v>236</v>
      </c>
      <c r="B112" s="44" t="str">
        <f t="shared" si="4"/>
        <v>Control,Dup/230V/1Ph/4X/5.5-8.0FLA/6120/Ext Opt</v>
      </c>
      <c r="C112" s="37" t="s">
        <v>237</v>
      </c>
      <c r="D112" s="37" t="str">
        <f>VLOOKUP(A112,'[1]Zoeller Pump Company'!$A$10:$C$3862,3,FALSE)</f>
        <v>https://www.zoellerpumps.com/en-us/products/alarms/controls/duplex-alternator</v>
      </c>
      <c r="E112" s="37" t="s">
        <v>21</v>
      </c>
      <c r="F112" s="40">
        <v>2555</v>
      </c>
      <c r="G112" s="41"/>
      <c r="H112" s="42">
        <v>53514109400</v>
      </c>
      <c r="I112" s="43">
        <v>21</v>
      </c>
      <c r="J112" s="43" t="s">
        <v>22</v>
      </c>
      <c r="K112" s="43">
        <v>31.5</v>
      </c>
      <c r="L112" s="43">
        <v>16.5</v>
      </c>
      <c r="M112" s="43">
        <v>23.5</v>
      </c>
      <c r="N112" s="37" t="s">
        <v>58</v>
      </c>
      <c r="O112" s="37" t="s">
        <v>24</v>
      </c>
      <c r="P112" s="39"/>
    </row>
    <row r="113" spans="1:16" s="36" customFormat="1" x14ac:dyDescent="0.25">
      <c r="A113" s="37" t="s">
        <v>238</v>
      </c>
      <c r="B113" s="44" t="str">
        <f t="shared" si="4"/>
        <v>Control,Dup/230V/1Ph/4X/7-10A/6121-Dup/Ext Opt</v>
      </c>
      <c r="C113" s="37" t="s">
        <v>239</v>
      </c>
      <c r="D113" s="37" t="str">
        <f>VLOOKUP(A113,'[1]Zoeller Pump Company'!$A$10:$C$3862,3,FALSE)</f>
        <v>https://www.zoellerpumps.com/en-us/products/alarms/controls/duplex-alternator</v>
      </c>
      <c r="E113" s="37" t="s">
        <v>21</v>
      </c>
      <c r="F113" s="40">
        <v>2746</v>
      </c>
      <c r="G113" s="41"/>
      <c r="H113" s="42">
        <v>53514109417</v>
      </c>
      <c r="I113" s="43">
        <v>21</v>
      </c>
      <c r="J113" s="43" t="s">
        <v>22</v>
      </c>
      <c r="K113" s="43">
        <v>31.5</v>
      </c>
      <c r="L113" s="43">
        <v>16.5</v>
      </c>
      <c r="M113" s="43">
        <v>23.5</v>
      </c>
      <c r="N113" s="37" t="s">
        <v>58</v>
      </c>
      <c r="O113" s="37" t="s">
        <v>24</v>
      </c>
      <c r="P113" s="39"/>
    </row>
    <row r="114" spans="1:16" s="36" customFormat="1" x14ac:dyDescent="0.25">
      <c r="A114" s="37" t="s">
        <v>240</v>
      </c>
      <c r="B114" s="44" t="str">
        <f t="shared" si="4"/>
        <v>Control,Dup/230V/1Ph/4X/12-18A/6122/Ext Opt</v>
      </c>
      <c r="C114" s="37" t="s">
        <v>241</v>
      </c>
      <c r="D114" s="37" t="str">
        <f>VLOOKUP(A114,'[1]Zoeller Pump Company'!$A$10:$C$3862,3,FALSE)</f>
        <v>https://www.zoellerpumps.com/en-us/products/alarms/controls/duplex-alternator</v>
      </c>
      <c r="E114" s="37" t="s">
        <v>21</v>
      </c>
      <c r="F114" s="40">
        <v>2744</v>
      </c>
      <c r="G114" s="41"/>
      <c r="H114" s="42">
        <v>53514109424</v>
      </c>
      <c r="I114" s="43">
        <v>21</v>
      </c>
      <c r="J114" s="43" t="s">
        <v>22</v>
      </c>
      <c r="K114" s="43">
        <v>31.5</v>
      </c>
      <c r="L114" s="43">
        <v>16.5</v>
      </c>
      <c r="M114" s="43">
        <v>23.5</v>
      </c>
      <c r="N114" s="37" t="s">
        <v>58</v>
      </c>
      <c r="O114" s="37" t="s">
        <v>24</v>
      </c>
      <c r="P114" s="39"/>
    </row>
    <row r="115" spans="1:16" s="36" customFormat="1" x14ac:dyDescent="0.25">
      <c r="A115" s="37" t="s">
        <v>242</v>
      </c>
      <c r="B115" s="44" t="str">
        <f t="shared" si="4"/>
        <v>Control,Dup/230V/1Ph/4X/16-24FLA/6123/Ext Opt</v>
      </c>
      <c r="C115" s="37" t="s">
        <v>243</v>
      </c>
      <c r="D115" s="37" t="str">
        <f>VLOOKUP(A115,'[1]Zoeller Pump Company'!$A$10:$C$3862,3,FALSE)</f>
        <v>https://www.zoellerpumps.com/en-us/products/alarms/controls/duplex-alternator</v>
      </c>
      <c r="E115" s="37" t="s">
        <v>21</v>
      </c>
      <c r="F115" s="40">
        <v>2771</v>
      </c>
      <c r="G115" s="41"/>
      <c r="H115" s="42">
        <v>53514109431</v>
      </c>
      <c r="I115" s="43">
        <v>21</v>
      </c>
      <c r="J115" s="43" t="s">
        <v>22</v>
      </c>
      <c r="K115" s="43">
        <v>31.5</v>
      </c>
      <c r="L115" s="43">
        <v>16.5</v>
      </c>
      <c r="M115" s="43">
        <v>23.5</v>
      </c>
      <c r="N115" s="37" t="s">
        <v>58</v>
      </c>
      <c r="O115" s="37" t="s">
        <v>24</v>
      </c>
      <c r="P115" s="39"/>
    </row>
    <row r="116" spans="1:16" s="36" customFormat="1" x14ac:dyDescent="0.25">
      <c r="A116" s="37" t="s">
        <v>244</v>
      </c>
      <c r="B116" s="44" t="str">
        <f t="shared" si="4"/>
        <v>Control,Dup/230V/1Ph/4X/23-32A/6124/Ext Opt</v>
      </c>
      <c r="C116" s="37" t="s">
        <v>245</v>
      </c>
      <c r="D116" s="37" t="str">
        <f>VLOOKUP(A116,'[1]Zoeller Pump Company'!$A$10:$C$3862,3,FALSE)</f>
        <v>https://www.zoellerpumps.com/en-us/products/alarms/controls/duplex-alternator</v>
      </c>
      <c r="E116" s="37" t="s">
        <v>21</v>
      </c>
      <c r="F116" s="40">
        <v>2824</v>
      </c>
      <c r="G116" s="41"/>
      <c r="H116" s="42">
        <v>53514109448</v>
      </c>
      <c r="I116" s="43">
        <v>21</v>
      </c>
      <c r="J116" s="43" t="s">
        <v>22</v>
      </c>
      <c r="K116" s="43">
        <v>31.5</v>
      </c>
      <c r="L116" s="43">
        <v>16.5</v>
      </c>
      <c r="M116" s="43">
        <v>23.5</v>
      </c>
      <c r="N116" s="37" t="s">
        <v>58</v>
      </c>
      <c r="O116" s="37" t="s">
        <v>24</v>
      </c>
      <c r="P116" s="39"/>
    </row>
    <row r="117" spans="1:16" s="36" customFormat="1" x14ac:dyDescent="0.25">
      <c r="A117" s="37" t="s">
        <v>246</v>
      </c>
      <c r="B117" s="44" t="str">
        <f t="shared" si="4"/>
        <v>Control,Sim/230V/1Ph/4X/23-32FLA/7111/Ext Opt</v>
      </c>
      <c r="C117" s="37" t="s">
        <v>247</v>
      </c>
      <c r="D117" s="37" t="s">
        <v>227</v>
      </c>
      <c r="E117" s="37" t="s">
        <v>21</v>
      </c>
      <c r="F117" s="40">
        <v>1791</v>
      </c>
      <c r="G117" s="41"/>
      <c r="H117" s="42">
        <v>53514113445</v>
      </c>
      <c r="I117" s="43">
        <v>27</v>
      </c>
      <c r="J117" s="43" t="s">
        <v>22</v>
      </c>
      <c r="K117" s="43">
        <v>21.5</v>
      </c>
      <c r="L117" s="43">
        <v>10</v>
      </c>
      <c r="M117" s="43">
        <v>19.5</v>
      </c>
      <c r="N117" s="37" t="s">
        <v>58</v>
      </c>
      <c r="O117" s="37" t="s">
        <v>24</v>
      </c>
      <c r="P117" s="39"/>
    </row>
    <row r="118" spans="1:16" s="36" customFormat="1" x14ac:dyDescent="0.25">
      <c r="A118" s="37" t="s">
        <v>248</v>
      </c>
      <c r="B118" s="44" t="str">
        <f t="shared" si="4"/>
        <v>Control,Dup/230V/1Ph/4X/23-32FLA/7111/Ext Opt</v>
      </c>
      <c r="C118" s="37" t="s">
        <v>249</v>
      </c>
      <c r="D118" s="37" t="str">
        <f>VLOOKUP(A118,'[1]Zoeller Pump Company'!$A$10:$C$3862,3,FALSE)</f>
        <v>https://www.zoellerpumps.com/en-us/products/alarms/controls/duplex-alternator</v>
      </c>
      <c r="E118" s="37" t="s">
        <v>21</v>
      </c>
      <c r="F118" s="40">
        <v>3637</v>
      </c>
      <c r="G118" s="41"/>
      <c r="H118" s="42">
        <v>53514113490</v>
      </c>
      <c r="I118" s="43">
        <v>35</v>
      </c>
      <c r="J118" s="43" t="s">
        <v>22</v>
      </c>
      <c r="K118" s="43">
        <v>24</v>
      </c>
      <c r="L118" s="43">
        <v>16</v>
      </c>
      <c r="M118" s="43">
        <v>32</v>
      </c>
      <c r="N118" s="37" t="s">
        <v>58</v>
      </c>
      <c r="O118" s="37" t="s">
        <v>24</v>
      </c>
      <c r="P118" s="39"/>
    </row>
    <row r="119" spans="1:16" s="36" customFormat="1" x14ac:dyDescent="0.25">
      <c r="A119" s="37" t="s">
        <v>250</v>
      </c>
      <c r="B119" s="37" t="s">
        <v>251</v>
      </c>
      <c r="C119" s="37" t="s">
        <v>251</v>
      </c>
      <c r="D119" s="37" t="e">
        <f>VLOOKUP(A119,'[1]Zoeller Pump Company'!$A$10:$C$3862,3,FALSE)</f>
        <v>#REF!</v>
      </c>
      <c r="E119" s="37" t="s">
        <v>21</v>
      </c>
      <c r="F119" s="40">
        <v>398</v>
      </c>
      <c r="G119" s="41"/>
      <c r="H119" s="42">
        <v>53514114329</v>
      </c>
      <c r="I119" s="43">
        <v>3</v>
      </c>
      <c r="J119" s="43" t="s">
        <v>22</v>
      </c>
      <c r="K119" s="43">
        <v>10.5</v>
      </c>
      <c r="L119" s="43">
        <v>10.25</v>
      </c>
      <c r="M119" s="43">
        <v>10.25</v>
      </c>
      <c r="N119" s="37" t="s">
        <v>23</v>
      </c>
      <c r="O119" s="37" t="s">
        <v>24</v>
      </c>
      <c r="P119" s="39"/>
    </row>
    <row r="120" spans="1:16" s="36" customFormat="1" x14ac:dyDescent="0.25">
      <c r="A120" s="37" t="s">
        <v>252</v>
      </c>
      <c r="B120" s="37" t="s">
        <v>253</v>
      </c>
      <c r="C120" s="37" t="s">
        <v>253</v>
      </c>
      <c r="D120" s="37" t="e">
        <f>VLOOKUP(A120,'[1]Zoeller Pump Company'!$A$10:$C$3862,3,FALSE)</f>
        <v>#REF!</v>
      </c>
      <c r="E120" s="37" t="s">
        <v>21</v>
      </c>
      <c r="F120" s="40">
        <v>554</v>
      </c>
      <c r="G120" s="41"/>
      <c r="H120" s="42">
        <v>53514114312</v>
      </c>
      <c r="I120" s="43">
        <v>3</v>
      </c>
      <c r="J120" s="43" t="s">
        <v>22</v>
      </c>
      <c r="K120" s="43">
        <v>10.5</v>
      </c>
      <c r="L120" s="43">
        <v>10.25</v>
      </c>
      <c r="M120" s="43">
        <v>10.25</v>
      </c>
      <c r="N120" s="37" t="s">
        <v>23</v>
      </c>
      <c r="O120" s="37" t="s">
        <v>24</v>
      </c>
      <c r="P120" s="39"/>
    </row>
    <row r="121" spans="1:16" s="36" customFormat="1" x14ac:dyDescent="0.25">
      <c r="A121" s="37" t="s">
        <v>254</v>
      </c>
      <c r="B121" s="37" t="s">
        <v>255</v>
      </c>
      <c r="C121" s="37" t="s">
        <v>255</v>
      </c>
      <c r="D121" s="37" t="e">
        <f>VLOOKUP(A121,'[1]Zoeller Pump Company'!$A$10:$C$3862,3,FALSE)</f>
        <v>#REF!</v>
      </c>
      <c r="E121" s="37" t="s">
        <v>21</v>
      </c>
      <c r="F121" s="40">
        <v>442</v>
      </c>
      <c r="G121" s="41"/>
      <c r="H121" s="42">
        <v>53514114305</v>
      </c>
      <c r="I121" s="43">
        <v>3</v>
      </c>
      <c r="J121" s="43" t="s">
        <v>22</v>
      </c>
      <c r="K121" s="43">
        <v>10.5</v>
      </c>
      <c r="L121" s="43">
        <v>10.25</v>
      </c>
      <c r="M121" s="43">
        <v>10.25</v>
      </c>
      <c r="N121" s="37" t="s">
        <v>23</v>
      </c>
      <c r="O121" s="37" t="s">
        <v>24</v>
      </c>
      <c r="P121" s="39"/>
    </row>
    <row r="122" spans="1:16" s="36" customFormat="1" x14ac:dyDescent="0.25">
      <c r="A122" s="37" t="s">
        <v>256</v>
      </c>
      <c r="B122" s="37" t="s">
        <v>257</v>
      </c>
      <c r="C122" s="37" t="s">
        <v>257</v>
      </c>
      <c r="D122" s="37" t="e">
        <f>VLOOKUP(A122,'[1]Zoeller Pump Company'!$A$10:$C$3862,3,FALSE)</f>
        <v>#REF!</v>
      </c>
      <c r="E122" s="37" t="s">
        <v>21</v>
      </c>
      <c r="F122" s="40">
        <v>583</v>
      </c>
      <c r="G122" s="41"/>
      <c r="H122" s="42">
        <v>53514114299</v>
      </c>
      <c r="I122" s="43">
        <v>3</v>
      </c>
      <c r="J122" s="43" t="s">
        <v>22</v>
      </c>
      <c r="K122" s="43">
        <v>10.5</v>
      </c>
      <c r="L122" s="43">
        <v>10.25</v>
      </c>
      <c r="M122" s="43">
        <v>10.25</v>
      </c>
      <c r="N122" s="37" t="s">
        <v>23</v>
      </c>
      <c r="O122" s="37" t="s">
        <v>24</v>
      </c>
    </row>
    <row r="123" spans="1:16" s="36" customFormat="1" x14ac:dyDescent="0.25">
      <c r="A123" s="37" t="s">
        <v>258</v>
      </c>
      <c r="B123" s="39" t="s">
        <v>259</v>
      </c>
      <c r="C123" s="39" t="s">
        <v>259</v>
      </c>
      <c r="D123" s="37" t="e">
        <f>VLOOKUP(A123,'[1]Zoeller Pump Company'!$A$10:$C$3862,3,FALSE)</f>
        <v>#REF!</v>
      </c>
      <c r="E123" s="37" t="s">
        <v>21</v>
      </c>
      <c r="F123" s="40">
        <v>14</v>
      </c>
      <c r="G123" s="41"/>
      <c r="H123" s="48">
        <v>53514035730</v>
      </c>
      <c r="I123" s="46">
        <v>3</v>
      </c>
      <c r="J123" s="43" t="s">
        <v>22</v>
      </c>
      <c r="K123" s="46">
        <v>8</v>
      </c>
      <c r="L123" s="46">
        <v>5</v>
      </c>
      <c r="M123" s="46">
        <v>8</v>
      </c>
      <c r="N123" s="39" t="s">
        <v>23</v>
      </c>
      <c r="O123" s="39" t="s">
        <v>24</v>
      </c>
    </row>
    <row r="124" spans="1:16" s="36" customFormat="1" x14ac:dyDescent="0.25">
      <c r="A124" s="37" t="s">
        <v>260</v>
      </c>
      <c r="B124" s="37" t="s">
        <v>261</v>
      </c>
      <c r="C124" s="37" t="s">
        <v>261</v>
      </c>
      <c r="D124" s="37" t="e">
        <f>VLOOKUP(A124,'[1]Zoeller Pump Company'!$A$10:$C$3862,3,FALSE)</f>
        <v>#REF!</v>
      </c>
      <c r="E124" s="37" t="s">
        <v>21</v>
      </c>
      <c r="F124" s="40">
        <v>240</v>
      </c>
      <c r="G124" s="41"/>
      <c r="H124" s="42">
        <v>53514117702</v>
      </c>
      <c r="I124" s="43">
        <v>2</v>
      </c>
      <c r="J124" s="43" t="s">
        <v>22</v>
      </c>
      <c r="K124" s="43">
        <v>7.25</v>
      </c>
      <c r="L124" s="43">
        <v>5</v>
      </c>
      <c r="M124" s="43">
        <v>5.5</v>
      </c>
      <c r="N124" s="37" t="s">
        <v>23</v>
      </c>
      <c r="O124" s="37" t="s">
        <v>24</v>
      </c>
    </row>
    <row r="125" spans="1:16" s="36" customFormat="1" x14ac:dyDescent="0.25">
      <c r="A125" s="37" t="s">
        <v>262</v>
      </c>
      <c r="B125" s="37" t="s">
        <v>263</v>
      </c>
      <c r="C125" s="37" t="s">
        <v>263</v>
      </c>
      <c r="D125" s="37" t="e">
        <f>VLOOKUP(A125,'[1]Zoeller Pump Company'!$A$10:$C$3862,3,FALSE)</f>
        <v>#REF!</v>
      </c>
      <c r="E125" s="37" t="s">
        <v>21</v>
      </c>
      <c r="F125" s="40">
        <v>558</v>
      </c>
      <c r="G125" s="41"/>
      <c r="H125" s="42">
        <v>53514120382</v>
      </c>
      <c r="I125" s="43">
        <v>1</v>
      </c>
      <c r="J125" s="43" t="s">
        <v>22</v>
      </c>
      <c r="K125" s="43">
        <v>10.5</v>
      </c>
      <c r="L125" s="43">
        <v>10.25</v>
      </c>
      <c r="M125" s="43">
        <v>10.25</v>
      </c>
      <c r="N125" s="37" t="s">
        <v>23</v>
      </c>
      <c r="O125" s="37" t="s">
        <v>24</v>
      </c>
    </row>
    <row r="126" spans="1:16" s="36" customFormat="1" x14ac:dyDescent="0.25">
      <c r="A126" s="37" t="s">
        <v>264</v>
      </c>
      <c r="B126" s="37" t="s">
        <v>265</v>
      </c>
      <c r="C126" s="37" t="s">
        <v>265</v>
      </c>
      <c r="D126" s="37" t="e">
        <f>VLOOKUP(A126,'[1]Zoeller Pump Company'!$A$10:$C$3862,3,FALSE)</f>
        <v>#REF!</v>
      </c>
      <c r="E126" s="37" t="s">
        <v>21</v>
      </c>
      <c r="F126" s="40">
        <v>588</v>
      </c>
      <c r="G126" s="41"/>
      <c r="H126" s="42">
        <v>53514120399</v>
      </c>
      <c r="I126" s="43">
        <v>1</v>
      </c>
      <c r="J126" s="43" t="s">
        <v>22</v>
      </c>
      <c r="K126" s="43">
        <v>10.5</v>
      </c>
      <c r="L126" s="43">
        <v>10.25</v>
      </c>
      <c r="M126" s="43">
        <v>10.25</v>
      </c>
      <c r="N126" s="37" t="s">
        <v>23</v>
      </c>
      <c r="O126" s="37" t="s">
        <v>24</v>
      </c>
    </row>
    <row r="127" spans="1:16" s="36" customFormat="1" x14ac:dyDescent="0.25">
      <c r="A127" s="37" t="s">
        <v>266</v>
      </c>
      <c r="B127" s="44" t="str">
        <f>IF(D127&lt;&gt;0,HYPERLINK(D127,C127),"NO LINK")</f>
        <v>Control,Sim/115V/1Ph/4X/0-15FLA/Plugger/Alm Flt</v>
      </c>
      <c r="C127" s="37" t="s">
        <v>267</v>
      </c>
      <c r="D127" s="37" t="str">
        <f>VLOOKUP(A127,'[1]Zoeller Pump Company'!$A$10:$C$3862,3,FALSE)</f>
        <v>https://www.zoellerpumps.com/en-us/products/alarms/controls/simplex-panels</v>
      </c>
      <c r="E127" s="37" t="s">
        <v>21</v>
      </c>
      <c r="F127" s="40">
        <v>469</v>
      </c>
      <c r="G127" s="41"/>
      <c r="H127" s="42">
        <v>53514122560</v>
      </c>
      <c r="I127" s="43">
        <v>10</v>
      </c>
      <c r="J127" s="43" t="s">
        <v>22</v>
      </c>
      <c r="K127" s="43">
        <v>18</v>
      </c>
      <c r="L127" s="43">
        <v>7.5</v>
      </c>
      <c r="M127" s="43">
        <v>15</v>
      </c>
      <c r="N127" s="37" t="s">
        <v>58</v>
      </c>
      <c r="O127" s="37" t="s">
        <v>24</v>
      </c>
    </row>
    <row r="128" spans="1:16" s="36" customFormat="1" x14ac:dyDescent="0.25">
      <c r="A128" s="45" t="s">
        <v>268</v>
      </c>
      <c r="B128" s="37" t="s">
        <v>269</v>
      </c>
      <c r="C128" s="37" t="s">
        <v>269</v>
      </c>
      <c r="D128" s="37" t="e">
        <f>VLOOKUP(A128,'[1]Zoeller Pump Company'!$A$10:$C$3862,3,FALSE)</f>
        <v>#REF!</v>
      </c>
      <c r="E128" s="37" t="s">
        <v>21</v>
      </c>
      <c r="F128" s="40">
        <v>1006</v>
      </c>
      <c r="G128" s="41"/>
      <c r="H128" s="42">
        <v>53514123604</v>
      </c>
      <c r="I128" s="43">
        <v>20</v>
      </c>
      <c r="J128" s="46" t="s">
        <v>22</v>
      </c>
      <c r="K128" s="43">
        <v>18</v>
      </c>
      <c r="L128" s="43">
        <v>7.5</v>
      </c>
      <c r="M128" s="43">
        <v>15</v>
      </c>
      <c r="N128" s="39" t="s">
        <v>23</v>
      </c>
      <c r="O128" s="39" t="s">
        <v>24</v>
      </c>
    </row>
    <row r="129" spans="1:16" s="36" customFormat="1" x14ac:dyDescent="0.25">
      <c r="A129" s="37" t="s">
        <v>270</v>
      </c>
      <c r="B129" s="44" t="str">
        <f>IF(D129&lt;&gt;0,HYPERLINK(D129,C129),"NO LINK")</f>
        <v>Control,Sim/200/230V/1P/4X/0-15A/Plugger/Alm Flt</v>
      </c>
      <c r="C129" s="37" t="s">
        <v>271</v>
      </c>
      <c r="D129" s="37" t="str">
        <f>VLOOKUP(A129,'[1]Zoeller Pump Company'!$A$10:$C$3862,3,FALSE)</f>
        <v>https://www.zoellerpumps.com/en-us/products/alarms/controls/simplex-panels</v>
      </c>
      <c r="E129" s="37" t="s">
        <v>21</v>
      </c>
      <c r="F129" s="40">
        <v>490</v>
      </c>
      <c r="G129" s="41"/>
      <c r="H129" s="42">
        <v>53514122218</v>
      </c>
      <c r="I129" s="43">
        <v>10</v>
      </c>
      <c r="J129" s="43" t="s">
        <v>22</v>
      </c>
      <c r="K129" s="43">
        <v>18</v>
      </c>
      <c r="L129" s="43">
        <v>7.5</v>
      </c>
      <c r="M129" s="43">
        <v>15</v>
      </c>
      <c r="N129" s="37" t="s">
        <v>58</v>
      </c>
      <c r="O129" s="37" t="s">
        <v>24</v>
      </c>
    </row>
    <row r="130" spans="1:16" s="36" customFormat="1" x14ac:dyDescent="0.25">
      <c r="A130" s="37" t="s">
        <v>272</v>
      </c>
      <c r="B130" s="37" t="s">
        <v>273</v>
      </c>
      <c r="C130" s="37" t="s">
        <v>273</v>
      </c>
      <c r="D130" s="37" t="e">
        <f>VLOOKUP(A130,'[1]Zoeller Pump Company'!$A$10:$C$3862,3,FALSE)</f>
        <v>#REF!</v>
      </c>
      <c r="E130" s="37" t="s">
        <v>21</v>
      </c>
      <c r="F130" s="40">
        <v>100</v>
      </c>
      <c r="G130" s="41"/>
      <c r="H130" s="42">
        <v>53514119546</v>
      </c>
      <c r="I130" s="43">
        <v>2</v>
      </c>
      <c r="J130" s="43" t="s">
        <v>22</v>
      </c>
      <c r="K130" s="43">
        <v>7.25</v>
      </c>
      <c r="L130" s="43">
        <v>5</v>
      </c>
      <c r="M130" s="43">
        <v>5.5</v>
      </c>
      <c r="N130" s="37" t="s">
        <v>23</v>
      </c>
      <c r="O130" s="37" t="s">
        <v>24</v>
      </c>
    </row>
    <row r="131" spans="1:16" s="36" customFormat="1" x14ac:dyDescent="0.25">
      <c r="A131" s="37" t="s">
        <v>274</v>
      </c>
      <c r="B131" s="37" t="s">
        <v>275</v>
      </c>
      <c r="C131" s="37" t="s">
        <v>275</v>
      </c>
      <c r="D131" s="37" t="e">
        <f>VLOOKUP(A131,'[1]Zoeller Pump Company'!$A$10:$C$3862,3,FALSE)</f>
        <v>#REF!</v>
      </c>
      <c r="E131" s="37" t="s">
        <v>21</v>
      </c>
      <c r="F131" s="40">
        <v>670</v>
      </c>
      <c r="G131" s="41"/>
      <c r="H131" s="42">
        <v>53514121518</v>
      </c>
      <c r="I131" s="43">
        <v>20</v>
      </c>
      <c r="J131" s="43" t="s">
        <v>22</v>
      </c>
      <c r="K131" s="43">
        <v>18</v>
      </c>
      <c r="L131" s="43">
        <v>7.5</v>
      </c>
      <c r="M131" s="43">
        <v>15</v>
      </c>
      <c r="N131" s="37" t="s">
        <v>58</v>
      </c>
      <c r="O131" s="37" t="s">
        <v>24</v>
      </c>
    </row>
    <row r="132" spans="1:16" s="36" customFormat="1" x14ac:dyDescent="0.25">
      <c r="A132" s="37" t="s">
        <v>276</v>
      </c>
      <c r="B132" s="44" t="str">
        <f t="shared" ref="B132:B142" si="5">IF(D132&lt;&gt;0,HYPERLINK(D132,C132),"NO LINK")</f>
        <v>Control,Sim/115/200/230V/1Ph/4X/0-7A/Alm/Ext Opt</v>
      </c>
      <c r="C132" s="37" t="s">
        <v>277</v>
      </c>
      <c r="D132" s="37" t="str">
        <f>VLOOKUP(A132,'[1]Zoeller Pump Company'!$A$10:$C$3862,3,FALSE)</f>
        <v>https://www.zoellerpumps.com/en-us/products/alarms/controls/simplex-panels</v>
      </c>
      <c r="E132" s="37" t="s">
        <v>21</v>
      </c>
      <c r="F132" s="40">
        <v>855</v>
      </c>
      <c r="G132" s="41"/>
      <c r="H132" s="42">
        <v>53514122225</v>
      </c>
      <c r="I132" s="43">
        <v>16</v>
      </c>
      <c r="J132" s="43" t="s">
        <v>22</v>
      </c>
      <c r="K132" s="43">
        <v>18</v>
      </c>
      <c r="L132" s="43">
        <v>7.5</v>
      </c>
      <c r="M132" s="43">
        <v>15</v>
      </c>
      <c r="N132" s="37" t="s">
        <v>58</v>
      </c>
      <c r="O132" s="37" t="s">
        <v>24</v>
      </c>
    </row>
    <row r="133" spans="1:16" s="36" customFormat="1" x14ac:dyDescent="0.25">
      <c r="A133" s="37" t="s">
        <v>278</v>
      </c>
      <c r="B133" s="44" t="str">
        <f t="shared" si="5"/>
        <v>Control,Sim/115/200/230V/1P/4X/7-15A/Alm/Ext Opt</v>
      </c>
      <c r="C133" s="37" t="s">
        <v>279</v>
      </c>
      <c r="D133" s="37" t="str">
        <f>VLOOKUP(A133,'[1]Zoeller Pump Company'!$A$10:$C$3862,3,FALSE)</f>
        <v>https://www.zoellerpumps.com/en-us/products/alarms/controls/simplex-panels</v>
      </c>
      <c r="E133" s="37" t="s">
        <v>21</v>
      </c>
      <c r="F133" s="40">
        <v>855</v>
      </c>
      <c r="G133" s="41"/>
      <c r="H133" s="42">
        <v>53514122232</v>
      </c>
      <c r="I133" s="43">
        <v>16</v>
      </c>
      <c r="J133" s="43" t="s">
        <v>22</v>
      </c>
      <c r="K133" s="43">
        <v>18</v>
      </c>
      <c r="L133" s="43">
        <v>7.5</v>
      </c>
      <c r="M133" s="43">
        <v>15</v>
      </c>
      <c r="N133" s="37" t="s">
        <v>58</v>
      </c>
      <c r="O133" s="37" t="s">
        <v>24</v>
      </c>
    </row>
    <row r="134" spans="1:16" s="36" customFormat="1" x14ac:dyDescent="0.25">
      <c r="A134" s="37" t="s">
        <v>280</v>
      </c>
      <c r="B134" s="44" t="str">
        <f t="shared" si="5"/>
        <v>Control,Sim/115/200/230V1P/4X/15-20A/Alm/Ext Opt</v>
      </c>
      <c r="C134" s="37" t="s">
        <v>281</v>
      </c>
      <c r="D134" s="37" t="str">
        <f>VLOOKUP(A134,'[1]Zoeller Pump Company'!$A$10:$C$3862,3,FALSE)</f>
        <v>https://www.zoellerpumps.com/en-us/products/alarms/controls/simplex-panels</v>
      </c>
      <c r="E134" s="37" t="s">
        <v>21</v>
      </c>
      <c r="F134" s="40">
        <v>855</v>
      </c>
      <c r="G134" s="41"/>
      <c r="H134" s="42">
        <v>53514122249</v>
      </c>
      <c r="I134" s="43">
        <v>16</v>
      </c>
      <c r="J134" s="43" t="s">
        <v>22</v>
      </c>
      <c r="K134" s="43">
        <v>18</v>
      </c>
      <c r="L134" s="43">
        <v>7.5</v>
      </c>
      <c r="M134" s="43">
        <v>15</v>
      </c>
      <c r="N134" s="37" t="s">
        <v>58</v>
      </c>
      <c r="O134" s="37" t="s">
        <v>24</v>
      </c>
    </row>
    <row r="135" spans="1:16" s="36" customFormat="1" x14ac:dyDescent="0.25">
      <c r="A135" s="37" t="s">
        <v>282</v>
      </c>
      <c r="B135" s="44" t="str">
        <f t="shared" si="5"/>
        <v>Control,Dup/115V/1Ph/Nm1/7-15FLA/Alarm/Ext Opt</v>
      </c>
      <c r="C135" s="37" t="s">
        <v>283</v>
      </c>
      <c r="D135" s="37" t="str">
        <f>VLOOKUP(A135,'[1]Zoeller Pump Company'!$A$10:$C$3862,3,FALSE)</f>
        <v>https://www.zoellerpumps.com/en-us/products/alarms/controls/duplex-alternator</v>
      </c>
      <c r="E135" s="37" t="s">
        <v>21</v>
      </c>
      <c r="F135" s="40">
        <v>1155</v>
      </c>
      <c r="G135" s="41"/>
      <c r="H135" s="42">
        <v>53514122263</v>
      </c>
      <c r="I135" s="43">
        <v>18</v>
      </c>
      <c r="J135" s="43" t="s">
        <v>22</v>
      </c>
      <c r="K135" s="43">
        <v>22</v>
      </c>
      <c r="L135" s="43">
        <v>9.5</v>
      </c>
      <c r="M135" s="43">
        <v>19</v>
      </c>
      <c r="N135" s="37" t="s">
        <v>58</v>
      </c>
      <c r="O135" s="37" t="s">
        <v>24</v>
      </c>
    </row>
    <row r="136" spans="1:16" s="36" customFormat="1" x14ac:dyDescent="0.25">
      <c r="A136" s="37" t="s">
        <v>284</v>
      </c>
      <c r="B136" s="44" t="str">
        <f t="shared" si="5"/>
        <v>Control,Dup/115V/1Ph/Nm1/15-20FLA/Alarm/Ext Opt</v>
      </c>
      <c r="C136" s="37" t="s">
        <v>285</v>
      </c>
      <c r="D136" s="37" t="str">
        <f>VLOOKUP(A136,'[1]Zoeller Pump Company'!$A$10:$C$3862,3,FALSE)</f>
        <v>https://www.zoellerpumps.com/en-us/products/alarms/controls/duplex-alternator</v>
      </c>
      <c r="E136" s="37" t="s">
        <v>21</v>
      </c>
      <c r="F136" s="40">
        <v>1155</v>
      </c>
      <c r="G136" s="41"/>
      <c r="H136" s="42">
        <v>53514122270</v>
      </c>
      <c r="I136" s="43">
        <v>18</v>
      </c>
      <c r="J136" s="43" t="s">
        <v>22</v>
      </c>
      <c r="K136" s="43">
        <v>22</v>
      </c>
      <c r="L136" s="43">
        <v>9.5</v>
      </c>
      <c r="M136" s="43">
        <v>19</v>
      </c>
      <c r="N136" s="37" t="s">
        <v>58</v>
      </c>
      <c r="O136" s="37" t="s">
        <v>24</v>
      </c>
      <c r="P136" s="39"/>
    </row>
    <row r="137" spans="1:16" s="36" customFormat="1" x14ac:dyDescent="0.25">
      <c r="A137" s="37" t="s">
        <v>286</v>
      </c>
      <c r="B137" s="44" t="str">
        <f t="shared" si="5"/>
        <v>Control,Dup/115V/1Ph/4X/7-15FLA/Alarm/Ext Opt</v>
      </c>
      <c r="C137" s="37" t="s">
        <v>287</v>
      </c>
      <c r="D137" s="37" t="str">
        <f>VLOOKUP(A137,'[1]Zoeller Pump Company'!$A$10:$C$3862,3,FALSE)</f>
        <v>https://www.zoellerpumps.com/en-us/products/alarms/controls/duplex-alternator</v>
      </c>
      <c r="E137" s="37" t="s">
        <v>21</v>
      </c>
      <c r="F137" s="40">
        <v>1296</v>
      </c>
      <c r="G137" s="41"/>
      <c r="H137" s="42">
        <v>53514122287</v>
      </c>
      <c r="I137" s="43">
        <v>18</v>
      </c>
      <c r="J137" s="43" t="s">
        <v>22</v>
      </c>
      <c r="K137" s="43">
        <v>22</v>
      </c>
      <c r="L137" s="43">
        <v>9.5</v>
      </c>
      <c r="M137" s="43">
        <v>19</v>
      </c>
      <c r="N137" s="37" t="s">
        <v>58</v>
      </c>
      <c r="O137" s="37" t="s">
        <v>24</v>
      </c>
      <c r="P137" s="39"/>
    </row>
    <row r="138" spans="1:16" s="36" customFormat="1" x14ac:dyDescent="0.25">
      <c r="A138" s="37" t="s">
        <v>288</v>
      </c>
      <c r="B138" s="44" t="str">
        <f t="shared" si="5"/>
        <v>Control,Dup/115V/1Ph/4X/15-20FLA/Alarm/Ext Opt</v>
      </c>
      <c r="C138" s="37" t="s">
        <v>289</v>
      </c>
      <c r="D138" s="37" t="str">
        <f>VLOOKUP(A138,'[1]Zoeller Pump Company'!$A$10:$C$3862,3,FALSE)</f>
        <v>https://www.zoellerpumps.com/en-us/products/alarms/controls/duplex-alternator</v>
      </c>
      <c r="E138" s="37" t="s">
        <v>21</v>
      </c>
      <c r="F138" s="40">
        <v>1296</v>
      </c>
      <c r="G138" s="41"/>
      <c r="H138" s="42">
        <v>53514122294</v>
      </c>
      <c r="I138" s="43">
        <v>19</v>
      </c>
      <c r="J138" s="43" t="s">
        <v>22</v>
      </c>
      <c r="K138" s="43">
        <v>22</v>
      </c>
      <c r="L138" s="43">
        <v>9.5</v>
      </c>
      <c r="M138" s="43">
        <v>19</v>
      </c>
      <c r="N138" s="37" t="s">
        <v>58</v>
      </c>
      <c r="O138" s="37" t="s">
        <v>24</v>
      </c>
      <c r="P138" s="39"/>
    </row>
    <row r="139" spans="1:16" s="36" customFormat="1" x14ac:dyDescent="0.25">
      <c r="A139" s="37" t="s">
        <v>290</v>
      </c>
      <c r="B139" s="44" t="str">
        <f t="shared" si="5"/>
        <v>Control,Dup/115/200/230V/1P/4X/0-7A/Alm/Ext Opt</v>
      </c>
      <c r="C139" s="37" t="s">
        <v>291</v>
      </c>
      <c r="D139" s="37" t="str">
        <f>VLOOKUP(A139,'[1]Zoeller Pump Company'!$A$10:$C$3862,3,FALSE)</f>
        <v>https://www.zoellerpumps.com/en-us/products/alarms/controls/duplex-alternator</v>
      </c>
      <c r="E139" s="37" t="s">
        <v>21</v>
      </c>
      <c r="F139" s="40">
        <v>1390</v>
      </c>
      <c r="G139" s="41"/>
      <c r="H139" s="42">
        <v>53514122300</v>
      </c>
      <c r="I139" s="43">
        <v>19</v>
      </c>
      <c r="J139" s="43" t="s">
        <v>22</v>
      </c>
      <c r="K139" s="43">
        <v>22</v>
      </c>
      <c r="L139" s="43">
        <v>9.5</v>
      </c>
      <c r="M139" s="43">
        <v>19</v>
      </c>
      <c r="N139" s="37" t="s">
        <v>58</v>
      </c>
      <c r="O139" s="37" t="s">
        <v>24</v>
      </c>
      <c r="P139" s="39"/>
    </row>
    <row r="140" spans="1:16" s="36" customFormat="1" x14ac:dyDescent="0.25">
      <c r="A140" s="37" t="s">
        <v>292</v>
      </c>
      <c r="B140" s="44" t="str">
        <f t="shared" si="5"/>
        <v>Control,Dup/115/200/230V/1P/4X/7-15A/Alm/Ext Opt</v>
      </c>
      <c r="C140" s="37" t="s">
        <v>293</v>
      </c>
      <c r="D140" s="37" t="str">
        <f>VLOOKUP(A140,'[1]Zoeller Pump Company'!$A$10:$C$3862,3,FALSE)</f>
        <v>https://www.zoellerpumps.com/en-us/products/alarms/controls/duplex-alternator</v>
      </c>
      <c r="E140" s="37" t="s">
        <v>21</v>
      </c>
      <c r="F140" s="40">
        <v>1390</v>
      </c>
      <c r="G140" s="41"/>
      <c r="H140" s="42">
        <v>53514122317</v>
      </c>
      <c r="I140" s="43">
        <v>19</v>
      </c>
      <c r="J140" s="43" t="s">
        <v>22</v>
      </c>
      <c r="K140" s="43">
        <v>22</v>
      </c>
      <c r="L140" s="43">
        <v>9.5</v>
      </c>
      <c r="M140" s="43">
        <v>19</v>
      </c>
      <c r="N140" s="37" t="s">
        <v>58</v>
      </c>
      <c r="O140" s="37" t="s">
        <v>24</v>
      </c>
      <c r="P140" s="39"/>
    </row>
    <row r="141" spans="1:16" s="36" customFormat="1" x14ac:dyDescent="0.25">
      <c r="A141" s="37" t="s">
        <v>294</v>
      </c>
      <c r="B141" s="44" t="str">
        <f t="shared" si="5"/>
        <v>Control,Dup/115/200/230V/1P/4X/15-20A/Alm/Ext Opt</v>
      </c>
      <c r="C141" s="37" t="s">
        <v>295</v>
      </c>
      <c r="D141" s="37" t="str">
        <f>VLOOKUP(A141,'[1]Zoeller Pump Company'!$A$10:$C$3862,3,FALSE)</f>
        <v>https://www.zoellerpumps.com/en-us/products/alarms/controls/duplex-alternator</v>
      </c>
      <c r="E141" s="37" t="s">
        <v>21</v>
      </c>
      <c r="F141" s="40">
        <v>1390</v>
      </c>
      <c r="G141" s="41"/>
      <c r="H141" s="42">
        <v>53514122324</v>
      </c>
      <c r="I141" s="43">
        <v>19</v>
      </c>
      <c r="J141" s="43" t="s">
        <v>22</v>
      </c>
      <c r="K141" s="43">
        <v>22</v>
      </c>
      <c r="L141" s="43">
        <v>9.5</v>
      </c>
      <c r="M141" s="43">
        <v>19</v>
      </c>
      <c r="N141" s="37" t="s">
        <v>58</v>
      </c>
      <c r="O141" s="37" t="s">
        <v>24</v>
      </c>
    </row>
    <row r="142" spans="1:16" s="36" customFormat="1" x14ac:dyDescent="0.25">
      <c r="A142" s="37" t="s">
        <v>296</v>
      </c>
      <c r="B142" s="44" t="str">
        <f t="shared" si="5"/>
        <v>Control,Dup/115/200/230V/1P/4X/20-30A/Alm/Ext Opt</v>
      </c>
      <c r="C142" s="37" t="s">
        <v>297</v>
      </c>
      <c r="D142" s="37" t="str">
        <f>VLOOKUP(A142,'[1]Zoeller Pump Company'!$A$10:$C$3862,3,FALSE)</f>
        <v>https://www.zoellerpumps.com/en-us/products/alarms/controls/duplex-alternator</v>
      </c>
      <c r="E142" s="37" t="s">
        <v>21</v>
      </c>
      <c r="F142" s="40">
        <v>1405</v>
      </c>
      <c r="G142" s="41"/>
      <c r="H142" s="42">
        <v>53514122331</v>
      </c>
      <c r="I142" s="43">
        <v>18</v>
      </c>
      <c r="J142" s="43" t="s">
        <v>22</v>
      </c>
      <c r="K142" s="43">
        <v>22</v>
      </c>
      <c r="L142" s="43">
        <v>9.5</v>
      </c>
      <c r="M142" s="43">
        <v>19</v>
      </c>
      <c r="N142" s="37" t="s">
        <v>58</v>
      </c>
      <c r="O142" s="37" t="s">
        <v>24</v>
      </c>
      <c r="P142" s="39"/>
    </row>
    <row r="143" spans="1:16" s="36" customFormat="1" x14ac:dyDescent="0.25">
      <c r="A143" s="45" t="s">
        <v>298</v>
      </c>
      <c r="B143" s="37" t="s">
        <v>299</v>
      </c>
      <c r="C143" s="37" t="s">
        <v>299</v>
      </c>
      <c r="D143" s="37" t="e">
        <f>VLOOKUP(A143,'[1]Zoeller Pump Company'!$A$10:$C$3862,3,FALSE)</f>
        <v>#REF!</v>
      </c>
      <c r="E143" s="37" t="s">
        <v>21</v>
      </c>
      <c r="F143" s="40">
        <v>105</v>
      </c>
      <c r="G143" s="41"/>
      <c r="H143" s="42">
        <v>53514120771</v>
      </c>
      <c r="I143" s="43">
        <v>2</v>
      </c>
      <c r="J143" s="46" t="s">
        <v>22</v>
      </c>
      <c r="K143" s="43">
        <v>38</v>
      </c>
      <c r="L143" s="43">
        <v>4.75</v>
      </c>
      <c r="M143" s="43">
        <v>4.75</v>
      </c>
      <c r="N143" s="39" t="s">
        <v>23</v>
      </c>
      <c r="O143" s="39" t="s">
        <v>24</v>
      </c>
      <c r="P143" s="39"/>
    </row>
    <row r="144" spans="1:16" s="36" customFormat="1" x14ac:dyDescent="0.25">
      <c r="A144" s="45" t="s">
        <v>300</v>
      </c>
      <c r="B144" s="37" t="s">
        <v>301</v>
      </c>
      <c r="C144" s="37" t="s">
        <v>301</v>
      </c>
      <c r="D144" s="37" t="e">
        <f>VLOOKUP(A144,'[1]Zoeller Pump Company'!$A$10:$C$3862,3,FALSE)</f>
        <v>#REF!</v>
      </c>
      <c r="E144" s="37" t="s">
        <v>21</v>
      </c>
      <c r="F144" s="40">
        <v>139</v>
      </c>
      <c r="G144" s="41"/>
      <c r="H144" s="42">
        <v>53514120573</v>
      </c>
      <c r="I144" s="43">
        <v>2</v>
      </c>
      <c r="J144" s="46" t="s">
        <v>22</v>
      </c>
      <c r="K144" s="43">
        <v>38</v>
      </c>
      <c r="L144" s="43">
        <v>4.75</v>
      </c>
      <c r="M144" s="43">
        <v>4.75</v>
      </c>
      <c r="N144" s="39" t="s">
        <v>23</v>
      </c>
      <c r="O144" s="39" t="s">
        <v>24</v>
      </c>
      <c r="P144" s="39"/>
    </row>
    <row r="145" spans="1:16" s="36" customFormat="1" x14ac:dyDescent="0.25">
      <c r="A145" s="45" t="s">
        <v>302</v>
      </c>
      <c r="B145" s="37" t="s">
        <v>303</v>
      </c>
      <c r="C145" s="37" t="s">
        <v>303</v>
      </c>
      <c r="D145" s="37" t="e">
        <f>VLOOKUP(A145,'[1]Zoeller Pump Company'!$A$10:$C$3862,3,FALSE)</f>
        <v>#REF!</v>
      </c>
      <c r="E145" s="37" t="s">
        <v>21</v>
      </c>
      <c r="F145" s="40">
        <v>158</v>
      </c>
      <c r="G145" s="41"/>
      <c r="H145" s="42">
        <v>53514120788</v>
      </c>
      <c r="I145" s="43">
        <v>2</v>
      </c>
      <c r="J145" s="46" t="s">
        <v>22</v>
      </c>
      <c r="K145" s="43">
        <v>38</v>
      </c>
      <c r="L145" s="43">
        <v>4.75</v>
      </c>
      <c r="M145" s="43">
        <v>4.75</v>
      </c>
      <c r="N145" s="39" t="s">
        <v>23</v>
      </c>
      <c r="O145" s="39" t="s">
        <v>24</v>
      </c>
      <c r="P145" s="39"/>
    </row>
    <row r="146" spans="1:16" s="36" customFormat="1" x14ac:dyDescent="0.25">
      <c r="A146" s="37" t="s">
        <v>304</v>
      </c>
      <c r="B146" s="44" t="str">
        <f t="shared" ref="B146:B205" si="6">IF(D146&lt;&gt;0,HYPERLINK(D146,C146),"NO LINK")</f>
        <v>Control,Sim/200/230/460V/3Ph/4X/1.1-1.6A/Ext Opt</v>
      </c>
      <c r="C146" s="37" t="s">
        <v>305</v>
      </c>
      <c r="D146" s="37" t="str">
        <f>VLOOKUP(A146,'[1]Zoeller Pump Company'!$A$10:$C$3862,3,FALSE)</f>
        <v>https://www.zoellerpumps.com/en-us/products/alarms/controls/simplex-panels</v>
      </c>
      <c r="E146" s="37" t="s">
        <v>21</v>
      </c>
      <c r="F146" s="40">
        <v>1560</v>
      </c>
      <c r="G146" s="41"/>
      <c r="H146" s="42">
        <v>53514126476</v>
      </c>
      <c r="I146" s="43">
        <v>17</v>
      </c>
      <c r="J146" s="43" t="s">
        <v>22</v>
      </c>
      <c r="K146" s="43">
        <v>21.5</v>
      </c>
      <c r="L146" s="43">
        <v>10</v>
      </c>
      <c r="M146" s="43">
        <v>19.5</v>
      </c>
      <c r="N146" s="37" t="s">
        <v>58</v>
      </c>
      <c r="O146" s="37" t="s">
        <v>24</v>
      </c>
      <c r="P146" s="39"/>
    </row>
    <row r="147" spans="1:16" s="36" customFormat="1" x14ac:dyDescent="0.25">
      <c r="A147" s="37" t="s">
        <v>306</v>
      </c>
      <c r="B147" s="44" t="str">
        <f t="shared" si="6"/>
        <v>Control,Sim/200/230/460V/3Ph/4X/1.6-2.5A/Ext Opt</v>
      </c>
      <c r="C147" s="37" t="s">
        <v>307</v>
      </c>
      <c r="D147" s="37" t="str">
        <f>VLOOKUP(A147,'[1]Zoeller Pump Company'!$A$10:$C$3862,3,FALSE)</f>
        <v>https://www.zoellerpumps.com/en-us/products/alarms/controls/simplex-panels</v>
      </c>
      <c r="E147" s="37" t="s">
        <v>21</v>
      </c>
      <c r="F147" s="40">
        <v>1599</v>
      </c>
      <c r="G147" s="41"/>
      <c r="H147" s="42">
        <v>53514126490</v>
      </c>
      <c r="I147" s="43">
        <v>17</v>
      </c>
      <c r="J147" s="43" t="s">
        <v>22</v>
      </c>
      <c r="K147" s="43">
        <v>21.5</v>
      </c>
      <c r="L147" s="43">
        <v>10</v>
      </c>
      <c r="M147" s="43">
        <v>19.5</v>
      </c>
      <c r="N147" s="37" t="s">
        <v>58</v>
      </c>
      <c r="O147" s="37" t="s">
        <v>24</v>
      </c>
      <c r="P147" s="39"/>
    </row>
    <row r="148" spans="1:16" s="36" customFormat="1" x14ac:dyDescent="0.25">
      <c r="A148" s="37" t="s">
        <v>308</v>
      </c>
      <c r="B148" s="44" t="str">
        <f t="shared" si="6"/>
        <v>Control,Sim/200/230/460V/3Ph/4X/2.5-4.0A/Ext Opt</v>
      </c>
      <c r="C148" s="37" t="s">
        <v>309</v>
      </c>
      <c r="D148" s="37" t="str">
        <f>VLOOKUP(A148,'[1]Zoeller Pump Company'!$A$10:$C$3862,3,FALSE)</f>
        <v>https://www.zoellerpumps.com/en-us/products/alarms/controls/simplex-panels</v>
      </c>
      <c r="E148" s="37" t="s">
        <v>21</v>
      </c>
      <c r="F148" s="40">
        <v>1560</v>
      </c>
      <c r="G148" s="41"/>
      <c r="H148" s="42">
        <v>53514126513</v>
      </c>
      <c r="I148" s="43">
        <v>17</v>
      </c>
      <c r="J148" s="43" t="s">
        <v>22</v>
      </c>
      <c r="K148" s="43">
        <v>21.5</v>
      </c>
      <c r="L148" s="43">
        <v>10</v>
      </c>
      <c r="M148" s="43">
        <v>19.5</v>
      </c>
      <c r="N148" s="37" t="s">
        <v>58</v>
      </c>
      <c r="O148" s="37" t="s">
        <v>24</v>
      </c>
      <c r="P148" s="39"/>
    </row>
    <row r="149" spans="1:16" s="36" customFormat="1" x14ac:dyDescent="0.25">
      <c r="A149" s="37" t="s">
        <v>310</v>
      </c>
      <c r="B149" s="44" t="str">
        <f t="shared" si="6"/>
        <v>Control,Sim/200/230/460V/3Ph/4X/4.0-6.3A/Ext Opt</v>
      </c>
      <c r="C149" s="37" t="s">
        <v>311</v>
      </c>
      <c r="D149" s="37" t="str">
        <f>VLOOKUP(A149,'[1]Zoeller Pump Company'!$A$10:$C$3862,3,FALSE)</f>
        <v>https://www.zoellerpumps.com/en-us/products/alarms/controls/simplex-panels</v>
      </c>
      <c r="E149" s="37" t="s">
        <v>21</v>
      </c>
      <c r="F149" s="40">
        <v>1560</v>
      </c>
      <c r="G149" s="41"/>
      <c r="H149" s="42">
        <v>53514126551</v>
      </c>
      <c r="I149" s="43">
        <v>17</v>
      </c>
      <c r="J149" s="43" t="s">
        <v>22</v>
      </c>
      <c r="K149" s="43">
        <v>23.5</v>
      </c>
      <c r="L149" s="43">
        <v>10</v>
      </c>
      <c r="M149" s="43">
        <v>21</v>
      </c>
      <c r="N149" s="37" t="s">
        <v>58</v>
      </c>
      <c r="O149" s="37" t="s">
        <v>24</v>
      </c>
      <c r="P149" s="39"/>
    </row>
    <row r="150" spans="1:16" s="36" customFormat="1" x14ac:dyDescent="0.25">
      <c r="A150" s="37" t="s">
        <v>312</v>
      </c>
      <c r="B150" s="44" t="str">
        <f t="shared" si="6"/>
        <v>Control,Sim/200/230/460V/3P/4X/6.0-10.0A/Ext Opt</v>
      </c>
      <c r="C150" s="37" t="s">
        <v>313</v>
      </c>
      <c r="D150" s="37" t="str">
        <f>VLOOKUP(A150,'[1]Zoeller Pump Company'!$A$10:$C$3862,3,FALSE)</f>
        <v>https://www.zoellerpumps.com/en-us/products/alarms/controls/simplex-panels</v>
      </c>
      <c r="E150" s="37" t="s">
        <v>21</v>
      </c>
      <c r="F150" s="40">
        <v>1560</v>
      </c>
      <c r="G150" s="41"/>
      <c r="H150" s="42">
        <v>53514126575</v>
      </c>
      <c r="I150" s="43">
        <v>17</v>
      </c>
      <c r="J150" s="43" t="s">
        <v>22</v>
      </c>
      <c r="K150" s="43">
        <v>21.5</v>
      </c>
      <c r="L150" s="43">
        <v>10</v>
      </c>
      <c r="M150" s="43">
        <v>19.5</v>
      </c>
      <c r="N150" s="37" t="s">
        <v>58</v>
      </c>
      <c r="O150" s="37" t="s">
        <v>24</v>
      </c>
    </row>
    <row r="151" spans="1:16" s="36" customFormat="1" x14ac:dyDescent="0.25">
      <c r="A151" s="37" t="s">
        <v>314</v>
      </c>
      <c r="B151" s="44" t="str">
        <f t="shared" si="6"/>
        <v>Control,Sim/200/230/460V/3P/4X/9.0-14.0A/Ext Opt</v>
      </c>
      <c r="C151" s="37" t="s">
        <v>315</v>
      </c>
      <c r="D151" s="37" t="str">
        <f>VLOOKUP(A151,'[1]Zoeller Pump Company'!$A$10:$C$3862,3,FALSE)</f>
        <v>https://www.zoellerpumps.com/en-us/products/alarms/controls/simplex-panels</v>
      </c>
      <c r="E151" s="37" t="s">
        <v>21</v>
      </c>
      <c r="F151" s="40">
        <v>1624</v>
      </c>
      <c r="G151" s="41"/>
      <c r="H151" s="42">
        <v>53514126582</v>
      </c>
      <c r="I151" s="43">
        <v>17</v>
      </c>
      <c r="J151" s="43" t="s">
        <v>22</v>
      </c>
      <c r="K151" s="43">
        <v>21.5</v>
      </c>
      <c r="L151" s="43">
        <v>10</v>
      </c>
      <c r="M151" s="43">
        <v>19.5</v>
      </c>
      <c r="N151" s="37" t="s">
        <v>58</v>
      </c>
      <c r="O151" s="37" t="s">
        <v>24</v>
      </c>
      <c r="P151" s="39"/>
    </row>
    <row r="152" spans="1:16" s="36" customFormat="1" x14ac:dyDescent="0.25">
      <c r="A152" s="37" t="s">
        <v>316</v>
      </c>
      <c r="B152" s="44" t="str">
        <f t="shared" si="6"/>
        <v>Control,Sim/200/230/460V/3Ph/4X/13.0-18A/Ext Opt</v>
      </c>
      <c r="C152" s="37" t="s">
        <v>317</v>
      </c>
      <c r="D152" s="37" t="str">
        <f>VLOOKUP(A152,'[1]Zoeller Pump Company'!$A$10:$C$3862,3,FALSE)</f>
        <v>https://www.zoellerpumps.com/en-us/products/alarms/controls/simplex-panels</v>
      </c>
      <c r="E152" s="37" t="s">
        <v>21</v>
      </c>
      <c r="F152" s="40">
        <v>1624</v>
      </c>
      <c r="G152" s="41"/>
      <c r="H152" s="42">
        <v>53514126599</v>
      </c>
      <c r="I152" s="43">
        <v>17</v>
      </c>
      <c r="J152" s="43" t="s">
        <v>22</v>
      </c>
      <c r="K152" s="43">
        <v>21.5</v>
      </c>
      <c r="L152" s="43">
        <v>10</v>
      </c>
      <c r="M152" s="43">
        <v>19.5</v>
      </c>
      <c r="N152" s="37" t="s">
        <v>58</v>
      </c>
      <c r="O152" s="37" t="s">
        <v>24</v>
      </c>
      <c r="P152" s="39"/>
    </row>
    <row r="153" spans="1:16" s="36" customFormat="1" x14ac:dyDescent="0.25">
      <c r="A153" s="37" t="s">
        <v>318</v>
      </c>
      <c r="B153" s="44" t="str">
        <f t="shared" si="6"/>
        <v>Control,Sim/200/230/460V/3Ph/4X/17-23A/Ext Opt</v>
      </c>
      <c r="C153" s="37" t="s">
        <v>319</v>
      </c>
      <c r="D153" s="37" t="str">
        <f>VLOOKUP(A153,'[1]Zoeller Pump Company'!$A$10:$C$3862,3,FALSE)</f>
        <v>https://www.zoellerpumps.com/en-us/products/alarms/controls/simplex-panels</v>
      </c>
      <c r="E153" s="37" t="s">
        <v>21</v>
      </c>
      <c r="F153" s="40">
        <v>1636</v>
      </c>
      <c r="G153" s="41"/>
      <c r="H153" s="42">
        <v>53514126612</v>
      </c>
      <c r="I153" s="43">
        <v>17</v>
      </c>
      <c r="J153" s="43" t="s">
        <v>22</v>
      </c>
      <c r="K153" s="43">
        <v>21.5</v>
      </c>
      <c r="L153" s="43">
        <v>10</v>
      </c>
      <c r="M153" s="43">
        <v>19.5</v>
      </c>
      <c r="N153" s="37" t="s">
        <v>58</v>
      </c>
      <c r="O153" s="37" t="s">
        <v>24</v>
      </c>
    </row>
    <row r="154" spans="1:16" s="36" customFormat="1" x14ac:dyDescent="0.25">
      <c r="A154" s="37" t="s">
        <v>320</v>
      </c>
      <c r="B154" s="44" t="str">
        <f t="shared" si="6"/>
        <v>Control,Sim/200/230/460V/3Ph/4X/20-25A/Ext Opt</v>
      </c>
      <c r="C154" s="37" t="s">
        <v>321</v>
      </c>
      <c r="D154" s="37" t="str">
        <f>VLOOKUP(A154,'[1]Zoeller Pump Company'!$A$10:$C$3862,3,FALSE)</f>
        <v>https://www.zoellerpumps.com/en-us/products/alarms/controls/simplex-panels</v>
      </c>
      <c r="E154" s="37" t="s">
        <v>21</v>
      </c>
      <c r="F154" s="40">
        <v>1636</v>
      </c>
      <c r="G154" s="41"/>
      <c r="H154" s="42">
        <v>53514126629</v>
      </c>
      <c r="I154" s="43">
        <v>17</v>
      </c>
      <c r="J154" s="43" t="s">
        <v>22</v>
      </c>
      <c r="K154" s="43">
        <v>21.5</v>
      </c>
      <c r="L154" s="43">
        <v>10</v>
      </c>
      <c r="M154" s="43">
        <v>19.5</v>
      </c>
      <c r="N154" s="37" t="s">
        <v>58</v>
      </c>
      <c r="O154" s="37" t="s">
        <v>24</v>
      </c>
    </row>
    <row r="155" spans="1:16" s="36" customFormat="1" x14ac:dyDescent="0.25">
      <c r="A155" s="37" t="s">
        <v>322</v>
      </c>
      <c r="B155" s="44" t="str">
        <f t="shared" si="6"/>
        <v>Control,Sim/200/230/460V/3Ph/4X/4.0-6.3A/Ext Opt</v>
      </c>
      <c r="C155" s="37" t="s">
        <v>311</v>
      </c>
      <c r="D155" s="37" t="str">
        <f>VLOOKUP(A155,'[1]Zoeller Pump Company'!$A$10:$C$3862,3,FALSE)</f>
        <v>https://www.zoellerpumps.com/en-us/products/alarms/controls/simplex-panels</v>
      </c>
      <c r="E155" s="37" t="s">
        <v>21</v>
      </c>
      <c r="F155" s="40">
        <v>1875</v>
      </c>
      <c r="G155" s="41"/>
      <c r="H155" s="42">
        <v>53514126698</v>
      </c>
      <c r="I155" s="43">
        <v>18</v>
      </c>
      <c r="J155" s="43" t="s">
        <v>22</v>
      </c>
      <c r="K155" s="43">
        <v>21.5</v>
      </c>
      <c r="L155" s="43">
        <v>10</v>
      </c>
      <c r="M155" s="43">
        <v>19.5</v>
      </c>
      <c r="N155" s="37" t="s">
        <v>58</v>
      </c>
      <c r="O155" s="37" t="s">
        <v>24</v>
      </c>
    </row>
    <row r="156" spans="1:16" s="36" customFormat="1" x14ac:dyDescent="0.25">
      <c r="A156" s="37" t="s">
        <v>323</v>
      </c>
      <c r="B156" s="44" t="str">
        <f t="shared" si="6"/>
        <v>Control,Sim/200/230/460V/3P/4X/6.0-10.0A/Ext Opt</v>
      </c>
      <c r="C156" s="37" t="s">
        <v>313</v>
      </c>
      <c r="D156" s="37" t="str">
        <f>VLOOKUP(A156,'[1]Zoeller Pump Company'!$A$10:$C$3862,3,FALSE)</f>
        <v>https://www.zoellerpumps.com/en-us/products/alarms/controls/simplex-panels</v>
      </c>
      <c r="E156" s="37" t="s">
        <v>21</v>
      </c>
      <c r="F156" s="40">
        <v>1830</v>
      </c>
      <c r="G156" s="41"/>
      <c r="H156" s="42">
        <v>53514126711</v>
      </c>
      <c r="I156" s="43">
        <v>18</v>
      </c>
      <c r="J156" s="43" t="s">
        <v>22</v>
      </c>
      <c r="K156" s="43">
        <v>21.5</v>
      </c>
      <c r="L156" s="43">
        <v>10</v>
      </c>
      <c r="M156" s="43">
        <v>19.5</v>
      </c>
      <c r="N156" s="37" t="s">
        <v>58</v>
      </c>
      <c r="O156" s="37" t="s">
        <v>24</v>
      </c>
    </row>
    <row r="157" spans="1:16" s="36" customFormat="1" x14ac:dyDescent="0.25">
      <c r="A157" s="37" t="s">
        <v>324</v>
      </c>
      <c r="B157" s="44" t="str">
        <f t="shared" si="6"/>
        <v>Control,Sim/200/230/460V/3Ph/4X/9-14.0A/Ext Opt</v>
      </c>
      <c r="C157" s="37" t="s">
        <v>325</v>
      </c>
      <c r="D157" s="37" t="str">
        <f>VLOOKUP(A157,'[1]Zoeller Pump Company'!$A$10:$C$3862,3,FALSE)</f>
        <v>https://www.zoellerpumps.com/en-us/products/alarms/controls/simplex-panels</v>
      </c>
      <c r="E157" s="37" t="s">
        <v>21</v>
      </c>
      <c r="F157" s="40">
        <v>1958</v>
      </c>
      <c r="G157" s="41"/>
      <c r="H157" s="42">
        <v>53514126742</v>
      </c>
      <c r="I157" s="43">
        <v>18</v>
      </c>
      <c r="J157" s="43" t="s">
        <v>22</v>
      </c>
      <c r="K157" s="43">
        <v>22</v>
      </c>
      <c r="L157" s="43">
        <v>10</v>
      </c>
      <c r="M157" s="43">
        <v>19</v>
      </c>
      <c r="N157" s="37" t="s">
        <v>58</v>
      </c>
      <c r="O157" s="37" t="s">
        <v>24</v>
      </c>
    </row>
    <row r="158" spans="1:16" s="36" customFormat="1" x14ac:dyDescent="0.25">
      <c r="A158" s="37" t="s">
        <v>326</v>
      </c>
      <c r="B158" s="44" t="str">
        <f t="shared" si="6"/>
        <v>Control,Sim/200/230/460V/3Ph/4X/13-18A/Ext Opt</v>
      </c>
      <c r="C158" s="37" t="s">
        <v>327</v>
      </c>
      <c r="D158" s="37" t="str">
        <f>VLOOKUP(A158,'[1]Zoeller Pump Company'!$A$10:$C$3862,3,FALSE)</f>
        <v>https://www.zoellerpumps.com/en-us/products/alarms/controls/simplex-panels</v>
      </c>
      <c r="E158" s="37" t="s">
        <v>21</v>
      </c>
      <c r="F158" s="40">
        <v>1869</v>
      </c>
      <c r="G158" s="41"/>
      <c r="H158" s="42">
        <v>53514126759</v>
      </c>
      <c r="I158" s="43">
        <v>18</v>
      </c>
      <c r="J158" s="43" t="s">
        <v>22</v>
      </c>
      <c r="K158" s="43">
        <v>21.5</v>
      </c>
      <c r="L158" s="43">
        <v>10</v>
      </c>
      <c r="M158" s="43">
        <v>19.5</v>
      </c>
      <c r="N158" s="37" t="s">
        <v>58</v>
      </c>
      <c r="O158" s="37" t="s">
        <v>24</v>
      </c>
    </row>
    <row r="159" spans="1:16" s="36" customFormat="1" x14ac:dyDescent="0.25">
      <c r="A159" s="37" t="s">
        <v>328</v>
      </c>
      <c r="B159" s="44" t="str">
        <f t="shared" si="6"/>
        <v>Control,Sim/200/230/460V/3Ph/4X/17-23A/Ext Opt</v>
      </c>
      <c r="C159" s="37" t="s">
        <v>319</v>
      </c>
      <c r="D159" s="37" t="str">
        <f>VLOOKUP(A159,'[1]Zoeller Pump Company'!$A$10:$C$3862,3,FALSE)</f>
        <v>https://www.zoellerpumps.com/en-us/products/alarms/controls/simplex-panels</v>
      </c>
      <c r="E159" s="37" t="s">
        <v>21</v>
      </c>
      <c r="F159" s="40">
        <v>1883</v>
      </c>
      <c r="G159" s="41"/>
      <c r="H159" s="42">
        <v>53514126773</v>
      </c>
      <c r="I159" s="43">
        <v>18</v>
      </c>
      <c r="J159" s="43" t="s">
        <v>22</v>
      </c>
      <c r="K159" s="43">
        <v>21.5</v>
      </c>
      <c r="L159" s="43">
        <v>10</v>
      </c>
      <c r="M159" s="43">
        <v>19.5</v>
      </c>
      <c r="N159" s="37" t="s">
        <v>58</v>
      </c>
      <c r="O159" s="37" t="s">
        <v>24</v>
      </c>
    </row>
    <row r="160" spans="1:16" s="36" customFormat="1" x14ac:dyDescent="0.25">
      <c r="A160" s="37" t="s">
        <v>329</v>
      </c>
      <c r="B160" s="44" t="str">
        <f t="shared" si="6"/>
        <v>Control,Sim/200/230/460V/3Ph/4X/20-25A/Ext Opt</v>
      </c>
      <c r="C160" s="37" t="s">
        <v>321</v>
      </c>
      <c r="D160" s="37" t="str">
        <f>VLOOKUP(A160,'[1]Zoeller Pump Company'!$A$10:$C$3862,3,FALSE)</f>
        <v>https://www.zoellerpumps.com/en-us/products/alarms/controls/simplex-panels</v>
      </c>
      <c r="E160" s="37" t="s">
        <v>21</v>
      </c>
      <c r="F160" s="40">
        <v>2043</v>
      </c>
      <c r="G160" s="41"/>
      <c r="H160" s="42">
        <v>53514126780</v>
      </c>
      <c r="I160" s="43">
        <v>18</v>
      </c>
      <c r="J160" s="43" t="s">
        <v>22</v>
      </c>
      <c r="K160" s="43">
        <v>21.5</v>
      </c>
      <c r="L160" s="43">
        <v>10</v>
      </c>
      <c r="M160" s="43">
        <v>19.5</v>
      </c>
      <c r="N160" s="37" t="s">
        <v>58</v>
      </c>
      <c r="O160" s="37" t="s">
        <v>24</v>
      </c>
      <c r="P160" s="39"/>
    </row>
    <row r="161" spans="1:16" s="36" customFormat="1" x14ac:dyDescent="0.25">
      <c r="A161" s="37" t="s">
        <v>330</v>
      </c>
      <c r="B161" s="44" t="str">
        <f t="shared" si="6"/>
        <v>Control,Dup/200/230/460V/3Ph/4X/1.1-1.6A/Ext Opt</v>
      </c>
      <c r="C161" s="37" t="s">
        <v>331</v>
      </c>
      <c r="D161" s="37" t="str">
        <f>VLOOKUP(A161,'[1]Zoeller Pump Company'!$A$10:$C$3862,3,FALSE)</f>
        <v>https://www.zoellerpumps.com/en-us/products/alarms/controls/duplex-alternator</v>
      </c>
      <c r="E161" s="37" t="s">
        <v>21</v>
      </c>
      <c r="F161" s="40">
        <v>2276</v>
      </c>
      <c r="G161" s="41"/>
      <c r="H161" s="42">
        <v>53514126803</v>
      </c>
      <c r="I161" s="43">
        <v>20</v>
      </c>
      <c r="J161" s="43" t="s">
        <v>22</v>
      </c>
      <c r="K161" s="43">
        <v>23.5</v>
      </c>
      <c r="L161" s="43">
        <v>9.5</v>
      </c>
      <c r="M161" s="43">
        <v>20.5</v>
      </c>
      <c r="N161" s="37" t="s">
        <v>58</v>
      </c>
      <c r="O161" s="37" t="s">
        <v>24</v>
      </c>
    </row>
    <row r="162" spans="1:16" s="36" customFormat="1" x14ac:dyDescent="0.25">
      <c r="A162" s="37" t="s">
        <v>332</v>
      </c>
      <c r="B162" s="44" t="str">
        <f t="shared" si="6"/>
        <v>Control,Dup/200/230/460V/3Ph/4X/1.6-2.5A/Ext Opt</v>
      </c>
      <c r="C162" s="37" t="s">
        <v>333</v>
      </c>
      <c r="D162" s="37" t="str">
        <f>VLOOKUP(A162,'[1]Zoeller Pump Company'!$A$10:$C$3862,3,FALSE)</f>
        <v>https://www.zoellerpumps.com/en-us/products/alarms/controls/duplex-alternator</v>
      </c>
      <c r="E162" s="37" t="s">
        <v>21</v>
      </c>
      <c r="F162" s="40">
        <v>2276</v>
      </c>
      <c r="G162" s="41"/>
      <c r="H162" s="42">
        <v>53514126827</v>
      </c>
      <c r="I162" s="43">
        <v>20</v>
      </c>
      <c r="J162" s="43" t="s">
        <v>22</v>
      </c>
      <c r="K162" s="43">
        <v>23.5</v>
      </c>
      <c r="L162" s="43">
        <v>9.5</v>
      </c>
      <c r="M162" s="43">
        <v>20.5</v>
      </c>
      <c r="N162" s="37" t="s">
        <v>58</v>
      </c>
      <c r="O162" s="37" t="s">
        <v>24</v>
      </c>
    </row>
    <row r="163" spans="1:16" s="36" customFormat="1" x14ac:dyDescent="0.25">
      <c r="A163" s="37" t="s">
        <v>334</v>
      </c>
      <c r="B163" s="44" t="str">
        <f t="shared" si="6"/>
        <v>Control,Dup/200/230/460V/3Ph/4X/2.5-4.0A/Ext Opt</v>
      </c>
      <c r="C163" s="37" t="s">
        <v>335</v>
      </c>
      <c r="D163" s="37" t="str">
        <f>VLOOKUP(A163,'[1]Zoeller Pump Company'!$A$10:$C$3862,3,FALSE)</f>
        <v>https://www.zoellerpumps.com/en-us/products/alarms/controls/duplex-alternator</v>
      </c>
      <c r="E163" s="37" t="s">
        <v>21</v>
      </c>
      <c r="F163" s="40">
        <v>2276</v>
      </c>
      <c r="G163" s="41"/>
      <c r="H163" s="42">
        <v>53514126841</v>
      </c>
      <c r="I163" s="43">
        <v>20</v>
      </c>
      <c r="J163" s="43" t="s">
        <v>22</v>
      </c>
      <c r="K163" s="43">
        <v>22</v>
      </c>
      <c r="L163" s="43">
        <v>10</v>
      </c>
      <c r="M163" s="43">
        <v>19</v>
      </c>
      <c r="N163" s="37" t="s">
        <v>58</v>
      </c>
      <c r="O163" s="37" t="s">
        <v>24</v>
      </c>
    </row>
    <row r="164" spans="1:16" s="36" customFormat="1" x14ac:dyDescent="0.25">
      <c r="A164" s="37" t="s">
        <v>336</v>
      </c>
      <c r="B164" s="44" t="str">
        <f t="shared" si="6"/>
        <v>Control,Dup/200/230/460V/3Ph/4X/4.0-6.3A/Ext Opt</v>
      </c>
      <c r="C164" s="37" t="s">
        <v>337</v>
      </c>
      <c r="D164" s="37" t="str">
        <f>VLOOKUP(A164,'[1]Zoeller Pump Company'!$A$10:$C$3862,3,FALSE)</f>
        <v>https://www.zoellerpumps.com/en-us/products/alarms/controls/duplex-alternator</v>
      </c>
      <c r="E164" s="37" t="s">
        <v>21</v>
      </c>
      <c r="F164" s="40">
        <v>2276</v>
      </c>
      <c r="G164" s="41"/>
      <c r="H164" s="42">
        <v>53514126865</v>
      </c>
      <c r="I164" s="43">
        <v>20</v>
      </c>
      <c r="J164" s="43" t="s">
        <v>22</v>
      </c>
      <c r="K164" s="43">
        <v>22</v>
      </c>
      <c r="L164" s="43">
        <v>10</v>
      </c>
      <c r="M164" s="43">
        <v>19</v>
      </c>
      <c r="N164" s="37" t="s">
        <v>58</v>
      </c>
      <c r="O164" s="37" t="s">
        <v>24</v>
      </c>
    </row>
    <row r="165" spans="1:16" s="36" customFormat="1" x14ac:dyDescent="0.25">
      <c r="A165" s="37" t="s">
        <v>338</v>
      </c>
      <c r="B165" s="44" t="str">
        <f t="shared" si="6"/>
        <v>Control,Dup/200/230/460V/3Ph/4X/6-10A/Ext Opt</v>
      </c>
      <c r="C165" s="37" t="s">
        <v>339</v>
      </c>
      <c r="D165" s="37" t="str">
        <f>VLOOKUP(A165,'[1]Zoeller Pump Company'!$A$10:$C$3862,3,FALSE)</f>
        <v>https://www.zoellerpumps.com/en-us/products/alarms/controls/duplex-alternator</v>
      </c>
      <c r="E165" s="37" t="s">
        <v>21</v>
      </c>
      <c r="F165" s="40">
        <v>2276</v>
      </c>
      <c r="G165" s="41"/>
      <c r="H165" s="42">
        <v>53514126889</v>
      </c>
      <c r="I165" s="43">
        <v>20</v>
      </c>
      <c r="J165" s="43" t="s">
        <v>22</v>
      </c>
      <c r="K165" s="43">
        <v>23.5</v>
      </c>
      <c r="L165" s="43">
        <v>9.5</v>
      </c>
      <c r="M165" s="43">
        <v>20.5</v>
      </c>
      <c r="N165" s="37" t="s">
        <v>58</v>
      </c>
      <c r="O165" s="37" t="s">
        <v>24</v>
      </c>
      <c r="P165" s="39"/>
    </row>
    <row r="166" spans="1:16" s="36" customFormat="1" x14ac:dyDescent="0.25">
      <c r="A166" s="37" t="s">
        <v>340</v>
      </c>
      <c r="B166" s="44" t="str">
        <f t="shared" si="6"/>
        <v>Control,Dup/200/230/460V/3P/4X/9.0-14.0A/Ext Opt</v>
      </c>
      <c r="C166" s="37" t="s">
        <v>341</v>
      </c>
      <c r="D166" s="37" t="str">
        <f>VLOOKUP(A166,'[1]Zoeller Pump Company'!$A$10:$C$3862,3,FALSE)</f>
        <v>https://www.zoellerpumps.com/en-us/products/alarms/controls/duplex-alternator</v>
      </c>
      <c r="E166" s="37" t="s">
        <v>21</v>
      </c>
      <c r="F166" s="40">
        <v>2364</v>
      </c>
      <c r="G166" s="41"/>
      <c r="H166" s="42">
        <v>53514126896</v>
      </c>
      <c r="I166" s="43">
        <v>20</v>
      </c>
      <c r="J166" s="43" t="s">
        <v>22</v>
      </c>
      <c r="K166" s="43">
        <v>22</v>
      </c>
      <c r="L166" s="43">
        <v>10</v>
      </c>
      <c r="M166" s="43">
        <v>19</v>
      </c>
      <c r="N166" s="37" t="s">
        <v>58</v>
      </c>
      <c r="O166" s="37" t="s">
        <v>24</v>
      </c>
      <c r="P166" s="39"/>
    </row>
    <row r="167" spans="1:16" s="36" customFormat="1" x14ac:dyDescent="0.25">
      <c r="A167" s="37" t="s">
        <v>342</v>
      </c>
      <c r="B167" s="44" t="str">
        <f t="shared" si="6"/>
        <v>Control,Dup/200/230/460V/3Ph/4X/13-18FlaExt Opt</v>
      </c>
      <c r="C167" s="37" t="s">
        <v>343</v>
      </c>
      <c r="D167" s="37" t="str">
        <f>VLOOKUP(A167,'[1]Zoeller Pump Company'!$A$10:$C$3862,3,FALSE)</f>
        <v>https://www.zoellerpumps.com/en-us/products/alarms/controls/duplex-alternator</v>
      </c>
      <c r="E167" s="37" t="s">
        <v>21</v>
      </c>
      <c r="F167" s="40">
        <v>2364</v>
      </c>
      <c r="G167" s="41"/>
      <c r="H167" s="42">
        <v>53514126902</v>
      </c>
      <c r="I167" s="43">
        <v>23</v>
      </c>
      <c r="J167" s="43" t="s">
        <v>22</v>
      </c>
      <c r="K167" s="43">
        <v>19</v>
      </c>
      <c r="L167" s="43">
        <v>10</v>
      </c>
      <c r="M167" s="43">
        <v>22</v>
      </c>
      <c r="N167" s="37" t="s">
        <v>58</v>
      </c>
      <c r="O167" s="37" t="s">
        <v>24</v>
      </c>
      <c r="P167" s="39"/>
    </row>
    <row r="168" spans="1:16" s="36" customFormat="1" x14ac:dyDescent="0.25">
      <c r="A168" s="37" t="s">
        <v>344</v>
      </c>
      <c r="B168" s="44" t="str">
        <f t="shared" si="6"/>
        <v>Control,Dup/200/230/460V/3Ph/4X/17-23A/Ext Opt</v>
      </c>
      <c r="C168" s="37" t="s">
        <v>345</v>
      </c>
      <c r="D168" s="37" t="str">
        <f>VLOOKUP(A168,'[1]Zoeller Pump Company'!$A$10:$C$3862,3,FALSE)</f>
        <v>https://www.zoellerpumps.com/en-us/products/alarms/controls/duplex-alternator</v>
      </c>
      <c r="E168" s="37" t="s">
        <v>21</v>
      </c>
      <c r="F168" s="40">
        <v>2397</v>
      </c>
      <c r="G168" s="41"/>
      <c r="H168" s="42">
        <v>53514126926</v>
      </c>
      <c r="I168" s="43">
        <v>20</v>
      </c>
      <c r="J168" s="43" t="s">
        <v>22</v>
      </c>
      <c r="K168" s="43">
        <v>23.5</v>
      </c>
      <c r="L168" s="43">
        <v>9.5</v>
      </c>
      <c r="M168" s="43">
        <v>20.5</v>
      </c>
      <c r="N168" s="37" t="s">
        <v>58</v>
      </c>
      <c r="O168" s="37" t="s">
        <v>24</v>
      </c>
      <c r="P168" s="39"/>
    </row>
    <row r="169" spans="1:16" s="36" customFormat="1" x14ac:dyDescent="0.25">
      <c r="A169" s="37" t="s">
        <v>346</v>
      </c>
      <c r="B169" s="44" t="str">
        <f t="shared" si="6"/>
        <v>Control,Dup/200/230/460V/3Ph/4X/20-25A/Ext Opt</v>
      </c>
      <c r="C169" s="37" t="s">
        <v>347</v>
      </c>
      <c r="D169" s="37" t="str">
        <f>VLOOKUP(A169,'[1]Zoeller Pump Company'!$A$10:$C$3862,3,FALSE)</f>
        <v>https://www.zoellerpumps.com/en-us/products/alarms/controls/duplex-alternator</v>
      </c>
      <c r="E169" s="37" t="s">
        <v>21</v>
      </c>
      <c r="F169" s="40">
        <v>2397</v>
      </c>
      <c r="G169" s="41"/>
      <c r="H169" s="42">
        <v>53514126933</v>
      </c>
      <c r="I169" s="43">
        <v>20</v>
      </c>
      <c r="J169" s="43" t="s">
        <v>22</v>
      </c>
      <c r="K169" s="43">
        <v>23.5</v>
      </c>
      <c r="L169" s="43">
        <v>9.5</v>
      </c>
      <c r="M169" s="43">
        <v>20.5</v>
      </c>
      <c r="N169" s="37" t="s">
        <v>58</v>
      </c>
      <c r="O169" s="37" t="s">
        <v>24</v>
      </c>
    </row>
    <row r="170" spans="1:16" s="36" customFormat="1" x14ac:dyDescent="0.25">
      <c r="A170" s="37" t="s">
        <v>348</v>
      </c>
      <c r="B170" s="44" t="str">
        <f t="shared" si="6"/>
        <v>Control,Dup/200/230/460V/3Ph/4X/4.0-6.3A/Ext Opt</v>
      </c>
      <c r="C170" s="37" t="s">
        <v>337</v>
      </c>
      <c r="D170" s="37" t="str">
        <f>VLOOKUP(A170,'[1]Zoeller Pump Company'!$A$10:$C$3862,3,FALSE)</f>
        <v>https://www.zoellerpumps.com/en-us/products/alarms/controls/duplex-alternator</v>
      </c>
      <c r="E170" s="37" t="s">
        <v>21</v>
      </c>
      <c r="F170" s="40">
        <v>2964</v>
      </c>
      <c r="G170" s="41"/>
      <c r="H170" s="42">
        <v>53514127008</v>
      </c>
      <c r="I170" s="43">
        <v>22</v>
      </c>
      <c r="J170" s="43" t="s">
        <v>22</v>
      </c>
      <c r="K170" s="43">
        <v>23.5</v>
      </c>
      <c r="L170" s="43">
        <v>9.5</v>
      </c>
      <c r="M170" s="43">
        <v>20.5</v>
      </c>
      <c r="N170" s="37" t="s">
        <v>58</v>
      </c>
      <c r="O170" s="37" t="s">
        <v>24</v>
      </c>
    </row>
    <row r="171" spans="1:16" s="36" customFormat="1" x14ac:dyDescent="0.25">
      <c r="A171" s="37" t="s">
        <v>349</v>
      </c>
      <c r="B171" s="44" t="str">
        <f t="shared" si="6"/>
        <v>Control,Dup/200/230/460V/3Ph/4X/6-10A/Ext Opt</v>
      </c>
      <c r="C171" s="37" t="s">
        <v>339</v>
      </c>
      <c r="D171" s="37" t="str">
        <f>VLOOKUP(A171,'[1]Zoeller Pump Company'!$A$10:$C$3862,3,FALSE)</f>
        <v>https://www.zoellerpumps.com/en-us/products/alarms/controls/duplex-alternator</v>
      </c>
      <c r="E171" s="37" t="s">
        <v>21</v>
      </c>
      <c r="F171" s="40">
        <v>2964</v>
      </c>
      <c r="G171" s="41"/>
      <c r="H171" s="42">
        <v>53514127022</v>
      </c>
      <c r="I171" s="43">
        <v>22</v>
      </c>
      <c r="J171" s="43" t="s">
        <v>22</v>
      </c>
      <c r="K171" s="43">
        <v>23.5</v>
      </c>
      <c r="L171" s="43">
        <v>9.5</v>
      </c>
      <c r="M171" s="43">
        <v>20.5</v>
      </c>
      <c r="N171" s="37" t="s">
        <v>58</v>
      </c>
      <c r="O171" s="37" t="s">
        <v>24</v>
      </c>
    </row>
    <row r="172" spans="1:16" s="36" customFormat="1" x14ac:dyDescent="0.25">
      <c r="A172" s="37" t="s">
        <v>350</v>
      </c>
      <c r="B172" s="44" t="str">
        <f t="shared" si="6"/>
        <v>Control,Dup/200/230/460V/3Ph/4X/9-14.0Fla/Ext Opt</v>
      </c>
      <c r="C172" s="37" t="s">
        <v>351</v>
      </c>
      <c r="D172" s="37" t="str">
        <f>VLOOKUP(A172,'[1]Zoeller Pump Company'!$A$10:$C$3862,3,FALSE)</f>
        <v>https://www.zoellerpumps.com/en-us/products/alarms/controls/duplex-alternator</v>
      </c>
      <c r="E172" s="37" t="s">
        <v>21</v>
      </c>
      <c r="F172" s="40">
        <v>3048</v>
      </c>
      <c r="G172" s="41"/>
      <c r="H172" s="42">
        <v>53514127039</v>
      </c>
      <c r="I172" s="43">
        <v>22</v>
      </c>
      <c r="J172" s="43" t="s">
        <v>22</v>
      </c>
      <c r="K172" s="43">
        <v>23</v>
      </c>
      <c r="L172" s="43">
        <v>10</v>
      </c>
      <c r="M172" s="43">
        <v>21</v>
      </c>
      <c r="N172" s="37" t="s">
        <v>58</v>
      </c>
      <c r="O172" s="37" t="s">
        <v>24</v>
      </c>
    </row>
    <row r="173" spans="1:16" s="36" customFormat="1" x14ac:dyDescent="0.25">
      <c r="A173" s="37" t="s">
        <v>352</v>
      </c>
      <c r="B173" s="44" t="str">
        <f t="shared" si="6"/>
        <v>Control,Dup/200/230/460V/3Ph/4X/13-18A/Ext Opt</v>
      </c>
      <c r="C173" s="37" t="s">
        <v>353</v>
      </c>
      <c r="D173" s="37" t="str">
        <f>VLOOKUP(A173,'[1]Zoeller Pump Company'!$A$10:$C$3862,3,FALSE)</f>
        <v>https://www.zoellerpumps.com/en-us/products/alarms/controls/duplex-alternator</v>
      </c>
      <c r="E173" s="37" t="s">
        <v>21</v>
      </c>
      <c r="F173" s="40">
        <v>3048</v>
      </c>
      <c r="G173" s="41"/>
      <c r="H173" s="42">
        <v>53514127046</v>
      </c>
      <c r="I173" s="43">
        <v>22</v>
      </c>
      <c r="J173" s="43" t="s">
        <v>22</v>
      </c>
      <c r="K173" s="43">
        <v>23</v>
      </c>
      <c r="L173" s="43">
        <v>10</v>
      </c>
      <c r="M173" s="43">
        <v>21</v>
      </c>
      <c r="N173" s="37" t="s">
        <v>58</v>
      </c>
      <c r="O173" s="37" t="s">
        <v>24</v>
      </c>
    </row>
    <row r="174" spans="1:16" s="36" customFormat="1" x14ac:dyDescent="0.25">
      <c r="A174" s="37" t="s">
        <v>354</v>
      </c>
      <c r="B174" s="44" t="str">
        <f t="shared" si="6"/>
        <v>Control,Dup/200/230/460V/3Ph/4X/17-22A/Ext Opt</v>
      </c>
      <c r="C174" s="37" t="s">
        <v>355</v>
      </c>
      <c r="D174" s="37" t="str">
        <f>VLOOKUP(A174,'[1]Zoeller Pump Company'!$A$10:$C$3862,3,FALSE)</f>
        <v>https://www.zoellerpumps.com/en-us/products/alarms/controls/duplex-alternator</v>
      </c>
      <c r="E174" s="37" t="s">
        <v>21</v>
      </c>
      <c r="F174" s="40">
        <v>3078</v>
      </c>
      <c r="G174" s="41"/>
      <c r="H174" s="42">
        <v>53514127060</v>
      </c>
      <c r="I174" s="43">
        <v>22</v>
      </c>
      <c r="J174" s="43" t="s">
        <v>22</v>
      </c>
      <c r="K174" s="43">
        <v>23.5</v>
      </c>
      <c r="L174" s="43">
        <v>9.5</v>
      </c>
      <c r="M174" s="43">
        <v>20.5</v>
      </c>
      <c r="N174" s="37" t="s">
        <v>58</v>
      </c>
      <c r="O174" s="37" t="s">
        <v>24</v>
      </c>
    </row>
    <row r="175" spans="1:16" s="36" customFormat="1" x14ac:dyDescent="0.25">
      <c r="A175" s="37" t="s">
        <v>356</v>
      </c>
      <c r="B175" s="44" t="str">
        <f t="shared" si="6"/>
        <v>Control,Dup/200/230/460V/3Ph/4X/20-25A/Ext Opt</v>
      </c>
      <c r="C175" s="37" t="s">
        <v>347</v>
      </c>
      <c r="D175" s="37" t="str">
        <f>VLOOKUP(A175,'[1]Zoeller Pump Company'!$A$10:$C$3862,3,FALSE)</f>
        <v>https://www.zoellerpumps.com/en-us/products/alarms/controls/duplex-alternator</v>
      </c>
      <c r="E175" s="37" t="s">
        <v>21</v>
      </c>
      <c r="F175" s="40">
        <v>3100</v>
      </c>
      <c r="G175" s="41"/>
      <c r="H175" s="42">
        <v>53514127077</v>
      </c>
      <c r="I175" s="43">
        <v>22</v>
      </c>
      <c r="J175" s="43" t="s">
        <v>22</v>
      </c>
      <c r="K175" s="43">
        <v>23.5</v>
      </c>
      <c r="L175" s="43">
        <v>9.5</v>
      </c>
      <c r="M175" s="43">
        <v>20.5</v>
      </c>
      <c r="N175" s="37" t="s">
        <v>58</v>
      </c>
      <c r="O175" s="37" t="s">
        <v>24</v>
      </c>
    </row>
    <row r="176" spans="1:16" s="36" customFormat="1" x14ac:dyDescent="0.25">
      <c r="A176" s="37" t="s">
        <v>357</v>
      </c>
      <c r="B176" s="44" t="str">
        <f t="shared" si="6"/>
        <v>Control,Sim/575V/3Ph/4X/1.0-1.6FLA/Ext Opt</v>
      </c>
      <c r="C176" s="37" t="s">
        <v>358</v>
      </c>
      <c r="D176" s="37" t="str">
        <f>VLOOKUP(A176,'[1]Zoeller Pump Company'!$A$10:$C$3862,3,FALSE)</f>
        <v>https://www.zoellerpumps.com/en-us/products/alarms/controls/simplex-panels</v>
      </c>
      <c r="E176" s="37" t="s">
        <v>21</v>
      </c>
      <c r="F176" s="40">
        <v>1432</v>
      </c>
      <c r="G176" s="41"/>
      <c r="H176" s="42">
        <v>53514127893</v>
      </c>
      <c r="I176" s="43">
        <v>22</v>
      </c>
      <c r="J176" s="43" t="s">
        <v>22</v>
      </c>
      <c r="K176" s="43">
        <v>21.5</v>
      </c>
      <c r="L176" s="43">
        <v>10</v>
      </c>
      <c r="M176" s="43">
        <v>19.5</v>
      </c>
      <c r="N176" s="37" t="s">
        <v>58</v>
      </c>
      <c r="O176" s="37" t="s">
        <v>24</v>
      </c>
    </row>
    <row r="177" spans="1:16" s="36" customFormat="1" x14ac:dyDescent="0.25">
      <c r="A177" s="37" t="s">
        <v>359</v>
      </c>
      <c r="B177" s="44" t="str">
        <f t="shared" si="6"/>
        <v>Control,Sim/575V/3Ph/4X/1.6-2.5FLA/Ext Opt</v>
      </c>
      <c r="C177" s="37" t="s">
        <v>360</v>
      </c>
      <c r="D177" s="37" t="str">
        <f>VLOOKUP(A177,'[1]Zoeller Pump Company'!$A$10:$C$3862,3,FALSE)</f>
        <v>https://www.zoellerpumps.com/en-us/products/alarms/controls/simplex-panels</v>
      </c>
      <c r="E177" s="37" t="s">
        <v>21</v>
      </c>
      <c r="F177" s="40">
        <v>1432</v>
      </c>
      <c r="G177" s="41"/>
      <c r="H177" s="42">
        <v>53514127916</v>
      </c>
      <c r="I177" s="43">
        <v>17</v>
      </c>
      <c r="J177" s="43" t="s">
        <v>22</v>
      </c>
      <c r="K177" s="43">
        <v>21.5</v>
      </c>
      <c r="L177" s="43">
        <v>10</v>
      </c>
      <c r="M177" s="43">
        <v>19.5</v>
      </c>
      <c r="N177" s="37" t="s">
        <v>58</v>
      </c>
      <c r="O177" s="37" t="s">
        <v>24</v>
      </c>
    </row>
    <row r="178" spans="1:16" s="36" customFormat="1" x14ac:dyDescent="0.25">
      <c r="A178" s="37" t="s">
        <v>361</v>
      </c>
      <c r="B178" s="44" t="str">
        <f t="shared" si="6"/>
        <v>Control,Sim/575V/3Ph/4X/2.5-4.0FLA/Ext Opt</v>
      </c>
      <c r="C178" s="37" t="s">
        <v>362</v>
      </c>
      <c r="D178" s="37" t="str">
        <f>VLOOKUP(A178,'[1]Zoeller Pump Company'!$A$10:$C$3862,3,FALSE)</f>
        <v>https://www.zoellerpumps.com/en-us/products/alarms/controls/simplex-panels</v>
      </c>
      <c r="E178" s="37" t="s">
        <v>21</v>
      </c>
      <c r="F178" s="40">
        <v>1432</v>
      </c>
      <c r="G178" s="41"/>
      <c r="H178" s="42">
        <v>53514127930</v>
      </c>
      <c r="I178" s="43">
        <v>17</v>
      </c>
      <c r="J178" s="43" t="s">
        <v>22</v>
      </c>
      <c r="K178" s="43">
        <v>21.5</v>
      </c>
      <c r="L178" s="43">
        <v>10</v>
      </c>
      <c r="M178" s="43">
        <v>19.5</v>
      </c>
      <c r="N178" s="37" t="s">
        <v>58</v>
      </c>
      <c r="O178" s="37" t="s">
        <v>24</v>
      </c>
    </row>
    <row r="179" spans="1:16" s="36" customFormat="1" x14ac:dyDescent="0.25">
      <c r="A179" s="37" t="s">
        <v>363</v>
      </c>
      <c r="B179" s="44" t="str">
        <f t="shared" si="6"/>
        <v>Control,Sim/575V/3Ph/4X/4.0-6.3A/Ext Opt</v>
      </c>
      <c r="C179" s="37" t="s">
        <v>364</v>
      </c>
      <c r="D179" s="37" t="str">
        <f>VLOOKUP(A179,'[1]Zoeller Pump Company'!$A$10:$C$3862,3,FALSE)</f>
        <v>https://www.zoellerpumps.com/en-us/products/alarms/controls/simplex-panels</v>
      </c>
      <c r="E179" s="37" t="s">
        <v>21</v>
      </c>
      <c r="F179" s="40">
        <v>1654</v>
      </c>
      <c r="G179" s="41"/>
      <c r="H179" s="42">
        <v>53514127954</v>
      </c>
      <c r="I179" s="43">
        <v>17</v>
      </c>
      <c r="J179" s="43" t="s">
        <v>22</v>
      </c>
      <c r="K179" s="43">
        <v>21.5</v>
      </c>
      <c r="L179" s="43">
        <v>10</v>
      </c>
      <c r="M179" s="43">
        <v>19.5</v>
      </c>
      <c r="N179" s="37" t="s">
        <v>58</v>
      </c>
      <c r="O179" s="37" t="s">
        <v>24</v>
      </c>
      <c r="P179" s="39"/>
    </row>
    <row r="180" spans="1:16" s="36" customFormat="1" x14ac:dyDescent="0.25">
      <c r="A180" s="37" t="s">
        <v>365</v>
      </c>
      <c r="B180" s="44" t="str">
        <f t="shared" si="6"/>
        <v>Control,Sim/575V/3Ph/4X/6.0-10.0FLA/Ext Opt</v>
      </c>
      <c r="C180" s="37" t="s">
        <v>366</v>
      </c>
      <c r="D180" s="37" t="str">
        <f>VLOOKUP(A180,'[1]Zoeller Pump Company'!$A$10:$C$3862,3,FALSE)</f>
        <v>https://www.zoellerpumps.com/en-us/products/alarms/controls/simplex-panels</v>
      </c>
      <c r="E180" s="37" t="s">
        <v>21</v>
      </c>
      <c r="F180" s="40">
        <v>1523</v>
      </c>
      <c r="G180" s="41"/>
      <c r="H180" s="42">
        <v>53514127978</v>
      </c>
      <c r="I180" s="43">
        <v>17</v>
      </c>
      <c r="J180" s="43" t="s">
        <v>22</v>
      </c>
      <c r="K180" s="43">
        <v>21.5</v>
      </c>
      <c r="L180" s="43">
        <v>10</v>
      </c>
      <c r="M180" s="43">
        <v>19.5</v>
      </c>
      <c r="N180" s="37" t="s">
        <v>58</v>
      </c>
      <c r="O180" s="37" t="s">
        <v>24</v>
      </c>
    </row>
    <row r="181" spans="1:16" s="36" customFormat="1" x14ac:dyDescent="0.25">
      <c r="A181" s="37" t="s">
        <v>367</v>
      </c>
      <c r="B181" s="44" t="str">
        <f t="shared" si="6"/>
        <v>Control,Sim/575V/3Ph/4X/9.0-14.0FLA/Ext Opt</v>
      </c>
      <c r="C181" s="37" t="s">
        <v>368</v>
      </c>
      <c r="D181" s="37" t="str">
        <f>VLOOKUP(A181,'[1]Zoeller Pump Company'!$A$10:$C$3862,3,FALSE)</f>
        <v>https://www.zoellerpumps.com/en-us/products/alarms/controls/simplex-panels</v>
      </c>
      <c r="E181" s="37" t="s">
        <v>21</v>
      </c>
      <c r="F181" s="40">
        <v>1492</v>
      </c>
      <c r="G181" s="41"/>
      <c r="H181" s="42">
        <v>53514127985</v>
      </c>
      <c r="I181" s="43">
        <v>17</v>
      </c>
      <c r="J181" s="43" t="s">
        <v>22</v>
      </c>
      <c r="K181" s="43">
        <v>21.5</v>
      </c>
      <c r="L181" s="43">
        <v>10</v>
      </c>
      <c r="M181" s="43">
        <v>19.5</v>
      </c>
      <c r="N181" s="37" t="s">
        <v>58</v>
      </c>
      <c r="O181" s="37" t="s">
        <v>24</v>
      </c>
    </row>
    <row r="182" spans="1:16" s="36" customFormat="1" x14ac:dyDescent="0.25">
      <c r="A182" s="37" t="s">
        <v>369</v>
      </c>
      <c r="B182" s="44" t="str">
        <f t="shared" si="6"/>
        <v>Control,Sim/575V/3Ph/4X/4.0-6.3FLA/Ext Opt</v>
      </c>
      <c r="C182" s="37" t="s">
        <v>370</v>
      </c>
      <c r="D182" s="37" t="str">
        <f>VLOOKUP(A182,'[1]Zoeller Pump Company'!$A$10:$C$3862,3,FALSE)</f>
        <v>https://www.zoellerpumps.com/en-us/products/alarms/controls/simplex-panels</v>
      </c>
      <c r="E182" s="37" t="s">
        <v>21</v>
      </c>
      <c r="F182" s="40">
        <v>1811</v>
      </c>
      <c r="G182" s="41"/>
      <c r="H182" s="42">
        <v>53514128050</v>
      </c>
      <c r="I182" s="43">
        <v>18</v>
      </c>
      <c r="J182" s="43" t="s">
        <v>22</v>
      </c>
      <c r="K182" s="43">
        <v>21.5</v>
      </c>
      <c r="L182" s="43">
        <v>10</v>
      </c>
      <c r="M182" s="43">
        <v>19.5</v>
      </c>
      <c r="N182" s="37" t="s">
        <v>58</v>
      </c>
      <c r="O182" s="37" t="s">
        <v>24</v>
      </c>
    </row>
    <row r="183" spans="1:16" s="36" customFormat="1" x14ac:dyDescent="0.25">
      <c r="A183" s="37" t="s">
        <v>371</v>
      </c>
      <c r="B183" s="44" t="str">
        <f t="shared" si="6"/>
        <v>Control,Sim/575V/3Ph/4X/6.0-10.0FLA/Ext Opt</v>
      </c>
      <c r="C183" s="37" t="s">
        <v>366</v>
      </c>
      <c r="D183" s="37" t="str">
        <f>VLOOKUP(A183,'[1]Zoeller Pump Company'!$A$10:$C$3862,3,FALSE)</f>
        <v>https://www.zoellerpumps.com/en-us/products/alarms/controls/simplex-panels</v>
      </c>
      <c r="E183" s="37" t="s">
        <v>21</v>
      </c>
      <c r="F183" s="40">
        <v>1811</v>
      </c>
      <c r="G183" s="41"/>
      <c r="H183" s="42">
        <v>53514128074</v>
      </c>
      <c r="I183" s="43">
        <v>18</v>
      </c>
      <c r="J183" s="43" t="s">
        <v>22</v>
      </c>
      <c r="K183" s="43">
        <v>21.5</v>
      </c>
      <c r="L183" s="43">
        <v>10</v>
      </c>
      <c r="M183" s="43">
        <v>19.5</v>
      </c>
      <c r="N183" s="37" t="s">
        <v>58</v>
      </c>
      <c r="O183" s="37" t="s">
        <v>24</v>
      </c>
    </row>
    <row r="184" spans="1:16" s="36" customFormat="1" x14ac:dyDescent="0.25">
      <c r="A184" s="37" t="s">
        <v>372</v>
      </c>
      <c r="B184" s="44" t="str">
        <f t="shared" si="6"/>
        <v>Control,Sim/575V/3Ph/4X/9.0-14.0FLA/Ext Opt</v>
      </c>
      <c r="C184" s="37" t="s">
        <v>368</v>
      </c>
      <c r="D184" s="37" t="str">
        <f>VLOOKUP(A184,'[1]Zoeller Pump Company'!$A$10:$C$3862,3,FALSE)</f>
        <v>https://www.zoellerpumps.com/en-us/products/alarms/controls/simplex-panels</v>
      </c>
      <c r="E184" s="37" t="s">
        <v>21</v>
      </c>
      <c r="F184" s="40">
        <v>1811</v>
      </c>
      <c r="G184" s="41"/>
      <c r="H184" s="42">
        <v>53514128081</v>
      </c>
      <c r="I184" s="43">
        <v>18</v>
      </c>
      <c r="J184" s="43" t="s">
        <v>22</v>
      </c>
      <c r="K184" s="43">
        <v>21.5</v>
      </c>
      <c r="L184" s="43">
        <v>10</v>
      </c>
      <c r="M184" s="43">
        <v>19.5</v>
      </c>
      <c r="N184" s="37" t="s">
        <v>58</v>
      </c>
      <c r="O184" s="37" t="s">
        <v>24</v>
      </c>
    </row>
    <row r="185" spans="1:16" s="36" customFormat="1" x14ac:dyDescent="0.25">
      <c r="A185" s="37" t="s">
        <v>373</v>
      </c>
      <c r="B185" s="44" t="str">
        <f t="shared" si="6"/>
        <v>Control,Sim/575V/3Ph/4X/13.0-18.0FLA/Ext Opt</v>
      </c>
      <c r="C185" s="37" t="s">
        <v>374</v>
      </c>
      <c r="D185" s="37" t="str">
        <f>VLOOKUP(A185,'[1]Zoeller Pump Company'!$A$10:$C$3862,3,FALSE)</f>
        <v>https://www.zoellerpumps.com/en-us/products/alarms/controls/simplex-panels</v>
      </c>
      <c r="E185" s="37" t="s">
        <v>21</v>
      </c>
      <c r="F185" s="40">
        <v>1883</v>
      </c>
      <c r="G185" s="41"/>
      <c r="H185" s="42">
        <v>53514128098</v>
      </c>
      <c r="I185" s="43">
        <v>18</v>
      </c>
      <c r="J185" s="43" t="s">
        <v>22</v>
      </c>
      <c r="K185" s="43">
        <v>21.5</v>
      </c>
      <c r="L185" s="43">
        <v>10</v>
      </c>
      <c r="M185" s="43">
        <v>19.5</v>
      </c>
      <c r="N185" s="37" t="s">
        <v>58</v>
      </c>
      <c r="O185" s="37" t="s">
        <v>24</v>
      </c>
    </row>
    <row r="186" spans="1:16" s="36" customFormat="1" x14ac:dyDescent="0.25">
      <c r="A186" s="37" t="s">
        <v>375</v>
      </c>
      <c r="B186" s="44" t="str">
        <f t="shared" si="6"/>
        <v>Control,Dup/575V/3Ph/4X/1.0-1.6FLA/Ext Opt</v>
      </c>
      <c r="C186" s="37" t="s">
        <v>376</v>
      </c>
      <c r="D186" s="37" t="str">
        <f>VLOOKUP(A186,'[1]Zoeller Pump Company'!$A$10:$C$3862,3,FALSE)</f>
        <v>https://www.zoellerpumps.com/en-us/products/alarms/controls/duplex-alternator</v>
      </c>
      <c r="E186" s="37" t="s">
        <v>21</v>
      </c>
      <c r="F186" s="40">
        <v>2170</v>
      </c>
      <c r="G186" s="41"/>
      <c r="H186" s="42">
        <v>53514128111</v>
      </c>
      <c r="I186" s="43">
        <v>20</v>
      </c>
      <c r="J186" s="43" t="s">
        <v>22</v>
      </c>
      <c r="K186" s="43">
        <v>31.5</v>
      </c>
      <c r="L186" s="43">
        <v>16.5</v>
      </c>
      <c r="M186" s="43">
        <v>23.5</v>
      </c>
      <c r="N186" s="37" t="s">
        <v>58</v>
      </c>
      <c r="O186" s="37" t="s">
        <v>24</v>
      </c>
    </row>
    <row r="187" spans="1:16" s="36" customFormat="1" x14ac:dyDescent="0.25">
      <c r="A187" s="37" t="s">
        <v>377</v>
      </c>
      <c r="B187" s="44" t="str">
        <f t="shared" si="6"/>
        <v>Control,Dup/575V/3Ph/4X/1.6-2.5FLA/Ext Opt</v>
      </c>
      <c r="C187" s="37" t="s">
        <v>378</v>
      </c>
      <c r="D187" s="37" t="str">
        <f>VLOOKUP(A187,'[1]Zoeller Pump Company'!$A$10:$C$3862,3,FALSE)</f>
        <v>https://www.zoellerpumps.com/en-us/products/alarms/controls/duplex-alternator</v>
      </c>
      <c r="E187" s="37" t="s">
        <v>21</v>
      </c>
      <c r="F187" s="40">
        <v>2170</v>
      </c>
      <c r="G187" s="41"/>
      <c r="H187" s="42">
        <v>53514128135</v>
      </c>
      <c r="I187" s="43">
        <v>20</v>
      </c>
      <c r="J187" s="43" t="s">
        <v>22</v>
      </c>
      <c r="K187" s="43">
        <v>31.5</v>
      </c>
      <c r="L187" s="43">
        <v>16.5</v>
      </c>
      <c r="M187" s="43">
        <v>23.5</v>
      </c>
      <c r="N187" s="37" t="s">
        <v>58</v>
      </c>
      <c r="O187" s="37" t="s">
        <v>24</v>
      </c>
    </row>
    <row r="188" spans="1:16" s="36" customFormat="1" x14ac:dyDescent="0.25">
      <c r="A188" s="37" t="s">
        <v>379</v>
      </c>
      <c r="B188" s="44" t="str">
        <f t="shared" si="6"/>
        <v>Control,Dup/575V/3Ph/4X/2.5-4.0FLA/Ext Opt</v>
      </c>
      <c r="C188" s="37" t="s">
        <v>380</v>
      </c>
      <c r="D188" s="37" t="str">
        <f>VLOOKUP(A188,'[1]Zoeller Pump Company'!$A$10:$C$3862,3,FALSE)</f>
        <v>https://www.zoellerpumps.com/en-us/products/alarms/controls/duplex-alternator</v>
      </c>
      <c r="E188" s="37" t="s">
        <v>21</v>
      </c>
      <c r="F188" s="40">
        <v>2213</v>
      </c>
      <c r="G188" s="41"/>
      <c r="H188" s="42">
        <v>53514128159</v>
      </c>
      <c r="I188" s="43">
        <v>20</v>
      </c>
      <c r="J188" s="43" t="s">
        <v>22</v>
      </c>
      <c r="K188" s="43">
        <v>31.5</v>
      </c>
      <c r="L188" s="43">
        <v>16.5</v>
      </c>
      <c r="M188" s="43">
        <v>23.5</v>
      </c>
      <c r="N188" s="37" t="s">
        <v>58</v>
      </c>
      <c r="O188" s="37" t="s">
        <v>24</v>
      </c>
    </row>
    <row r="189" spans="1:16" s="36" customFormat="1" x14ac:dyDescent="0.25">
      <c r="A189" s="37" t="s">
        <v>381</v>
      </c>
      <c r="B189" s="44" t="str">
        <f t="shared" si="6"/>
        <v>Control,Dup/575V/3Ph/4X/4.0-6.3FLA/Ext Opt</v>
      </c>
      <c r="C189" s="37" t="s">
        <v>382</v>
      </c>
      <c r="D189" s="37" t="str">
        <f>VLOOKUP(A189,'[1]Zoeller Pump Company'!$A$10:$C$3862,3,FALSE)</f>
        <v>https://www.zoellerpumps.com/en-us/products/alarms/controls/duplex-alternator</v>
      </c>
      <c r="E189" s="37" t="s">
        <v>21</v>
      </c>
      <c r="F189" s="40">
        <v>2040</v>
      </c>
      <c r="G189" s="41"/>
      <c r="H189" s="42">
        <v>53514128173</v>
      </c>
      <c r="I189" s="43">
        <v>20</v>
      </c>
      <c r="J189" s="43" t="s">
        <v>22</v>
      </c>
      <c r="K189" s="43">
        <v>31.5</v>
      </c>
      <c r="L189" s="43">
        <v>16.5</v>
      </c>
      <c r="M189" s="43">
        <v>23.5</v>
      </c>
      <c r="N189" s="37" t="s">
        <v>58</v>
      </c>
      <c r="O189" s="37" t="s">
        <v>24</v>
      </c>
    </row>
    <row r="190" spans="1:16" s="36" customFormat="1" x14ac:dyDescent="0.25">
      <c r="A190" s="37" t="s">
        <v>383</v>
      </c>
      <c r="B190" s="44" t="str">
        <f t="shared" si="6"/>
        <v>Control,Dup/575V/3Ph/4X/6.0-10.0FLA/Ext Opt</v>
      </c>
      <c r="C190" s="37" t="s">
        <v>384</v>
      </c>
      <c r="D190" s="37" t="str">
        <f>VLOOKUP(A190,'[1]Zoeller Pump Company'!$A$10:$C$3862,3,FALSE)</f>
        <v>https://www.zoellerpumps.com/en-us/products/alarms/controls/duplex-alternator</v>
      </c>
      <c r="E190" s="37" t="s">
        <v>21</v>
      </c>
      <c r="F190" s="40">
        <v>2040</v>
      </c>
      <c r="G190" s="41"/>
      <c r="H190" s="42">
        <v>53514128197</v>
      </c>
      <c r="I190" s="43">
        <v>20</v>
      </c>
      <c r="J190" s="43" t="s">
        <v>22</v>
      </c>
      <c r="K190" s="43">
        <v>31.5</v>
      </c>
      <c r="L190" s="43">
        <v>16.5</v>
      </c>
      <c r="M190" s="43">
        <v>23.5</v>
      </c>
      <c r="N190" s="37" t="s">
        <v>58</v>
      </c>
      <c r="O190" s="37" t="s">
        <v>24</v>
      </c>
    </row>
    <row r="191" spans="1:16" s="36" customFormat="1" x14ac:dyDescent="0.25">
      <c r="A191" s="37" t="s">
        <v>385</v>
      </c>
      <c r="B191" s="44" t="str">
        <f t="shared" si="6"/>
        <v>Control,Dup/575V/3Ph/4X/9.0-14.0FLA/Ext Opt</v>
      </c>
      <c r="C191" s="37" t="s">
        <v>386</v>
      </c>
      <c r="D191" s="37" t="str">
        <f>VLOOKUP(A191,'[1]Zoeller Pump Company'!$A$10:$C$3862,3,FALSE)</f>
        <v>https://www.zoellerpumps.com/en-us/products/alarms/controls/duplex-alternator</v>
      </c>
      <c r="E191" s="37" t="s">
        <v>21</v>
      </c>
      <c r="F191" s="40">
        <v>2121</v>
      </c>
      <c r="G191" s="41"/>
      <c r="H191" s="42">
        <v>53514128203</v>
      </c>
      <c r="I191" s="43">
        <v>20</v>
      </c>
      <c r="J191" s="43" t="s">
        <v>22</v>
      </c>
      <c r="K191" s="43">
        <v>31.5</v>
      </c>
      <c r="L191" s="43">
        <v>16.5</v>
      </c>
      <c r="M191" s="43">
        <v>23.5</v>
      </c>
      <c r="N191" s="37" t="s">
        <v>58</v>
      </c>
      <c r="O191" s="37" t="s">
        <v>24</v>
      </c>
    </row>
    <row r="192" spans="1:16" s="36" customFormat="1" x14ac:dyDescent="0.25">
      <c r="A192" s="37" t="s">
        <v>387</v>
      </c>
      <c r="B192" s="44" t="str">
        <f t="shared" si="6"/>
        <v>Control,Dup/575V/3Ph/4X/4.0-6.3FLA/Ext Opt</v>
      </c>
      <c r="C192" s="37" t="s">
        <v>382</v>
      </c>
      <c r="D192" s="37" t="str">
        <f>VLOOKUP(A192,'[1]Zoeller Pump Company'!$A$10:$C$3862,3,FALSE)</f>
        <v>https://www.zoellerpumps.com/en-us/products/alarms/controls/duplex-alternator</v>
      </c>
      <c r="E192" s="37" t="s">
        <v>21</v>
      </c>
      <c r="F192" s="40">
        <v>2884</v>
      </c>
      <c r="G192" s="41"/>
      <c r="H192" s="42">
        <v>53514128272</v>
      </c>
      <c r="I192" s="43">
        <v>22</v>
      </c>
      <c r="J192" s="43" t="s">
        <v>22</v>
      </c>
      <c r="K192" s="43">
        <v>31.5</v>
      </c>
      <c r="L192" s="43">
        <v>16.5</v>
      </c>
      <c r="M192" s="43">
        <v>23.5</v>
      </c>
      <c r="N192" s="37" t="s">
        <v>58</v>
      </c>
      <c r="O192" s="37" t="s">
        <v>24</v>
      </c>
    </row>
    <row r="193" spans="1:15" s="36" customFormat="1" x14ac:dyDescent="0.25">
      <c r="A193" s="37" t="s">
        <v>388</v>
      </c>
      <c r="B193" s="44" t="str">
        <f t="shared" si="6"/>
        <v>Control,Dup/575V/3Ph/4X/6.0-10.0FLA/Ext Opt</v>
      </c>
      <c r="C193" s="37" t="s">
        <v>384</v>
      </c>
      <c r="D193" s="37" t="str">
        <f>VLOOKUP(A193,'[1]Zoeller Pump Company'!$A$10:$C$3862,3,FALSE)</f>
        <v>https://www.zoellerpumps.com/en-us/products/alarms/controls/duplex-alternator</v>
      </c>
      <c r="E193" s="37" t="s">
        <v>21</v>
      </c>
      <c r="F193" s="40">
        <v>2753</v>
      </c>
      <c r="G193" s="41"/>
      <c r="H193" s="42">
        <v>53514128296</v>
      </c>
      <c r="I193" s="43">
        <v>22</v>
      </c>
      <c r="J193" s="43" t="s">
        <v>22</v>
      </c>
      <c r="K193" s="43">
        <v>31.5</v>
      </c>
      <c r="L193" s="43">
        <v>16.5</v>
      </c>
      <c r="M193" s="43">
        <v>23.5</v>
      </c>
      <c r="N193" s="37" t="s">
        <v>58</v>
      </c>
      <c r="O193" s="37" t="s">
        <v>24</v>
      </c>
    </row>
    <row r="194" spans="1:15" s="36" customFormat="1" x14ac:dyDescent="0.25">
      <c r="A194" s="37" t="s">
        <v>389</v>
      </c>
      <c r="B194" s="44" t="str">
        <f t="shared" si="6"/>
        <v>Control,Dup/575V/3Ph/4X/9.0-14.0FLA/Ext Opt</v>
      </c>
      <c r="C194" s="37" t="s">
        <v>386</v>
      </c>
      <c r="D194" s="37" t="str">
        <f>VLOOKUP(A194,'[1]Zoeller Pump Company'!$A$10:$C$3862,3,FALSE)</f>
        <v>https://www.zoellerpumps.com/en-us/products/alarms/controls/duplex-alternator</v>
      </c>
      <c r="E194" s="37" t="s">
        <v>21</v>
      </c>
      <c r="F194" s="40">
        <v>2832</v>
      </c>
      <c r="G194" s="41"/>
      <c r="H194" s="42">
        <v>53514128302</v>
      </c>
      <c r="I194" s="43">
        <v>22</v>
      </c>
      <c r="J194" s="43" t="s">
        <v>22</v>
      </c>
      <c r="K194" s="43">
        <v>31.5</v>
      </c>
      <c r="L194" s="43">
        <v>16.5</v>
      </c>
      <c r="M194" s="43">
        <v>23.5</v>
      </c>
      <c r="N194" s="37" t="s">
        <v>58</v>
      </c>
      <c r="O194" s="37" t="s">
        <v>24</v>
      </c>
    </row>
    <row r="195" spans="1:15" s="36" customFormat="1" x14ac:dyDescent="0.25">
      <c r="A195" s="37" t="s">
        <v>390</v>
      </c>
      <c r="B195" s="44" t="str">
        <f t="shared" si="6"/>
        <v>Control,Dup/575V/3Ph/4X/13.0-18.0FLA/Ext Opt</v>
      </c>
      <c r="C195" s="37" t="s">
        <v>391</v>
      </c>
      <c r="D195" s="37" t="str">
        <f>VLOOKUP(A195,'[1]Zoeller Pump Company'!$A$10:$C$3862,3,FALSE)</f>
        <v>https://www.zoellerpumps.com/en-us/products/alarms/controls/duplex-alternator</v>
      </c>
      <c r="E195" s="37" t="s">
        <v>21</v>
      </c>
      <c r="F195" s="40">
        <v>2832</v>
      </c>
      <c r="G195" s="41"/>
      <c r="H195" s="42">
        <v>53514128319</v>
      </c>
      <c r="I195" s="43">
        <v>22</v>
      </c>
      <c r="J195" s="43" t="s">
        <v>22</v>
      </c>
      <c r="K195" s="43">
        <v>31.5</v>
      </c>
      <c r="L195" s="43">
        <v>16.5</v>
      </c>
      <c r="M195" s="43">
        <v>23.5</v>
      </c>
      <c r="N195" s="37" t="s">
        <v>58</v>
      </c>
      <c r="O195" s="37" t="s">
        <v>24</v>
      </c>
    </row>
    <row r="196" spans="1:15" s="36" customFormat="1" x14ac:dyDescent="0.25">
      <c r="A196" s="37" t="s">
        <v>392</v>
      </c>
      <c r="B196" s="44" t="str">
        <f t="shared" si="6"/>
        <v>Control,Sim/208-240-480V/3Ph/4X/24-32A/Ext Opt</v>
      </c>
      <c r="C196" s="37" t="s">
        <v>393</v>
      </c>
      <c r="D196" s="37" t="str">
        <f>VLOOKUP(A196,'[1]Zoeller Pump Company'!$A$10:$C$3862,3,FALSE)</f>
        <v>https://www.zoellerpumps.com/en-us/products/alarms/controls/simplex-panels</v>
      </c>
      <c r="E196" s="37" t="s">
        <v>21</v>
      </c>
      <c r="F196" s="40">
        <v>1832</v>
      </c>
      <c r="G196" s="41"/>
      <c r="H196" s="42">
        <v>53514128364</v>
      </c>
      <c r="I196" s="43">
        <v>19</v>
      </c>
      <c r="J196" s="43" t="s">
        <v>22</v>
      </c>
      <c r="K196" s="43">
        <v>19</v>
      </c>
      <c r="L196" s="43">
        <v>10</v>
      </c>
      <c r="M196" s="43">
        <v>22</v>
      </c>
      <c r="N196" s="37" t="s">
        <v>58</v>
      </c>
      <c r="O196" s="37" t="s">
        <v>24</v>
      </c>
    </row>
    <row r="197" spans="1:15" s="36" customFormat="1" x14ac:dyDescent="0.25">
      <c r="A197" s="37" t="s">
        <v>394</v>
      </c>
      <c r="B197" s="44" t="str">
        <f t="shared" si="6"/>
        <v>Control,Sim/208-240-480V/3Ph/4X/30-40A/Ext Opt</v>
      </c>
      <c r="C197" s="37" t="s">
        <v>395</v>
      </c>
      <c r="D197" s="37" t="str">
        <f>VLOOKUP(A197,'[1]Zoeller Pump Company'!$A$10:$C$3862,3,FALSE)</f>
        <v>https://www.zoellerpumps.com/en-us/products/alarms/controls/simplex-panels</v>
      </c>
      <c r="E197" s="37" t="s">
        <v>21</v>
      </c>
      <c r="F197" s="40">
        <v>2267</v>
      </c>
      <c r="G197" s="41"/>
      <c r="H197" s="42">
        <v>53514128371</v>
      </c>
      <c r="I197" s="43">
        <v>20</v>
      </c>
      <c r="J197" s="43" t="s">
        <v>22</v>
      </c>
      <c r="K197" s="43">
        <v>12</v>
      </c>
      <c r="L197" s="43">
        <v>6</v>
      </c>
      <c r="M197" s="43">
        <v>14</v>
      </c>
      <c r="N197" s="37" t="s">
        <v>58</v>
      </c>
      <c r="O197" s="37" t="s">
        <v>24</v>
      </c>
    </row>
    <row r="198" spans="1:15" s="36" customFormat="1" x14ac:dyDescent="0.25">
      <c r="A198" s="37" t="s">
        <v>396</v>
      </c>
      <c r="B198" s="44" t="str">
        <f t="shared" si="6"/>
        <v>Control,Sim/208-240-480V/3Ph/4X/24-32A/SL &amp; TCO</v>
      </c>
      <c r="C198" s="37" t="s">
        <v>397</v>
      </c>
      <c r="D198" s="37" t="str">
        <f>VLOOKUP(A198,'[1]Zoeller Pump Company'!$A$10:$C$3862,3,FALSE)</f>
        <v>https://www.zoellerpumps.com/en-us/products/alarms/controls/simplex-panels</v>
      </c>
      <c r="E198" s="37" t="s">
        <v>21</v>
      </c>
      <c r="F198" s="40">
        <v>2213</v>
      </c>
      <c r="G198" s="41"/>
      <c r="H198" s="42">
        <v>53514128395</v>
      </c>
      <c r="I198" s="43">
        <v>20</v>
      </c>
      <c r="J198" s="43" t="s">
        <v>22</v>
      </c>
      <c r="K198" s="43">
        <v>19</v>
      </c>
      <c r="L198" s="43">
        <v>10</v>
      </c>
      <c r="M198" s="43">
        <v>22</v>
      </c>
      <c r="N198" s="37" t="s">
        <v>58</v>
      </c>
      <c r="O198" s="37" t="s">
        <v>24</v>
      </c>
    </row>
    <row r="199" spans="1:15" s="36" customFormat="1" x14ac:dyDescent="0.25">
      <c r="A199" s="37" t="s">
        <v>398</v>
      </c>
      <c r="B199" s="44" t="str">
        <f t="shared" si="6"/>
        <v>Control,Sim/208-240-480V/3Ph/4X/30-40A/SL &amp; TCO</v>
      </c>
      <c r="C199" s="37" t="s">
        <v>399</v>
      </c>
      <c r="D199" s="37" t="str">
        <f>VLOOKUP(A199,'[1]Zoeller Pump Company'!$A$10:$C$3862,3,FALSE)</f>
        <v>https://www.zoellerpumps.com/en-us/products/alarms/controls/simplex-panels</v>
      </c>
      <c r="E199" s="37" t="s">
        <v>21</v>
      </c>
      <c r="F199" s="40">
        <v>2562</v>
      </c>
      <c r="G199" s="41"/>
      <c r="H199" s="42">
        <v>53514128401</v>
      </c>
      <c r="I199" s="43">
        <v>21</v>
      </c>
      <c r="J199" s="43" t="s">
        <v>22</v>
      </c>
      <c r="K199" s="43">
        <v>12</v>
      </c>
      <c r="L199" s="43">
        <v>6</v>
      </c>
      <c r="M199" s="43">
        <v>14</v>
      </c>
      <c r="N199" s="37" t="s">
        <v>58</v>
      </c>
      <c r="O199" s="37" t="s">
        <v>24</v>
      </c>
    </row>
    <row r="200" spans="1:15" s="36" customFormat="1" x14ac:dyDescent="0.25">
      <c r="A200" s="37" t="s">
        <v>400</v>
      </c>
      <c r="B200" s="44" t="str">
        <f t="shared" si="6"/>
        <v>Control,Sim/208/240/480V/3Ph/4X/48.0-65.0FLA/Ext Op</v>
      </c>
      <c r="C200" s="37" t="s">
        <v>401</v>
      </c>
      <c r="D200" s="37" t="str">
        <f>VLOOKUP(A200,'[1]Zoeller Pump Company'!$A$10:$C$3862,3,FALSE)</f>
        <v>https://www.zoellerpumps.com/en-us/products/alarms/controls/simplex-panels</v>
      </c>
      <c r="E200" s="37" t="s">
        <v>21</v>
      </c>
      <c r="F200" s="40">
        <v>2728</v>
      </c>
      <c r="G200" s="41"/>
      <c r="H200" s="42">
        <v>53514128425</v>
      </c>
      <c r="I200" s="43">
        <v>30</v>
      </c>
      <c r="J200" s="43" t="s">
        <v>22</v>
      </c>
      <c r="K200" s="43">
        <v>24</v>
      </c>
      <c r="L200" s="43">
        <v>16</v>
      </c>
      <c r="M200" s="43">
        <v>32</v>
      </c>
      <c r="N200" s="37" t="s">
        <v>58</v>
      </c>
      <c r="O200" s="37" t="s">
        <v>24</v>
      </c>
    </row>
    <row r="201" spans="1:15" s="36" customFormat="1" x14ac:dyDescent="0.25">
      <c r="A201" s="37" t="s">
        <v>402</v>
      </c>
      <c r="B201" s="44" t="str">
        <f t="shared" si="6"/>
        <v>Control,Dup/208-240-480V/3Ph/4X/24-32A/Ext Opt</v>
      </c>
      <c r="C201" s="37" t="s">
        <v>403</v>
      </c>
      <c r="D201" s="37" t="str">
        <f>VLOOKUP(A201,'[1]Zoeller Pump Company'!$A$10:$C$3862,3,FALSE)</f>
        <v>https://www.zoellerpumps.com/en-us/products/alarms/controls/duplex-alternator</v>
      </c>
      <c r="E201" s="37" t="s">
        <v>21</v>
      </c>
      <c r="F201" s="40">
        <v>2799</v>
      </c>
      <c r="G201" s="41"/>
      <c r="H201" s="42">
        <v>53514127817</v>
      </c>
      <c r="I201" s="43">
        <v>23</v>
      </c>
      <c r="J201" s="43" t="s">
        <v>22</v>
      </c>
      <c r="K201" s="43">
        <v>19</v>
      </c>
      <c r="L201" s="43">
        <v>10</v>
      </c>
      <c r="M201" s="43">
        <v>22</v>
      </c>
      <c r="N201" s="37" t="s">
        <v>58</v>
      </c>
      <c r="O201" s="37" t="s">
        <v>24</v>
      </c>
    </row>
    <row r="202" spans="1:15" s="36" customFormat="1" x14ac:dyDescent="0.25">
      <c r="A202" s="37" t="s">
        <v>404</v>
      </c>
      <c r="B202" s="44" t="str">
        <f t="shared" si="6"/>
        <v>Control,Dup/208-240-480V/3Ph/4X/30-40A/Ext Opt</v>
      </c>
      <c r="C202" s="37" t="s">
        <v>405</v>
      </c>
      <c r="D202" s="37" t="str">
        <f>VLOOKUP(A202,'[1]Zoeller Pump Company'!$A$10:$C$3862,3,FALSE)</f>
        <v>https://www.zoellerpumps.com/en-us/products/alarms/controls/duplex-alternator</v>
      </c>
      <c r="E202" s="37" t="s">
        <v>21</v>
      </c>
      <c r="F202" s="40">
        <v>3681</v>
      </c>
      <c r="G202" s="41"/>
      <c r="H202" s="42">
        <v>53514128456</v>
      </c>
      <c r="I202" s="43">
        <v>30</v>
      </c>
      <c r="J202" s="43" t="s">
        <v>22</v>
      </c>
      <c r="K202" s="43">
        <v>24</v>
      </c>
      <c r="L202" s="43">
        <v>16</v>
      </c>
      <c r="M202" s="43">
        <v>32</v>
      </c>
      <c r="N202" s="37" t="s">
        <v>58</v>
      </c>
      <c r="O202" s="37" t="s">
        <v>24</v>
      </c>
    </row>
    <row r="203" spans="1:15" s="36" customFormat="1" x14ac:dyDescent="0.25">
      <c r="A203" s="37" t="s">
        <v>406</v>
      </c>
      <c r="B203" s="44" t="str">
        <f t="shared" si="6"/>
        <v>Control,Dup/208-240-480V/3Ph/4X/24-32A/SL &amp; TCO</v>
      </c>
      <c r="C203" s="37" t="s">
        <v>407</v>
      </c>
      <c r="D203" s="37" t="str">
        <f>VLOOKUP(A203,'[1]Zoeller Pump Company'!$A$10:$C$3862,3,FALSE)</f>
        <v>https://www.zoellerpumps.com/en-us/products/alarms/controls/duplex-alternator</v>
      </c>
      <c r="E203" s="37" t="s">
        <v>21</v>
      </c>
      <c r="F203" s="40">
        <v>3340</v>
      </c>
      <c r="G203" s="41"/>
      <c r="H203" s="42">
        <v>53514128470</v>
      </c>
      <c r="I203" s="43">
        <v>30</v>
      </c>
      <c r="J203" s="43" t="s">
        <v>22</v>
      </c>
      <c r="K203" s="43">
        <v>14</v>
      </c>
      <c r="L203" s="43">
        <v>6</v>
      </c>
      <c r="M203" s="43">
        <v>16</v>
      </c>
      <c r="N203" s="37" t="s">
        <v>58</v>
      </c>
      <c r="O203" s="37" t="s">
        <v>24</v>
      </c>
    </row>
    <row r="204" spans="1:15" s="36" customFormat="1" x14ac:dyDescent="0.25">
      <c r="A204" s="37" t="s">
        <v>408</v>
      </c>
      <c r="B204" s="44" t="str">
        <f t="shared" si="6"/>
        <v>Control,Dup/208-240-480V/3Ph/4X/30-40A/SL &amp; TCO</v>
      </c>
      <c r="C204" s="37" t="s">
        <v>409</v>
      </c>
      <c r="D204" s="37" t="str">
        <f>VLOOKUP(A204,'[1]Zoeller Pump Company'!$A$10:$C$3862,3,FALSE)</f>
        <v>https://www.zoellerpumps.com/en-us/products/alarms/controls/duplex-alternator</v>
      </c>
      <c r="E204" s="37" t="s">
        <v>21</v>
      </c>
      <c r="F204" s="40">
        <v>4402</v>
      </c>
      <c r="G204" s="41"/>
      <c r="H204" s="42">
        <v>53514128487</v>
      </c>
      <c r="I204" s="43">
        <v>30</v>
      </c>
      <c r="J204" s="43" t="s">
        <v>22</v>
      </c>
      <c r="K204" s="43">
        <v>20</v>
      </c>
      <c r="L204" s="43">
        <v>10</v>
      </c>
      <c r="M204" s="43">
        <v>28</v>
      </c>
      <c r="N204" s="37" t="s">
        <v>58</v>
      </c>
      <c r="O204" s="37" t="s">
        <v>24</v>
      </c>
    </row>
    <row r="205" spans="1:15" s="36" customFormat="1" x14ac:dyDescent="0.25">
      <c r="A205" s="37" t="s">
        <v>410</v>
      </c>
      <c r="B205" s="44" t="str">
        <f t="shared" si="6"/>
        <v>Control,Dup/208/240/480V/3Ph/4X/48.0-65.0FLA/Ext Opt</v>
      </c>
      <c r="C205" s="37" t="s">
        <v>411</v>
      </c>
      <c r="D205" s="37" t="str">
        <f>VLOOKUP(A205,'[1]Zoeller Pump Company'!$A$10:$C$3862,3,FALSE)</f>
        <v>https://www.zoellerpumps.com/en-us/products/alarms/controls/duplex-alternator</v>
      </c>
      <c r="E205" s="37" t="s">
        <v>21</v>
      </c>
      <c r="F205" s="40">
        <v>5382</v>
      </c>
      <c r="G205" s="41"/>
      <c r="H205" s="42">
        <v>53514128500</v>
      </c>
      <c r="I205" s="43">
        <v>95</v>
      </c>
      <c r="J205" s="43" t="s">
        <v>22</v>
      </c>
      <c r="K205" s="43">
        <v>36.5</v>
      </c>
      <c r="L205" s="43">
        <v>15.5</v>
      </c>
      <c r="M205" s="43">
        <v>30.5</v>
      </c>
      <c r="N205" s="37" t="s">
        <v>58</v>
      </c>
      <c r="O205" s="37" t="s">
        <v>24</v>
      </c>
    </row>
    <row r="206" spans="1:15" s="36" customFormat="1" x14ac:dyDescent="0.25">
      <c r="A206" s="37" t="s">
        <v>412</v>
      </c>
      <c r="B206" s="37" t="s">
        <v>413</v>
      </c>
      <c r="C206" s="37" t="s">
        <v>413</v>
      </c>
      <c r="D206" s="37" t="e">
        <f>VLOOKUP(A206,'[1]Zoeller Pump Company'!$A$10:$C$3862,3,FALSE)</f>
        <v>#REF!</v>
      </c>
      <c r="E206" s="37" t="s">
        <v>21</v>
      </c>
      <c r="F206" s="40">
        <v>259</v>
      </c>
      <c r="G206" s="41"/>
      <c r="H206" s="42">
        <v>53514124762</v>
      </c>
      <c r="I206" s="43">
        <v>1</v>
      </c>
      <c r="J206" s="43" t="s">
        <v>22</v>
      </c>
      <c r="K206" s="43">
        <v>7.25</v>
      </c>
      <c r="L206" s="43">
        <v>5</v>
      </c>
      <c r="M206" s="43">
        <v>5.5</v>
      </c>
      <c r="N206" s="37" t="s">
        <v>23</v>
      </c>
      <c r="O206" s="37" t="s">
        <v>24</v>
      </c>
    </row>
    <row r="207" spans="1:15" s="36" customFormat="1" x14ac:dyDescent="0.25">
      <c r="A207" s="37" t="s">
        <v>414</v>
      </c>
      <c r="B207" s="37" t="s">
        <v>415</v>
      </c>
      <c r="C207" s="37" t="s">
        <v>415</v>
      </c>
      <c r="D207" s="37" t="e">
        <f>VLOOKUP(A207,'[1]Zoeller Pump Company'!$A$10:$C$3862,3,FALSE)</f>
        <v>#REF!</v>
      </c>
      <c r="E207" s="37" t="s">
        <v>21</v>
      </c>
      <c r="F207" s="40">
        <v>384</v>
      </c>
      <c r="G207" s="41"/>
      <c r="H207" s="42">
        <v>53514124779</v>
      </c>
      <c r="I207" s="43">
        <v>2</v>
      </c>
      <c r="J207" s="43" t="s">
        <v>22</v>
      </c>
      <c r="K207" s="43">
        <v>7.25</v>
      </c>
      <c r="L207" s="43">
        <v>5</v>
      </c>
      <c r="M207" s="43">
        <v>5.5</v>
      </c>
      <c r="N207" s="37" t="s">
        <v>23</v>
      </c>
      <c r="O207" s="37" t="s">
        <v>24</v>
      </c>
    </row>
    <row r="208" spans="1:15" s="36" customFormat="1" x14ac:dyDescent="0.25">
      <c r="A208" s="37" t="s">
        <v>416</v>
      </c>
      <c r="B208" s="44" t="str">
        <f t="shared" ref="B208:B259" si="7">IF(D208&lt;&gt;0,HYPERLINK(D208,C208),"NO LINK")</f>
        <v>Control,Sim/115/200/230V/1P/4X/20-30Fla/Ext Opt</v>
      </c>
      <c r="C208" s="37" t="s">
        <v>417</v>
      </c>
      <c r="D208" s="37" t="str">
        <f>VLOOKUP(A208,'[1]Zoeller Pump Company'!$A$10:$C$3862,3,FALSE)</f>
        <v>https://www.zoellerpumps.com/en-us/products/alarms/controls/simplex-panels</v>
      </c>
      <c r="E208" s="37" t="s">
        <v>21</v>
      </c>
      <c r="F208" s="40">
        <v>1039</v>
      </c>
      <c r="G208" s="41"/>
      <c r="H208" s="42">
        <v>53514125585</v>
      </c>
      <c r="I208" s="43">
        <v>16</v>
      </c>
      <c r="J208" s="43" t="s">
        <v>22</v>
      </c>
      <c r="K208" s="43">
        <v>18</v>
      </c>
      <c r="L208" s="43">
        <v>7.5</v>
      </c>
      <c r="M208" s="43">
        <v>15</v>
      </c>
      <c r="N208" s="37" t="s">
        <v>58</v>
      </c>
      <c r="O208" s="37" t="s">
        <v>24</v>
      </c>
    </row>
    <row r="209" spans="1:15" s="36" customFormat="1" x14ac:dyDescent="0.25">
      <c r="A209" s="37" t="s">
        <v>418</v>
      </c>
      <c r="B209" s="44" t="str">
        <f t="shared" si="7"/>
        <v>Control,Sim/115/208/230V/1Ph/4X/7-15Fla/815/Ext Opt</v>
      </c>
      <c r="C209" s="37" t="s">
        <v>419</v>
      </c>
      <c r="D209" s="37" t="str">
        <f>VLOOKUP(A209,'[1]Zoeller Pump Company'!$A$10:$C$3862,3,FALSE)</f>
        <v>https://www.zoellerpumps.com/en-us/products/alarms/controls/simplex-panels</v>
      </c>
      <c r="E209" s="37" t="s">
        <v>21</v>
      </c>
      <c r="F209" s="40">
        <v>658</v>
      </c>
      <c r="G209" s="41"/>
      <c r="H209" s="42">
        <v>53514128814</v>
      </c>
      <c r="I209" s="43">
        <v>13</v>
      </c>
      <c r="J209" s="43" t="s">
        <v>22</v>
      </c>
      <c r="K209" s="43">
        <v>18</v>
      </c>
      <c r="L209" s="43">
        <v>7.5</v>
      </c>
      <c r="M209" s="43">
        <v>15</v>
      </c>
      <c r="N209" s="37" t="s">
        <v>58</v>
      </c>
      <c r="O209" s="37" t="s">
        <v>24</v>
      </c>
    </row>
    <row r="210" spans="1:15" s="36" customFormat="1" x14ac:dyDescent="0.25">
      <c r="A210" s="37" t="s">
        <v>420</v>
      </c>
      <c r="B210" s="44" t="str">
        <f t="shared" si="7"/>
        <v>Control,Sim/200/230/460V/3Ph/4X/Is/4.0-6.3F/Ext. Opt</v>
      </c>
      <c r="C210" s="37" t="s">
        <v>421</v>
      </c>
      <c r="D210" s="37" t="str">
        <f>VLOOKUP(A210,'[1]Zoeller Pump Company'!$A$10:$C$3862,3,FALSE)</f>
        <v>https://www.zoellerpumps.com/en-us/products/alarms/controls/simplex-panels</v>
      </c>
      <c r="E210" s="37" t="s">
        <v>21</v>
      </c>
      <c r="F210" s="40">
        <v>3086</v>
      </c>
      <c r="G210" s="41"/>
      <c r="H210" s="42">
        <v>53514129033</v>
      </c>
      <c r="I210" s="43">
        <v>25</v>
      </c>
      <c r="J210" s="43" t="s">
        <v>22</v>
      </c>
      <c r="K210" s="43">
        <v>21.5</v>
      </c>
      <c r="L210" s="43">
        <v>10</v>
      </c>
      <c r="M210" s="43">
        <v>19.5</v>
      </c>
      <c r="N210" s="37" t="s">
        <v>58</v>
      </c>
      <c r="O210" s="37" t="s">
        <v>24</v>
      </c>
    </row>
    <row r="211" spans="1:15" s="36" customFormat="1" x14ac:dyDescent="0.25">
      <c r="A211" s="37" t="s">
        <v>422</v>
      </c>
      <c r="B211" s="44" t="str">
        <f t="shared" si="7"/>
        <v>Control,Sim/200/230/460V/3Ph/Is/4X/2.5-4.0A/Ext. Opt</v>
      </c>
      <c r="C211" s="37" t="s">
        <v>423</v>
      </c>
      <c r="D211" s="37" t="str">
        <f>VLOOKUP(A211,'[1]Zoeller Pump Company'!$A$10:$C$3862,3,FALSE)</f>
        <v>https://www.zoellerpumps.com/en-us/products/alarms/controls/simplex-panels</v>
      </c>
      <c r="E211" s="37" t="s">
        <v>21</v>
      </c>
      <c r="F211" s="40">
        <v>2938</v>
      </c>
      <c r="G211" s="41"/>
      <c r="H211" s="42">
        <v>53514129040</v>
      </c>
      <c r="I211" s="43">
        <v>25</v>
      </c>
      <c r="J211" s="43" t="s">
        <v>22</v>
      </c>
      <c r="K211" s="43">
        <v>22</v>
      </c>
      <c r="L211" s="43">
        <v>10</v>
      </c>
      <c r="M211" s="43">
        <v>19</v>
      </c>
      <c r="N211" s="37" t="s">
        <v>58</v>
      </c>
      <c r="O211" s="37" t="s">
        <v>24</v>
      </c>
    </row>
    <row r="212" spans="1:15" s="36" customFormat="1" x14ac:dyDescent="0.25">
      <c r="A212" s="37" t="s">
        <v>424</v>
      </c>
      <c r="B212" s="44" t="str">
        <f t="shared" si="7"/>
        <v>Control,Sim/200/230/460V/3Ph/4X/Is/6-10A/Ext Opt</v>
      </c>
      <c r="C212" s="37" t="s">
        <v>425</v>
      </c>
      <c r="D212" s="37" t="str">
        <f>VLOOKUP(A212,'[1]Zoeller Pump Company'!$A$10:$C$3862,3,FALSE)</f>
        <v>https://www.zoellerpumps.com/en-us/products/alarms/controls/simplex-panels</v>
      </c>
      <c r="E212" s="37" t="s">
        <v>21</v>
      </c>
      <c r="F212" s="40">
        <v>2946</v>
      </c>
      <c r="G212" s="41"/>
      <c r="H212" s="42">
        <v>53514129071</v>
      </c>
      <c r="I212" s="43">
        <v>25</v>
      </c>
      <c r="J212" s="43" t="s">
        <v>22</v>
      </c>
      <c r="K212" s="43">
        <v>22</v>
      </c>
      <c r="L212" s="43">
        <v>10</v>
      </c>
      <c r="M212" s="43">
        <v>19</v>
      </c>
      <c r="N212" s="37" t="s">
        <v>58</v>
      </c>
      <c r="O212" s="37" t="s">
        <v>24</v>
      </c>
    </row>
    <row r="213" spans="1:15" s="36" customFormat="1" x14ac:dyDescent="0.25">
      <c r="A213" s="37" t="s">
        <v>426</v>
      </c>
      <c r="B213" s="44" t="str">
        <f t="shared" si="7"/>
        <v>Control,Dup/200/230/460V/3Ph/4X/Is/4.0-6.3A/Ext. Opt</v>
      </c>
      <c r="C213" s="37" t="s">
        <v>427</v>
      </c>
      <c r="D213" s="37" t="str">
        <f>VLOOKUP(A213,'[1]Zoeller Pump Company'!$A$10:$C$3862,3,FALSE)</f>
        <v>https://www.zoellerpumps.com/en-us/products/alarms/controls/duplex-alternator</v>
      </c>
      <c r="E213" s="37" t="s">
        <v>21</v>
      </c>
      <c r="F213" s="40">
        <v>4159</v>
      </c>
      <c r="G213" s="41"/>
      <c r="H213" s="42">
        <v>53514129095</v>
      </c>
      <c r="I213" s="43">
        <v>28</v>
      </c>
      <c r="J213" s="43" t="s">
        <v>22</v>
      </c>
      <c r="K213" s="43">
        <v>21</v>
      </c>
      <c r="L213" s="43">
        <v>9.5</v>
      </c>
      <c r="M213" s="43">
        <v>17.5</v>
      </c>
      <c r="N213" s="37" t="s">
        <v>58</v>
      </c>
      <c r="O213" s="37" t="s">
        <v>24</v>
      </c>
    </row>
    <row r="214" spans="1:15" s="36" customFormat="1" x14ac:dyDescent="0.25">
      <c r="A214" s="37" t="s">
        <v>428</v>
      </c>
      <c r="B214" s="44" t="str">
        <f t="shared" si="7"/>
        <v>Control,Dup/200/230/460V/3Ph/4X/Is/2.5-4.0A/Ext. Opt</v>
      </c>
      <c r="C214" s="37" t="s">
        <v>429</v>
      </c>
      <c r="D214" s="37" t="str">
        <f>VLOOKUP(A214,'[1]Zoeller Pump Company'!$A$10:$C$3862,3,FALSE)</f>
        <v>https://www.zoellerpumps.com/en-us/products/alarms/controls/duplex-alternator</v>
      </c>
      <c r="E214" s="37" t="s">
        <v>21</v>
      </c>
      <c r="F214" s="40">
        <v>4159</v>
      </c>
      <c r="G214" s="41"/>
      <c r="H214" s="42">
        <v>53514129101</v>
      </c>
      <c r="I214" s="43">
        <v>28</v>
      </c>
      <c r="J214" s="43" t="s">
        <v>22</v>
      </c>
      <c r="K214" s="43">
        <v>23.5</v>
      </c>
      <c r="L214" s="43">
        <v>9.5</v>
      </c>
      <c r="M214" s="43">
        <v>20.5</v>
      </c>
      <c r="N214" s="37" t="s">
        <v>58</v>
      </c>
      <c r="O214" s="37" t="s">
        <v>24</v>
      </c>
    </row>
    <row r="215" spans="1:15" s="36" customFormat="1" x14ac:dyDescent="0.25">
      <c r="A215" s="37" t="s">
        <v>430</v>
      </c>
      <c r="B215" s="44" t="str">
        <f t="shared" si="7"/>
        <v>Control,Dup/200/230/460V/3Ph/4X/Is/6-10A/Ext Opt</v>
      </c>
      <c r="C215" s="37" t="s">
        <v>431</v>
      </c>
      <c r="D215" s="37" t="str">
        <f>VLOOKUP(A215,'[1]Zoeller Pump Company'!$A$10:$C$3862,3,FALSE)</f>
        <v>https://www.zoellerpumps.com/en-us/products/alarms/controls/duplex-alternator</v>
      </c>
      <c r="E215" s="37" t="s">
        <v>21</v>
      </c>
      <c r="F215" s="40">
        <v>4018</v>
      </c>
      <c r="G215" s="41"/>
      <c r="H215" s="42">
        <v>53514129149</v>
      </c>
      <c r="I215" s="43">
        <v>28</v>
      </c>
      <c r="J215" s="43" t="s">
        <v>22</v>
      </c>
      <c r="K215" s="43">
        <v>23.5</v>
      </c>
      <c r="L215" s="43">
        <v>9.5</v>
      </c>
      <c r="M215" s="43">
        <v>20.5</v>
      </c>
      <c r="N215" s="37" t="s">
        <v>58</v>
      </c>
      <c r="O215" s="37" t="s">
        <v>24</v>
      </c>
    </row>
    <row r="216" spans="1:15" s="36" customFormat="1" x14ac:dyDescent="0.25">
      <c r="A216" s="37" t="s">
        <v>432</v>
      </c>
      <c r="B216" s="44" t="str">
        <f t="shared" si="7"/>
        <v>Control,Sim/200/230/460V/3Ph/4X/Is/9-14.0A/Ext. Opt</v>
      </c>
      <c r="C216" s="37" t="s">
        <v>433</v>
      </c>
      <c r="D216" s="37" t="str">
        <f>VLOOKUP(A216,'[1]Zoeller Pump Company'!$A$10:$C$3862,3,FALSE)</f>
        <v>https://www.zoellerpumps.com/en-us/products/alarms/controls/duplex-alternator</v>
      </c>
      <c r="E216" s="37" t="s">
        <v>21</v>
      </c>
      <c r="F216" s="40">
        <v>2986</v>
      </c>
      <c r="G216" s="41"/>
      <c r="H216" s="42">
        <v>53514129156</v>
      </c>
      <c r="I216" s="43">
        <v>25</v>
      </c>
      <c r="J216" s="43" t="s">
        <v>22</v>
      </c>
      <c r="K216" s="43">
        <v>23.5</v>
      </c>
      <c r="L216" s="43">
        <v>10</v>
      </c>
      <c r="M216" s="43">
        <v>21</v>
      </c>
      <c r="N216" s="37" t="s">
        <v>58</v>
      </c>
      <c r="O216" s="37" t="s">
        <v>24</v>
      </c>
    </row>
    <row r="217" spans="1:15" s="36" customFormat="1" x14ac:dyDescent="0.25">
      <c r="A217" s="37" t="s">
        <v>434</v>
      </c>
      <c r="B217" s="44" t="str">
        <f t="shared" si="7"/>
        <v>Control,Dup/200/230/460V/3Ph/4X/Is/9-14.0A/Ext. Opt</v>
      </c>
      <c r="C217" s="37" t="s">
        <v>435</v>
      </c>
      <c r="D217" s="37" t="str">
        <f>VLOOKUP(A217,'[1]Zoeller Pump Company'!$A$10:$C$3862,3,FALSE)</f>
        <v>https://www.zoellerpumps.com/en-us/products/alarms/controls/duplex-alternator</v>
      </c>
      <c r="E217" s="37" t="s">
        <v>21</v>
      </c>
      <c r="F217" s="40">
        <v>4029</v>
      </c>
      <c r="G217" s="41"/>
      <c r="H217" s="42">
        <v>53514129170</v>
      </c>
      <c r="I217" s="43">
        <v>28</v>
      </c>
      <c r="J217" s="43" t="s">
        <v>22</v>
      </c>
      <c r="K217" s="43">
        <v>23.5</v>
      </c>
      <c r="L217" s="43">
        <v>9.5</v>
      </c>
      <c r="M217" s="43">
        <v>20.5</v>
      </c>
      <c r="N217" s="37" t="s">
        <v>58</v>
      </c>
      <c r="O217" s="37" t="s">
        <v>24</v>
      </c>
    </row>
    <row r="218" spans="1:15" s="36" customFormat="1" x14ac:dyDescent="0.25">
      <c r="A218" s="37" t="s">
        <v>436</v>
      </c>
      <c r="B218" s="44" t="str">
        <f t="shared" si="7"/>
        <v>Control,Dup/200/230/460V/3Ph/4X/Is/13-18FLA/Ext. Opt</v>
      </c>
      <c r="C218" s="37" t="s">
        <v>437</v>
      </c>
      <c r="D218" s="37" t="str">
        <f>VLOOKUP(A218,'[1]Zoeller Pump Company'!$A$10:$C$3862,3,FALSE)</f>
        <v>https://www.zoellerpumps.com/en-us/products/alarms/controls/duplex-alternator</v>
      </c>
      <c r="E218" s="37" t="s">
        <v>21</v>
      </c>
      <c r="F218" s="40">
        <v>3977</v>
      </c>
      <c r="G218" s="41"/>
      <c r="H218" s="42">
        <v>53514129187</v>
      </c>
      <c r="I218" s="43">
        <v>28</v>
      </c>
      <c r="J218" s="43" t="s">
        <v>22</v>
      </c>
      <c r="K218" s="43">
        <v>23.5</v>
      </c>
      <c r="L218" s="43">
        <v>9.5</v>
      </c>
      <c r="M218" s="43">
        <v>20.5</v>
      </c>
      <c r="N218" s="37" t="s">
        <v>58</v>
      </c>
      <c r="O218" s="37" t="s">
        <v>24</v>
      </c>
    </row>
    <row r="219" spans="1:15" s="36" customFormat="1" x14ac:dyDescent="0.25">
      <c r="A219" s="37" t="s">
        <v>438</v>
      </c>
      <c r="B219" s="44" t="str">
        <f t="shared" si="7"/>
        <v>Control,Dup/115/200/230V/1P/4X/Is/15-20A/Ext Opt</v>
      </c>
      <c r="C219" s="37" t="s">
        <v>439</v>
      </c>
      <c r="D219" s="37" t="str">
        <f>VLOOKUP(A219,'[1]Zoeller Pump Company'!$A$10:$C$3862,3,FALSE)</f>
        <v>https://www.zoellerpumps.com/en-us/products/alarms/controls/duplex-alternator</v>
      </c>
      <c r="E219" s="37" t="s">
        <v>21</v>
      </c>
      <c r="F219" s="40">
        <v>3432</v>
      </c>
      <c r="G219" s="41"/>
      <c r="H219" s="42">
        <v>53514129200</v>
      </c>
      <c r="I219" s="43">
        <v>28</v>
      </c>
      <c r="J219" s="43" t="s">
        <v>22</v>
      </c>
      <c r="K219" s="43">
        <v>23.5</v>
      </c>
      <c r="L219" s="43">
        <v>10</v>
      </c>
      <c r="M219" s="43">
        <v>21</v>
      </c>
      <c r="N219" s="37" t="s">
        <v>58</v>
      </c>
      <c r="O219" s="37" t="s">
        <v>24</v>
      </c>
    </row>
    <row r="220" spans="1:15" s="36" customFormat="1" x14ac:dyDescent="0.25">
      <c r="A220" s="37" t="s">
        <v>440</v>
      </c>
      <c r="B220" s="44" t="str">
        <f t="shared" si="7"/>
        <v>Control,Dup/115/200/230V1Ph/4X/Is/20-30FLA/Ext. Opt</v>
      </c>
      <c r="C220" s="37" t="s">
        <v>441</v>
      </c>
      <c r="D220" s="37" t="str">
        <f>VLOOKUP(A220,'[1]Zoeller Pump Company'!$A$10:$C$3862,3,FALSE)</f>
        <v>https://www.zoellerpumps.com/en-us/products/alarms/controls/duplex-alternator</v>
      </c>
      <c r="E220" s="37" t="s">
        <v>21</v>
      </c>
      <c r="F220" s="40">
        <v>3369</v>
      </c>
      <c r="G220" s="41"/>
      <c r="H220" s="42">
        <v>53514129224</v>
      </c>
      <c r="I220" s="43">
        <v>28</v>
      </c>
      <c r="J220" s="43" t="s">
        <v>22</v>
      </c>
      <c r="K220" s="43">
        <v>23.5</v>
      </c>
      <c r="L220" s="43">
        <v>10</v>
      </c>
      <c r="M220" s="43">
        <v>21</v>
      </c>
      <c r="N220" s="37" t="s">
        <v>58</v>
      </c>
      <c r="O220" s="37" t="s">
        <v>24</v>
      </c>
    </row>
    <row r="221" spans="1:15" s="36" customFormat="1" x14ac:dyDescent="0.25">
      <c r="A221" s="37" t="s">
        <v>442</v>
      </c>
      <c r="B221" s="44" t="str">
        <f t="shared" si="7"/>
        <v>Control,Dup/200/230/460V/3P/4X/Is/17-23A/Ext Opt</v>
      </c>
      <c r="C221" s="37" t="s">
        <v>443</v>
      </c>
      <c r="D221" s="37" t="str">
        <f>VLOOKUP(A221,'[1]Zoeller Pump Company'!$A$10:$C$3862,3,FALSE)</f>
        <v>https://www.zoellerpumps.com/en-us/products/alarms/controls/duplex-alternator</v>
      </c>
      <c r="E221" s="37" t="s">
        <v>21</v>
      </c>
      <c r="F221" s="40">
        <v>4335</v>
      </c>
      <c r="G221" s="41"/>
      <c r="H221" s="42">
        <v>53514129262</v>
      </c>
      <c r="I221" s="43">
        <v>28</v>
      </c>
      <c r="J221" s="43" t="s">
        <v>22</v>
      </c>
      <c r="K221" s="43">
        <v>23.5</v>
      </c>
      <c r="L221" s="43">
        <v>9.5</v>
      </c>
      <c r="M221" s="43">
        <v>20.5</v>
      </c>
      <c r="N221" s="37" t="s">
        <v>58</v>
      </c>
      <c r="O221" s="37" t="s">
        <v>24</v>
      </c>
    </row>
    <row r="222" spans="1:15" s="36" customFormat="1" x14ac:dyDescent="0.25">
      <c r="A222" s="37" t="s">
        <v>444</v>
      </c>
      <c r="B222" s="44" t="str">
        <f t="shared" si="7"/>
        <v>Control,Sim/120/208/240V1Ph/4X/Is/0-7.0A/Ext Opt</v>
      </c>
      <c r="C222" s="37" t="s">
        <v>445</v>
      </c>
      <c r="D222" s="37" t="str">
        <f>VLOOKUP(A222,'[1]Zoeller Pump Company'!$A$10:$C$3862,3,FALSE)</f>
        <v>https://www.zoellerpumps.com/en-us/products/alarms/controls/simplex-panels</v>
      </c>
      <c r="E222" s="37" t="s">
        <v>21</v>
      </c>
      <c r="F222" s="40">
        <v>2255</v>
      </c>
      <c r="G222" s="41"/>
      <c r="H222" s="42">
        <v>53514129286</v>
      </c>
      <c r="I222" s="43">
        <v>26</v>
      </c>
      <c r="J222" s="43" t="s">
        <v>22</v>
      </c>
      <c r="K222" s="43">
        <v>23.5</v>
      </c>
      <c r="L222" s="43">
        <v>10</v>
      </c>
      <c r="M222" s="43">
        <v>21</v>
      </c>
      <c r="N222" s="37" t="s">
        <v>58</v>
      </c>
      <c r="O222" s="37" t="s">
        <v>24</v>
      </c>
    </row>
    <row r="223" spans="1:15" s="36" customFormat="1" x14ac:dyDescent="0.25">
      <c r="A223" s="37" t="s">
        <v>446</v>
      </c>
      <c r="B223" s="44" t="str">
        <f t="shared" si="7"/>
        <v>Control,Sim/120/208/240V1Ph/4X/Is/7-15A/Ext Opt</v>
      </c>
      <c r="C223" s="37" t="s">
        <v>447</v>
      </c>
      <c r="D223" s="37" t="str">
        <f>VLOOKUP(A223,'[1]Zoeller Pump Company'!$A$10:$C$3862,3,FALSE)</f>
        <v>https://www.zoellerpumps.com/en-us/products/alarms/controls/simplex-panels</v>
      </c>
      <c r="E223" s="37" t="s">
        <v>21</v>
      </c>
      <c r="F223" s="40">
        <v>2255</v>
      </c>
      <c r="G223" s="41"/>
      <c r="H223" s="42">
        <v>53514129293</v>
      </c>
      <c r="I223" s="43">
        <v>26</v>
      </c>
      <c r="J223" s="43" t="s">
        <v>22</v>
      </c>
      <c r="K223" s="43">
        <v>23.5</v>
      </c>
      <c r="L223" s="43">
        <v>10</v>
      </c>
      <c r="M223" s="43">
        <v>21</v>
      </c>
      <c r="N223" s="37" t="s">
        <v>58</v>
      </c>
      <c r="O223" s="37" t="s">
        <v>24</v>
      </c>
    </row>
    <row r="224" spans="1:15" s="36" customFormat="1" x14ac:dyDescent="0.25">
      <c r="A224" s="37" t="s">
        <v>448</v>
      </c>
      <c r="B224" s="44" t="str">
        <f t="shared" si="7"/>
        <v>Control,Sim/200/230/460V/3Ph/4X/IS/1.6-2.5A/Ext. Opt</v>
      </c>
      <c r="C224" s="37" t="s">
        <v>449</v>
      </c>
      <c r="D224" s="37" t="str">
        <f>VLOOKUP(A224,'[1]Zoeller Pump Company'!$A$10:$C$3862,3,FALSE)</f>
        <v>https://www.zoellerpumps.com/en-us/products/alarms/controls/simplex-panels</v>
      </c>
      <c r="E224" s="37" t="s">
        <v>21</v>
      </c>
      <c r="F224" s="40">
        <v>2759</v>
      </c>
      <c r="G224" s="41"/>
      <c r="H224" s="42">
        <v>53514129316</v>
      </c>
      <c r="I224" s="43">
        <v>25</v>
      </c>
      <c r="J224" s="43" t="s">
        <v>22</v>
      </c>
      <c r="K224" s="43">
        <v>23.5</v>
      </c>
      <c r="L224" s="43">
        <v>10</v>
      </c>
      <c r="M224" s="43">
        <v>21</v>
      </c>
      <c r="N224" s="37" t="s">
        <v>58</v>
      </c>
      <c r="O224" s="37" t="s">
        <v>24</v>
      </c>
    </row>
    <row r="225" spans="1:16" s="36" customFormat="1" x14ac:dyDescent="0.25">
      <c r="A225" s="37" t="s">
        <v>450</v>
      </c>
      <c r="B225" s="44" t="str">
        <f t="shared" si="7"/>
        <v>Control,Sim/575V/3Ph/4X/Is/1.0-1.6FLA/Ext Opt</v>
      </c>
      <c r="C225" s="37" t="s">
        <v>451</v>
      </c>
      <c r="D225" s="37" t="str">
        <f>VLOOKUP(A225,'[1]Zoeller Pump Company'!$A$10:$C$3862,3,FALSE)</f>
        <v>https://www.zoellerpumps.com/en-us/products/alarms/controls/simplex-panels</v>
      </c>
      <c r="E225" s="37" t="s">
        <v>21</v>
      </c>
      <c r="F225" s="40">
        <v>2904</v>
      </c>
      <c r="G225" s="41"/>
      <c r="H225" s="42">
        <v>53514129347</v>
      </c>
      <c r="I225" s="43">
        <v>28</v>
      </c>
      <c r="J225" s="43" t="s">
        <v>22</v>
      </c>
      <c r="K225" s="43">
        <v>21.5</v>
      </c>
      <c r="L225" s="43">
        <v>10</v>
      </c>
      <c r="M225" s="43">
        <v>19.5</v>
      </c>
      <c r="N225" s="37" t="s">
        <v>58</v>
      </c>
      <c r="O225" s="37" t="s">
        <v>24</v>
      </c>
    </row>
    <row r="226" spans="1:16" s="36" customFormat="1" x14ac:dyDescent="0.25">
      <c r="A226" s="37" t="s">
        <v>452</v>
      </c>
      <c r="B226" s="44" t="str">
        <f t="shared" si="7"/>
        <v>Control,Sim/575V/3Ph/4X/Is/1.6-2.5FLA/Ext Opt</v>
      </c>
      <c r="C226" s="37" t="s">
        <v>453</v>
      </c>
      <c r="D226" s="37" t="str">
        <f>VLOOKUP(A226,'[1]Zoeller Pump Company'!$A$10:$C$3862,3,FALSE)</f>
        <v>https://www.zoellerpumps.com/en-us/products/alarms/controls/simplex-panels</v>
      </c>
      <c r="E226" s="37" t="s">
        <v>21</v>
      </c>
      <c r="F226" s="40">
        <v>2805</v>
      </c>
      <c r="G226" s="41"/>
      <c r="H226" s="42">
        <v>53514129354</v>
      </c>
      <c r="I226" s="43">
        <v>25</v>
      </c>
      <c r="J226" s="43" t="s">
        <v>22</v>
      </c>
      <c r="K226" s="43">
        <v>21.5</v>
      </c>
      <c r="L226" s="43">
        <v>10</v>
      </c>
      <c r="M226" s="43">
        <v>19.5</v>
      </c>
      <c r="N226" s="37" t="s">
        <v>58</v>
      </c>
      <c r="O226" s="37" t="s">
        <v>24</v>
      </c>
    </row>
    <row r="227" spans="1:16" s="36" customFormat="1" x14ac:dyDescent="0.25">
      <c r="A227" s="37" t="s">
        <v>454</v>
      </c>
      <c r="B227" s="44" t="str">
        <f t="shared" si="7"/>
        <v>Control,Sim/575V/3Ph/4X/Is/2.5-4.0FLA/Ext Opt</v>
      </c>
      <c r="C227" s="37" t="s">
        <v>455</v>
      </c>
      <c r="D227" s="37" t="str">
        <f>VLOOKUP(A227,'[1]Zoeller Pump Company'!$A$10:$C$3862,3,FALSE)</f>
        <v>https://www.zoellerpumps.com/en-us/products/alarms/controls/simplex-panels</v>
      </c>
      <c r="E227" s="37" t="s">
        <v>21</v>
      </c>
      <c r="F227" s="40">
        <v>2904</v>
      </c>
      <c r="G227" s="41"/>
      <c r="H227" s="42">
        <v>53514129378</v>
      </c>
      <c r="I227" s="43">
        <v>25</v>
      </c>
      <c r="J227" s="43" t="s">
        <v>22</v>
      </c>
      <c r="K227" s="43">
        <v>23.5</v>
      </c>
      <c r="L227" s="43">
        <v>10</v>
      </c>
      <c r="M227" s="43">
        <v>21</v>
      </c>
      <c r="N227" s="37" t="s">
        <v>58</v>
      </c>
      <c r="O227" s="37" t="s">
        <v>24</v>
      </c>
    </row>
    <row r="228" spans="1:16" s="36" customFormat="1" x14ac:dyDescent="0.25">
      <c r="A228" s="37" t="s">
        <v>456</v>
      </c>
      <c r="B228" s="44" t="str">
        <f t="shared" si="7"/>
        <v>Control,Sim/575V/3Ph/4X/Is/4.0-6.3FLA/Ext Opt</v>
      </c>
      <c r="C228" s="37" t="s">
        <v>457</v>
      </c>
      <c r="D228" s="37" t="str">
        <f>VLOOKUP(A228,'[1]Zoeller Pump Company'!$A$10:$C$3862,3,FALSE)</f>
        <v>https://www.zoellerpumps.com/en-us/products/alarms/controls/simplex-panels</v>
      </c>
      <c r="E228" s="37" t="s">
        <v>21</v>
      </c>
      <c r="F228" s="40">
        <v>3561</v>
      </c>
      <c r="G228" s="41"/>
      <c r="H228" s="42">
        <v>53514129392</v>
      </c>
      <c r="I228" s="43">
        <v>25</v>
      </c>
      <c r="J228" s="43" t="s">
        <v>22</v>
      </c>
      <c r="K228" s="43">
        <v>21.5</v>
      </c>
      <c r="L228" s="43">
        <v>10</v>
      </c>
      <c r="M228" s="43">
        <v>19.5</v>
      </c>
      <c r="N228" s="37" t="s">
        <v>58</v>
      </c>
      <c r="O228" s="37" t="s">
        <v>24</v>
      </c>
    </row>
    <row r="229" spans="1:16" s="36" customFormat="1" x14ac:dyDescent="0.25">
      <c r="A229" s="37" t="s">
        <v>458</v>
      </c>
      <c r="B229" s="44" t="str">
        <f t="shared" si="7"/>
        <v>Control,Dup/575V/3Ph/4X/Is/1.0-1.6FLA/Ext Opt</v>
      </c>
      <c r="C229" s="37" t="s">
        <v>459</v>
      </c>
      <c r="D229" s="37" t="str">
        <f>VLOOKUP(A229,'[1]Zoeller Pump Company'!$A$10:$C$3862,3,FALSE)</f>
        <v>https://www.zoellerpumps.com/en-us/products/alarms/controls/duplex-alternator</v>
      </c>
      <c r="E229" s="37" t="s">
        <v>21</v>
      </c>
      <c r="F229" s="40">
        <v>3734</v>
      </c>
      <c r="G229" s="41"/>
      <c r="H229" s="42">
        <v>53514129408</v>
      </c>
      <c r="I229" s="43">
        <v>28</v>
      </c>
      <c r="J229" s="43" t="s">
        <v>22</v>
      </c>
      <c r="K229" s="43">
        <v>31.5</v>
      </c>
      <c r="L229" s="43">
        <v>16.5</v>
      </c>
      <c r="M229" s="43">
        <v>23.5</v>
      </c>
      <c r="N229" s="37" t="s">
        <v>58</v>
      </c>
      <c r="O229" s="37" t="s">
        <v>24</v>
      </c>
    </row>
    <row r="230" spans="1:16" s="36" customFormat="1" x14ac:dyDescent="0.25">
      <c r="A230" s="37" t="s">
        <v>460</v>
      </c>
      <c r="B230" s="44" t="str">
        <f t="shared" si="7"/>
        <v>Control,Dup/575V/3Ph/4X/Is/2.5-4.0FLA/Ext Opt</v>
      </c>
      <c r="C230" s="37" t="s">
        <v>461</v>
      </c>
      <c r="D230" s="37" t="str">
        <f>VLOOKUP(A230,'[1]Zoeller Pump Company'!$A$10:$C$3862,3,FALSE)</f>
        <v>https://www.zoellerpumps.com/en-us/products/alarms/controls/duplex-alternator</v>
      </c>
      <c r="E230" s="37" t="s">
        <v>21</v>
      </c>
      <c r="F230" s="40">
        <v>3688</v>
      </c>
      <c r="G230" s="41"/>
      <c r="H230" s="42">
        <v>53514129439</v>
      </c>
      <c r="I230" s="43">
        <v>28</v>
      </c>
      <c r="J230" s="43" t="s">
        <v>22</v>
      </c>
      <c r="K230" s="43">
        <v>23.5</v>
      </c>
      <c r="L230" s="43">
        <v>10</v>
      </c>
      <c r="M230" s="43">
        <v>21</v>
      </c>
      <c r="N230" s="37" t="s">
        <v>58</v>
      </c>
      <c r="O230" s="37" t="s">
        <v>24</v>
      </c>
    </row>
    <row r="231" spans="1:16" s="36" customFormat="1" x14ac:dyDescent="0.25">
      <c r="A231" s="37" t="s">
        <v>462</v>
      </c>
      <c r="B231" s="44" t="str">
        <f t="shared" si="7"/>
        <v>Control,Dup/575V/3Ph/4X/Is/4.0-6.3FLA/Ext Opt</v>
      </c>
      <c r="C231" s="37" t="s">
        <v>463</v>
      </c>
      <c r="D231" s="37" t="str">
        <f>VLOOKUP(A231,'[1]Zoeller Pump Company'!$A$10:$C$3862,3,FALSE)</f>
        <v>https://www.zoellerpumps.com/en-us/products/alarms/controls/duplex-alternator</v>
      </c>
      <c r="E231" s="37" t="s">
        <v>21</v>
      </c>
      <c r="F231" s="40">
        <v>4674</v>
      </c>
      <c r="G231" s="41"/>
      <c r="H231" s="42">
        <v>53514129453</v>
      </c>
      <c r="I231" s="43">
        <v>28</v>
      </c>
      <c r="J231" s="43" t="s">
        <v>22</v>
      </c>
      <c r="K231" s="43">
        <v>31.5</v>
      </c>
      <c r="L231" s="43">
        <v>16.5</v>
      </c>
      <c r="M231" s="43">
        <v>23.5</v>
      </c>
      <c r="N231" s="37" t="s">
        <v>58</v>
      </c>
      <c r="O231" s="37" t="s">
        <v>24</v>
      </c>
    </row>
    <row r="232" spans="1:16" s="36" customFormat="1" x14ac:dyDescent="0.25">
      <c r="A232" s="37" t="s">
        <v>464</v>
      </c>
      <c r="B232" s="44" t="str">
        <f t="shared" si="7"/>
        <v>Control,Sim/200/230/460/3P/4X/Is/4.0-6.3A/Ext Opt</v>
      </c>
      <c r="C232" s="37" t="s">
        <v>465</v>
      </c>
      <c r="D232" s="37" t="str">
        <f>VLOOKUP(A232,'[1]Zoeller Pump Company'!$A$10:$C$3862,3,FALSE)</f>
        <v>https://www.zoellerpumps.com/en-us/products/alarms/controls/simplex-panels</v>
      </c>
      <c r="E232" s="37" t="s">
        <v>21</v>
      </c>
      <c r="F232" s="40">
        <v>3395</v>
      </c>
      <c r="G232" s="41"/>
      <c r="H232" s="42">
        <v>53514129514</v>
      </c>
      <c r="I232" s="43">
        <v>26</v>
      </c>
      <c r="J232" s="43" t="s">
        <v>22</v>
      </c>
      <c r="K232" s="43">
        <v>21.5</v>
      </c>
      <c r="L232" s="43">
        <v>10</v>
      </c>
      <c r="M232" s="43">
        <v>19.5</v>
      </c>
      <c r="N232" s="37" t="s">
        <v>58</v>
      </c>
      <c r="O232" s="37" t="s">
        <v>24</v>
      </c>
    </row>
    <row r="233" spans="1:16" s="36" customFormat="1" x14ac:dyDescent="0.25">
      <c r="A233" s="37" t="s">
        <v>466</v>
      </c>
      <c r="B233" s="44" t="str">
        <f t="shared" si="7"/>
        <v>Control,Sim/200/230/460/3Ph/4X/Is/2.5-4A/Ext Opt</v>
      </c>
      <c r="C233" s="37" t="s">
        <v>467</v>
      </c>
      <c r="D233" s="37" t="str">
        <f>VLOOKUP(A233,'[1]Zoeller Pump Company'!$A$10:$C$3862,3,FALSE)</f>
        <v>https://www.zoellerpumps.com/en-us/products/alarms/controls/simplex-panels</v>
      </c>
      <c r="E233" s="37" t="s">
        <v>21</v>
      </c>
      <c r="F233" s="40">
        <v>3595</v>
      </c>
      <c r="G233" s="41"/>
      <c r="H233" s="42">
        <v>53514129538</v>
      </c>
      <c r="I233" s="43">
        <v>26</v>
      </c>
      <c r="J233" s="43" t="s">
        <v>22</v>
      </c>
      <c r="K233" s="43">
        <v>21.5</v>
      </c>
      <c r="L233" s="43">
        <v>10</v>
      </c>
      <c r="M233" s="43">
        <v>19.5</v>
      </c>
      <c r="N233" s="37" t="s">
        <v>58</v>
      </c>
      <c r="O233" s="37" t="s">
        <v>24</v>
      </c>
    </row>
    <row r="234" spans="1:16" s="36" customFormat="1" x14ac:dyDescent="0.25">
      <c r="A234" s="37" t="s">
        <v>468</v>
      </c>
      <c r="B234" s="44" t="str">
        <f t="shared" si="7"/>
        <v>Control,Sim/200/230/460V/3P/4X/Is/6-10A/Ext Opt</v>
      </c>
      <c r="C234" s="37" t="s">
        <v>469</v>
      </c>
      <c r="D234" s="37" t="str">
        <f>VLOOKUP(A234,'[1]Zoeller Pump Company'!$A$10:$C$3862,3,FALSE)</f>
        <v>https://www.zoellerpumps.com/en-us/products/alarms/controls/simplex-panels</v>
      </c>
      <c r="E234" s="37" t="s">
        <v>21</v>
      </c>
      <c r="F234" s="40">
        <v>3680</v>
      </c>
      <c r="G234" s="41"/>
      <c r="H234" s="42">
        <v>53514129552</v>
      </c>
      <c r="I234" s="43">
        <v>26</v>
      </c>
      <c r="J234" s="43" t="s">
        <v>22</v>
      </c>
      <c r="K234" s="43">
        <v>21.5</v>
      </c>
      <c r="L234" s="43">
        <v>10</v>
      </c>
      <c r="M234" s="43">
        <v>19.5</v>
      </c>
      <c r="N234" s="37" t="s">
        <v>58</v>
      </c>
      <c r="O234" s="37" t="s">
        <v>24</v>
      </c>
    </row>
    <row r="235" spans="1:16" s="36" customFormat="1" x14ac:dyDescent="0.25">
      <c r="A235" s="37" t="s">
        <v>470</v>
      </c>
      <c r="B235" s="44" t="str">
        <f t="shared" si="7"/>
        <v>Control,Dup/200/230/460/3P/4X/Is/4.0-6.3A/Ext Opt</v>
      </c>
      <c r="C235" s="37" t="s">
        <v>471</v>
      </c>
      <c r="D235" s="37" t="str">
        <f>VLOOKUP(A235,'[1]Zoeller Pump Company'!$A$10:$C$3862,3,FALSE)</f>
        <v>https://www.zoellerpumps.com/en-us/products/alarms/controls/duplex-alternator</v>
      </c>
      <c r="E235" s="37" t="s">
        <v>21</v>
      </c>
      <c r="F235" s="40">
        <v>5252</v>
      </c>
      <c r="G235" s="41"/>
      <c r="H235" s="42">
        <v>53514129712</v>
      </c>
      <c r="I235" s="43">
        <v>29</v>
      </c>
      <c r="J235" s="43" t="s">
        <v>22</v>
      </c>
      <c r="K235" s="43">
        <v>23.5</v>
      </c>
      <c r="L235" s="43">
        <v>9.5</v>
      </c>
      <c r="M235" s="43">
        <v>20.5</v>
      </c>
      <c r="N235" s="37" t="s">
        <v>58</v>
      </c>
      <c r="O235" s="37" t="s">
        <v>24</v>
      </c>
    </row>
    <row r="236" spans="1:16" s="36" customFormat="1" x14ac:dyDescent="0.25">
      <c r="A236" s="37" t="s">
        <v>472</v>
      </c>
      <c r="B236" s="44" t="str">
        <f t="shared" si="7"/>
        <v>Control,Dup/200/230/460/3P/4X/Is/2.5-4A/Ext Opt</v>
      </c>
      <c r="C236" s="37" t="s">
        <v>473</v>
      </c>
      <c r="D236" s="37" t="str">
        <f>VLOOKUP(A236,'[1]Zoeller Pump Company'!$A$10:$C$3862,3,FALSE)</f>
        <v>https://www.zoellerpumps.com/en-us/products/alarms/controls/duplex-alternator</v>
      </c>
      <c r="E236" s="37" t="s">
        <v>21</v>
      </c>
      <c r="F236" s="40">
        <v>4943</v>
      </c>
      <c r="G236" s="41"/>
      <c r="H236" s="42">
        <v>53514129736</v>
      </c>
      <c r="I236" s="43">
        <v>29</v>
      </c>
      <c r="J236" s="43" t="s">
        <v>22</v>
      </c>
      <c r="K236" s="43">
        <v>23.5</v>
      </c>
      <c r="L236" s="43">
        <v>9.5</v>
      </c>
      <c r="M236" s="43">
        <v>20.5</v>
      </c>
      <c r="N236" s="37" t="s">
        <v>58</v>
      </c>
      <c r="O236" s="37" t="s">
        <v>24</v>
      </c>
    </row>
    <row r="237" spans="1:16" s="36" customFormat="1" x14ac:dyDescent="0.25">
      <c r="A237" s="37" t="s">
        <v>474</v>
      </c>
      <c r="B237" s="44" t="str">
        <f t="shared" si="7"/>
        <v>Control,Dup/200/230/460/3P/4X/Is/6-10FLA/Ext Opt</v>
      </c>
      <c r="C237" s="37" t="s">
        <v>475</v>
      </c>
      <c r="D237" s="37" t="str">
        <f>VLOOKUP(A237,'[1]Zoeller Pump Company'!$A$10:$C$3862,3,FALSE)</f>
        <v>https://www.zoellerpumps.com/en-us/products/alarms/controls/duplex-alternator</v>
      </c>
      <c r="E237" s="37" t="s">
        <v>21</v>
      </c>
      <c r="F237" s="40">
        <v>4943</v>
      </c>
      <c r="G237" s="41"/>
      <c r="H237" s="42">
        <v>53514129750</v>
      </c>
      <c r="I237" s="43">
        <v>29</v>
      </c>
      <c r="J237" s="43" t="s">
        <v>22</v>
      </c>
      <c r="K237" s="43">
        <v>23.5</v>
      </c>
      <c r="L237" s="43">
        <v>9.5</v>
      </c>
      <c r="M237" s="43">
        <v>20.5</v>
      </c>
      <c r="N237" s="37" t="s">
        <v>58</v>
      </c>
      <c r="O237" s="37" t="s">
        <v>24</v>
      </c>
      <c r="P237" s="39"/>
    </row>
    <row r="238" spans="1:16" s="36" customFormat="1" x14ac:dyDescent="0.25">
      <c r="A238" s="37" t="s">
        <v>476</v>
      </c>
      <c r="B238" s="44" t="str">
        <f t="shared" si="7"/>
        <v>Control,Sim/200/230/460/3P/4X/Is/9-14.0A/Ext Opt</v>
      </c>
      <c r="C238" s="37" t="s">
        <v>477</v>
      </c>
      <c r="D238" s="37" t="str">
        <f>VLOOKUP(A238,'[1]Zoeller Pump Company'!$A$10:$C$3862,3,FALSE)</f>
        <v>https://www.zoellerpumps.com/en-us/products/alarms/controls/simplex-panels</v>
      </c>
      <c r="E238" s="37" t="s">
        <v>21</v>
      </c>
      <c r="F238" s="40">
        <v>3360</v>
      </c>
      <c r="G238" s="41"/>
      <c r="H238" s="42">
        <v>53514129767</v>
      </c>
      <c r="I238" s="43">
        <v>26</v>
      </c>
      <c r="J238" s="43" t="s">
        <v>22</v>
      </c>
      <c r="K238" s="43">
        <v>21.5</v>
      </c>
      <c r="L238" s="43">
        <v>10</v>
      </c>
      <c r="M238" s="43">
        <v>19.5</v>
      </c>
      <c r="N238" s="37" t="s">
        <v>58</v>
      </c>
      <c r="O238" s="37" t="s">
        <v>24</v>
      </c>
      <c r="P238" s="39"/>
    </row>
    <row r="239" spans="1:16" s="36" customFormat="1" x14ac:dyDescent="0.25">
      <c r="A239" s="37" t="s">
        <v>478</v>
      </c>
      <c r="B239" s="44" t="str">
        <f t="shared" si="7"/>
        <v>Control,Sim/200/230/460V/3P/4X/Is/13-18A/Ext Opt</v>
      </c>
      <c r="C239" s="37" t="s">
        <v>479</v>
      </c>
      <c r="D239" s="37" t="str">
        <f>VLOOKUP(A239,'[1]Zoeller Pump Company'!$A$10:$C$3862,3,FALSE)</f>
        <v>https://www.zoellerpumps.com/en-us/products/alarms/controls/simplex-panels</v>
      </c>
      <c r="E239" s="37" t="s">
        <v>21</v>
      </c>
      <c r="F239" s="40">
        <v>3360</v>
      </c>
      <c r="G239" s="41"/>
      <c r="H239" s="42">
        <v>53514129774</v>
      </c>
      <c r="I239" s="43">
        <v>26</v>
      </c>
      <c r="J239" s="43" t="s">
        <v>22</v>
      </c>
      <c r="K239" s="43">
        <v>21.5</v>
      </c>
      <c r="L239" s="43">
        <v>10</v>
      </c>
      <c r="M239" s="43">
        <v>19.5</v>
      </c>
      <c r="N239" s="37" t="s">
        <v>58</v>
      </c>
      <c r="O239" s="37" t="s">
        <v>24</v>
      </c>
      <c r="P239" s="39"/>
    </row>
    <row r="240" spans="1:16" s="36" customFormat="1" x14ac:dyDescent="0.25">
      <c r="A240" s="37" t="s">
        <v>480</v>
      </c>
      <c r="B240" s="44" t="str">
        <f t="shared" si="7"/>
        <v>Control,Dup/200/230/460/3P/4X/Is/9-14.0A/Ext Opt</v>
      </c>
      <c r="C240" s="37" t="s">
        <v>481</v>
      </c>
      <c r="D240" s="37" t="str">
        <f>VLOOKUP(A240,'[1]Zoeller Pump Company'!$A$10:$C$3862,3,FALSE)</f>
        <v>https://www.zoellerpumps.com/en-us/products/alarms/controls/duplex-alternator</v>
      </c>
      <c r="E240" s="37" t="s">
        <v>21</v>
      </c>
      <c r="F240" s="40">
        <v>5165</v>
      </c>
      <c r="G240" s="41"/>
      <c r="H240" s="42">
        <v>53514129781</v>
      </c>
      <c r="I240" s="43">
        <v>29</v>
      </c>
      <c r="J240" s="43" t="s">
        <v>22</v>
      </c>
      <c r="K240" s="43">
        <v>23.5</v>
      </c>
      <c r="L240" s="43">
        <v>9.5</v>
      </c>
      <c r="M240" s="43">
        <v>20.5</v>
      </c>
      <c r="N240" s="37" t="s">
        <v>58</v>
      </c>
      <c r="O240" s="37" t="s">
        <v>24</v>
      </c>
      <c r="P240" s="39"/>
    </row>
    <row r="241" spans="1:16" s="36" customFormat="1" x14ac:dyDescent="0.25">
      <c r="A241" s="37" t="s">
        <v>482</v>
      </c>
      <c r="B241" s="44" t="str">
        <f t="shared" si="7"/>
        <v>Control,Dup/200/230/460/3P/4X/Is/13-18A/Ext Opt</v>
      </c>
      <c r="C241" s="37" t="s">
        <v>483</v>
      </c>
      <c r="D241" s="37" t="str">
        <f>VLOOKUP(A241,'[1]Zoeller Pump Company'!$A$10:$C$3862,3,FALSE)</f>
        <v>https://www.zoellerpumps.com/en-us/products/alarms/controls/duplex-alternator</v>
      </c>
      <c r="E241" s="37" t="s">
        <v>21</v>
      </c>
      <c r="F241" s="40">
        <v>5346</v>
      </c>
      <c r="G241" s="41"/>
      <c r="H241" s="42">
        <v>53514129798</v>
      </c>
      <c r="I241" s="43">
        <v>29</v>
      </c>
      <c r="J241" s="43" t="s">
        <v>22</v>
      </c>
      <c r="K241" s="43">
        <v>23.5</v>
      </c>
      <c r="L241" s="43">
        <v>9.5</v>
      </c>
      <c r="M241" s="43">
        <v>20.5</v>
      </c>
      <c r="N241" s="37" t="s">
        <v>58</v>
      </c>
      <c r="O241" s="37" t="s">
        <v>24</v>
      </c>
    </row>
    <row r="242" spans="1:16" s="36" customFormat="1" x14ac:dyDescent="0.25">
      <c r="A242" s="37" t="s">
        <v>484</v>
      </c>
      <c r="B242" s="44" t="str">
        <f t="shared" si="7"/>
        <v>Control,Sim/120/208/240V1Ph/4X/Is/0-7FLA/Ext Opt</v>
      </c>
      <c r="C242" s="37" t="s">
        <v>485</v>
      </c>
      <c r="D242" s="37" t="str">
        <f>VLOOKUP(A242,'[1]Zoeller Pump Company'!$A$10:$C$3862,3,FALSE)</f>
        <v>https://www.zoellerpumps.com/en-us/products/alarms/controls/simplex-panels</v>
      </c>
      <c r="E242" s="37" t="s">
        <v>21</v>
      </c>
      <c r="F242" s="40">
        <v>2698</v>
      </c>
      <c r="G242" s="41"/>
      <c r="H242" s="42">
        <v>53514129835</v>
      </c>
      <c r="I242" s="43">
        <v>27</v>
      </c>
      <c r="J242" s="43" t="s">
        <v>22</v>
      </c>
      <c r="K242" s="43">
        <v>18</v>
      </c>
      <c r="L242" s="43">
        <v>7.5</v>
      </c>
      <c r="M242" s="43">
        <v>15</v>
      </c>
      <c r="N242" s="37" t="s">
        <v>58</v>
      </c>
      <c r="O242" s="37" t="s">
        <v>24</v>
      </c>
    </row>
    <row r="243" spans="1:16" s="36" customFormat="1" x14ac:dyDescent="0.25">
      <c r="A243" s="37" t="s">
        <v>486</v>
      </c>
      <c r="B243" s="44" t="str">
        <f t="shared" si="7"/>
        <v>Control,Sim/120/208/240V1Ph/4X/Is/7-15A/Ext Opt</v>
      </c>
      <c r="C243" s="37" t="s">
        <v>447</v>
      </c>
      <c r="D243" s="37" t="str">
        <f>VLOOKUP(A243,'[1]Zoeller Pump Company'!$A$10:$C$3862,3,FALSE)</f>
        <v>https://www.zoellerpumps.com/en-us/products/alarms/controls/simplex-panels</v>
      </c>
      <c r="E243" s="37" t="s">
        <v>21</v>
      </c>
      <c r="F243" s="40">
        <v>2698</v>
      </c>
      <c r="G243" s="41"/>
      <c r="H243" s="42">
        <v>53514129842</v>
      </c>
      <c r="I243" s="43">
        <v>27</v>
      </c>
      <c r="J243" s="43" t="s">
        <v>22</v>
      </c>
      <c r="K243" s="43">
        <v>18</v>
      </c>
      <c r="L243" s="43">
        <v>7.5</v>
      </c>
      <c r="M243" s="43">
        <v>15</v>
      </c>
      <c r="N243" s="37" t="s">
        <v>58</v>
      </c>
      <c r="O243" s="37" t="s">
        <v>24</v>
      </c>
    </row>
    <row r="244" spans="1:16" s="36" customFormat="1" x14ac:dyDescent="0.25">
      <c r="A244" s="37" t="s">
        <v>487</v>
      </c>
      <c r="B244" s="44" t="str">
        <f t="shared" si="7"/>
        <v>Control,Dup/120/208/240V1Ph/4X/Is/0-7FLA/Ext Opt</v>
      </c>
      <c r="C244" s="37" t="s">
        <v>488</v>
      </c>
      <c r="D244" s="37" t="str">
        <f>VLOOKUP(A244,'[1]Zoeller Pump Company'!$A$10:$C$3862,3,FALSE)</f>
        <v>https://www.zoellerpumps.com/en-us/products/alarms/controls/duplex-alternator</v>
      </c>
      <c r="E244" s="37" t="s">
        <v>21</v>
      </c>
      <c r="F244" s="40">
        <v>5294</v>
      </c>
      <c r="G244" s="41"/>
      <c r="H244" s="42">
        <v>53514129859</v>
      </c>
      <c r="I244" s="43">
        <v>28</v>
      </c>
      <c r="J244" s="43" t="s">
        <v>489</v>
      </c>
      <c r="K244" s="43">
        <v>23.5</v>
      </c>
      <c r="L244" s="43">
        <v>10</v>
      </c>
      <c r="M244" s="43">
        <v>21</v>
      </c>
      <c r="N244" s="37" t="s">
        <v>58</v>
      </c>
      <c r="O244" s="37" t="s">
        <v>24</v>
      </c>
    </row>
    <row r="245" spans="1:16" s="36" customFormat="1" x14ac:dyDescent="0.25">
      <c r="A245" s="37" t="s">
        <v>490</v>
      </c>
      <c r="B245" s="44" t="str">
        <f t="shared" si="7"/>
        <v>Control,Dup/120/208/240V/1Ph/4X/Is/7-15A/Ext Opt</v>
      </c>
      <c r="C245" s="37" t="s">
        <v>491</v>
      </c>
      <c r="D245" s="37" t="str">
        <f>VLOOKUP(A245,'[1]Zoeller Pump Company'!$A$10:$C$3862,3,FALSE)</f>
        <v>https://www.zoellerpumps.com/en-us/products/alarms/controls/duplex-alternator</v>
      </c>
      <c r="E245" s="37" t="s">
        <v>21</v>
      </c>
      <c r="F245" s="40">
        <v>4871</v>
      </c>
      <c r="G245" s="41"/>
      <c r="H245" s="42">
        <v>53514129866</v>
      </c>
      <c r="I245" s="43">
        <v>28</v>
      </c>
      <c r="J245" s="43" t="s">
        <v>22</v>
      </c>
      <c r="K245" s="43">
        <v>23.5</v>
      </c>
      <c r="L245" s="43">
        <v>10</v>
      </c>
      <c r="M245" s="43">
        <v>21</v>
      </c>
      <c r="N245" s="37" t="s">
        <v>58</v>
      </c>
      <c r="O245" s="37" t="s">
        <v>24</v>
      </c>
    </row>
    <row r="246" spans="1:16" s="36" customFormat="1" x14ac:dyDescent="0.25">
      <c r="A246" s="37" t="s">
        <v>492</v>
      </c>
      <c r="B246" s="44" t="str">
        <f t="shared" si="7"/>
        <v>Control,Sim/200/230/460/3P/4X/Is/1.6-2.5A/Ext Opt</v>
      </c>
      <c r="C246" s="37" t="s">
        <v>493</v>
      </c>
      <c r="D246" s="37" t="str">
        <f>VLOOKUP(A246,'[1]Zoeller Pump Company'!$A$10:$C$3862,3,FALSE)</f>
        <v>https://www.zoellerpumps.com/en-us/products/alarms/controls/simplex-panels</v>
      </c>
      <c r="E246" s="37" t="s">
        <v>21</v>
      </c>
      <c r="F246" s="40">
        <v>3325</v>
      </c>
      <c r="G246" s="41"/>
      <c r="H246" s="42">
        <v>53514129880</v>
      </c>
      <c r="I246" s="43">
        <v>26</v>
      </c>
      <c r="J246" s="43" t="s">
        <v>22</v>
      </c>
      <c r="K246" s="43">
        <v>21.5</v>
      </c>
      <c r="L246" s="43">
        <v>10</v>
      </c>
      <c r="M246" s="43">
        <v>19.5</v>
      </c>
      <c r="N246" s="37" t="s">
        <v>58</v>
      </c>
      <c r="O246" s="37" t="s">
        <v>24</v>
      </c>
    </row>
    <row r="247" spans="1:16" s="36" customFormat="1" x14ac:dyDescent="0.25">
      <c r="A247" s="37" t="s">
        <v>494</v>
      </c>
      <c r="B247" s="44" t="str">
        <f t="shared" si="7"/>
        <v>Control,Dup/200/230/460/3P/4X/Is/1.6-2.5A/Ext Opt</v>
      </c>
      <c r="C247" s="37" t="s">
        <v>495</v>
      </c>
      <c r="D247" s="37" t="str">
        <f>VLOOKUP(A247,'[1]Zoeller Pump Company'!$A$10:$C$3862,3,FALSE)</f>
        <v>https://www.zoellerpumps.com/en-us/products/alarms/controls/duplex-alternator</v>
      </c>
      <c r="E247" s="37" t="s">
        <v>21</v>
      </c>
      <c r="F247" s="40">
        <v>4859</v>
      </c>
      <c r="G247" s="41"/>
      <c r="H247" s="42">
        <v>53514129903</v>
      </c>
      <c r="I247" s="43">
        <v>29</v>
      </c>
      <c r="J247" s="43" t="s">
        <v>22</v>
      </c>
      <c r="K247" s="43">
        <v>23.5</v>
      </c>
      <c r="L247" s="43">
        <v>9.5</v>
      </c>
      <c r="M247" s="43">
        <v>20.5</v>
      </c>
      <c r="N247" s="37" t="s">
        <v>58</v>
      </c>
      <c r="O247" s="37" t="s">
        <v>24</v>
      </c>
    </row>
    <row r="248" spans="1:16" s="36" customFormat="1" x14ac:dyDescent="0.25">
      <c r="A248" s="37" t="s">
        <v>496</v>
      </c>
      <c r="B248" s="44" t="str">
        <f t="shared" si="7"/>
        <v>Control,Sim/575V/3Ph/4X/Is/2.5-4.0FLA/Ext Opt</v>
      </c>
      <c r="C248" s="37" t="s">
        <v>455</v>
      </c>
      <c r="D248" s="37" t="str">
        <f>VLOOKUP(A248,'[1]Zoeller Pump Company'!$A$10:$C$3862,3,FALSE)</f>
        <v>https://www.zoellerpumps.com/en-us/products/alarms/controls/simplex-panels</v>
      </c>
      <c r="E248" s="37" t="s">
        <v>21</v>
      </c>
      <c r="F248" s="40">
        <v>3297</v>
      </c>
      <c r="G248" s="41"/>
      <c r="H248" s="42">
        <v>53514129927</v>
      </c>
      <c r="I248" s="43">
        <v>26</v>
      </c>
      <c r="J248" s="43" t="s">
        <v>22</v>
      </c>
      <c r="K248" s="43">
        <v>21.5</v>
      </c>
      <c r="L248" s="43">
        <v>10</v>
      </c>
      <c r="M248" s="43">
        <v>19.5</v>
      </c>
      <c r="N248" s="37" t="s">
        <v>58</v>
      </c>
      <c r="O248" s="37" t="s">
        <v>24</v>
      </c>
      <c r="P248" s="39"/>
    </row>
    <row r="249" spans="1:16" s="36" customFormat="1" x14ac:dyDescent="0.25">
      <c r="A249" s="37" t="s">
        <v>497</v>
      </c>
      <c r="B249" s="44" t="str">
        <f t="shared" si="7"/>
        <v>Control,Sim/575V/3Ph/4X/Is/4.0-6.3FLA/Ext Opt</v>
      </c>
      <c r="C249" s="37" t="s">
        <v>457</v>
      </c>
      <c r="D249" s="37" t="str">
        <f>VLOOKUP(A249,'[1]Zoeller Pump Company'!$A$10:$C$3862,3,FALSE)</f>
        <v>https://www.zoellerpumps.com/en-us/products/alarms/controls/simplex-panels</v>
      </c>
      <c r="E249" s="37" t="s">
        <v>21</v>
      </c>
      <c r="F249" s="40">
        <v>3297</v>
      </c>
      <c r="G249" s="41"/>
      <c r="H249" s="42">
        <v>53514129941</v>
      </c>
      <c r="I249" s="43">
        <v>26</v>
      </c>
      <c r="J249" s="43" t="s">
        <v>22</v>
      </c>
      <c r="K249" s="43">
        <v>21.5</v>
      </c>
      <c r="L249" s="43">
        <v>10</v>
      </c>
      <c r="M249" s="43">
        <v>19.5</v>
      </c>
      <c r="N249" s="37" t="s">
        <v>58</v>
      </c>
      <c r="O249" s="37" t="s">
        <v>24</v>
      </c>
    </row>
    <row r="250" spans="1:16" s="36" customFormat="1" x14ac:dyDescent="0.25">
      <c r="A250" s="37" t="s">
        <v>498</v>
      </c>
      <c r="B250" s="44" t="str">
        <f t="shared" si="7"/>
        <v>Control,Dup/575V/3Ph/4X/Is/2.5-4.0FLA/Ext Opt</v>
      </c>
      <c r="C250" s="37" t="s">
        <v>461</v>
      </c>
      <c r="D250" s="37" t="str">
        <f>VLOOKUP(A250,'[1]Zoeller Pump Company'!$A$10:$C$3862,3,FALSE)</f>
        <v>https://www.zoellerpumps.com/en-us/products/alarms/controls/duplex-alternator</v>
      </c>
      <c r="E250" s="37" t="s">
        <v>21</v>
      </c>
      <c r="F250" s="40">
        <v>4881</v>
      </c>
      <c r="G250" s="41"/>
      <c r="H250" s="42">
        <v>53514129965</v>
      </c>
      <c r="I250" s="43">
        <v>29</v>
      </c>
      <c r="J250" s="43" t="s">
        <v>22</v>
      </c>
      <c r="K250" s="43">
        <v>31.5</v>
      </c>
      <c r="L250" s="43">
        <v>16.5</v>
      </c>
      <c r="M250" s="43">
        <v>23.5</v>
      </c>
      <c r="N250" s="37" t="s">
        <v>58</v>
      </c>
      <c r="O250" s="37" t="s">
        <v>24</v>
      </c>
    </row>
    <row r="251" spans="1:16" s="36" customFormat="1" x14ac:dyDescent="0.25">
      <c r="A251" s="37" t="s">
        <v>499</v>
      </c>
      <c r="B251" s="44" t="str">
        <f t="shared" si="7"/>
        <v>Control,Dup/575V/3Ph/4X/Is/4.0-6.3FLA/Ext Opt</v>
      </c>
      <c r="C251" s="37" t="s">
        <v>463</v>
      </c>
      <c r="D251" s="37" t="str">
        <f>VLOOKUP(A251,'[1]Zoeller Pump Company'!$A$10:$C$3862,3,FALSE)</f>
        <v>https://www.zoellerpumps.com/en-us/products/alarms/controls/duplex-alternator</v>
      </c>
      <c r="E251" s="37" t="s">
        <v>21</v>
      </c>
      <c r="F251" s="40">
        <v>4881</v>
      </c>
      <c r="G251" s="41"/>
      <c r="H251" s="42">
        <v>53514129989</v>
      </c>
      <c r="I251" s="43">
        <v>29</v>
      </c>
      <c r="J251" s="43" t="s">
        <v>22</v>
      </c>
      <c r="K251" s="43">
        <v>31.5</v>
      </c>
      <c r="L251" s="43">
        <v>16.5</v>
      </c>
      <c r="M251" s="43">
        <v>23.5</v>
      </c>
      <c r="N251" s="37" t="s">
        <v>58</v>
      </c>
      <c r="O251" s="37" t="s">
        <v>24</v>
      </c>
    </row>
    <row r="252" spans="1:16" s="36" customFormat="1" x14ac:dyDescent="0.25">
      <c r="A252" s="37" t="s">
        <v>500</v>
      </c>
      <c r="B252" s="44" t="str">
        <f t="shared" si="7"/>
        <v>Control,Sim/120/208/240V/1Ph/4X/Is/15-20FLA/Ext. Opt</v>
      </c>
      <c r="C252" s="37" t="s">
        <v>501</v>
      </c>
      <c r="D252" s="37" t="str">
        <f>VLOOKUP(A252,'[1]Zoeller Pump Company'!$A$10:$C$3862,3,FALSE)</f>
        <v>https://www.zoellerpumps.com/en-us/products/alarms/controls/simplex-panels</v>
      </c>
      <c r="E252" s="37" t="s">
        <v>21</v>
      </c>
      <c r="F252" s="40">
        <v>2255</v>
      </c>
      <c r="G252" s="41"/>
      <c r="H252" s="42">
        <v>53514129460</v>
      </c>
      <c r="I252" s="43">
        <v>26</v>
      </c>
      <c r="J252" s="43" t="s">
        <v>22</v>
      </c>
      <c r="K252" s="43">
        <v>23.5</v>
      </c>
      <c r="L252" s="43">
        <v>10</v>
      </c>
      <c r="M252" s="43">
        <v>21</v>
      </c>
      <c r="N252" s="37" t="s">
        <v>58</v>
      </c>
      <c r="O252" s="37" t="s">
        <v>24</v>
      </c>
    </row>
    <row r="253" spans="1:16" s="36" customFormat="1" x14ac:dyDescent="0.25">
      <c r="A253" s="37" t="s">
        <v>502</v>
      </c>
      <c r="B253" s="44" t="str">
        <f t="shared" si="7"/>
        <v>Control,Sim/120/208/240V/1Ph/4X/Is/20-30FLA/Ext. Opt</v>
      </c>
      <c r="C253" s="37" t="s">
        <v>503</v>
      </c>
      <c r="D253" s="37" t="str">
        <f>VLOOKUP(A253,'[1]Zoeller Pump Company'!$A$10:$C$3862,3,FALSE)</f>
        <v>https://www.zoellerpumps.com/en-us/products/alarms/controls/simplex-panels</v>
      </c>
      <c r="E253" s="37" t="s">
        <v>21</v>
      </c>
      <c r="F253" s="40">
        <v>2210</v>
      </c>
      <c r="G253" s="41"/>
      <c r="H253" s="42">
        <v>53514129477</v>
      </c>
      <c r="I253" s="43">
        <v>26</v>
      </c>
      <c r="J253" s="43" t="s">
        <v>22</v>
      </c>
      <c r="K253" s="43">
        <v>23.5</v>
      </c>
      <c r="L253" s="43">
        <v>10</v>
      </c>
      <c r="M253" s="43">
        <v>21</v>
      </c>
      <c r="N253" s="37" t="s">
        <v>58</v>
      </c>
      <c r="O253" s="37" t="s">
        <v>24</v>
      </c>
    </row>
    <row r="254" spans="1:16" s="36" customFormat="1" x14ac:dyDescent="0.25">
      <c r="A254" s="37" t="s">
        <v>504</v>
      </c>
      <c r="B254" s="44" t="str">
        <f t="shared" si="7"/>
        <v>Control,Dup/120/208/230V1Ph/4X/Is/0-7.0FLA/Ext Opt</v>
      </c>
      <c r="C254" s="37" t="s">
        <v>505</v>
      </c>
      <c r="D254" s="37" t="str">
        <f>VLOOKUP(A254,'[1]Zoeller Pump Company'!$A$10:$C$3862,3,FALSE)</f>
        <v>https://www.zoellerpumps.com/en-us/products/alarms/controls/duplex-alternator</v>
      </c>
      <c r="E254" s="37" t="s">
        <v>21</v>
      </c>
      <c r="F254" s="40">
        <v>3429</v>
      </c>
      <c r="G254" s="41"/>
      <c r="H254" s="42">
        <v>53514129484</v>
      </c>
      <c r="I254" s="43">
        <v>28</v>
      </c>
      <c r="J254" s="43" t="s">
        <v>22</v>
      </c>
      <c r="K254" s="43">
        <v>23.5</v>
      </c>
      <c r="L254" s="43">
        <v>10</v>
      </c>
      <c r="M254" s="43">
        <v>21</v>
      </c>
      <c r="N254" s="37" t="s">
        <v>58</v>
      </c>
      <c r="O254" s="37" t="s">
        <v>24</v>
      </c>
    </row>
    <row r="255" spans="1:16" s="36" customFormat="1" x14ac:dyDescent="0.25">
      <c r="A255" s="37" t="s">
        <v>506</v>
      </c>
      <c r="B255" s="44" t="str">
        <f t="shared" si="7"/>
        <v>Control,Dup/120/208/230V/1Ph/4X/Is/7-15FLA/Ext. Opt</v>
      </c>
      <c r="C255" s="37" t="s">
        <v>507</v>
      </c>
      <c r="D255" s="37" t="str">
        <f>VLOOKUP(A255,'[1]Zoeller Pump Company'!$A$10:$C$3862,3,FALSE)</f>
        <v>https://www.zoellerpumps.com/en-us/products/alarms/controls/duplex-alternator</v>
      </c>
      <c r="E255" s="37" t="s">
        <v>21</v>
      </c>
      <c r="F255" s="40">
        <v>3401</v>
      </c>
      <c r="G255" s="41"/>
      <c r="H255" s="42">
        <v>53514129491</v>
      </c>
      <c r="I255" s="43">
        <v>28</v>
      </c>
      <c r="J255" s="43" t="s">
        <v>22</v>
      </c>
      <c r="K255" s="43">
        <v>23.5</v>
      </c>
      <c r="L255" s="43">
        <v>10</v>
      </c>
      <c r="M255" s="43">
        <v>21</v>
      </c>
      <c r="N255" s="37" t="s">
        <v>58</v>
      </c>
      <c r="O255" s="37" t="s">
        <v>24</v>
      </c>
    </row>
    <row r="256" spans="1:16" s="36" customFormat="1" x14ac:dyDescent="0.25">
      <c r="A256" s="37" t="s">
        <v>508</v>
      </c>
      <c r="B256" s="44" t="str">
        <f t="shared" si="7"/>
        <v>Control,Sim/120/208/240V/1Ph/4X/Is/15-20A/Ext Opt</v>
      </c>
      <c r="C256" s="37" t="s">
        <v>509</v>
      </c>
      <c r="D256" s="37" t="str">
        <f>VLOOKUP(A256,'[1]Zoeller Pump Company'!$A$10:$C$3862,3,FALSE)</f>
        <v>https://www.zoellerpumps.com/en-us/products/alarms/controls/simplex-panels</v>
      </c>
      <c r="E256" s="37" t="s">
        <v>21</v>
      </c>
      <c r="F256" s="40">
        <v>2784</v>
      </c>
      <c r="G256" s="41"/>
      <c r="H256" s="42">
        <v>53514129996</v>
      </c>
      <c r="I256" s="43">
        <v>27</v>
      </c>
      <c r="J256" s="43" t="s">
        <v>22</v>
      </c>
      <c r="K256" s="43">
        <v>18</v>
      </c>
      <c r="L256" s="43">
        <v>7.5</v>
      </c>
      <c r="M256" s="43">
        <v>15</v>
      </c>
      <c r="N256" s="37" t="s">
        <v>58</v>
      </c>
      <c r="O256" s="37" t="s">
        <v>24</v>
      </c>
    </row>
    <row r="257" spans="1:16" s="36" customFormat="1" x14ac:dyDescent="0.25">
      <c r="A257" s="37" t="s">
        <v>510</v>
      </c>
      <c r="B257" s="44" t="str">
        <f t="shared" si="7"/>
        <v>Control,Sim/120/208/230V/1Ph/4X/Is/20-30A/Ext Opt</v>
      </c>
      <c r="C257" s="37" t="s">
        <v>511</v>
      </c>
      <c r="D257" s="37" t="str">
        <f>VLOOKUP(A257,'[1]Zoeller Pump Company'!$A$10:$C$3862,3,FALSE)</f>
        <v>https://www.zoellerpumps.com/en-us/products/alarms/controls/simplex-panels</v>
      </c>
      <c r="E257" s="37" t="s">
        <v>21</v>
      </c>
      <c r="F257" s="40">
        <v>2622</v>
      </c>
      <c r="G257" s="41"/>
      <c r="H257" s="42">
        <v>53514130015</v>
      </c>
      <c r="I257" s="43">
        <v>27</v>
      </c>
      <c r="J257" s="43" t="s">
        <v>22</v>
      </c>
      <c r="K257" s="43">
        <v>18</v>
      </c>
      <c r="L257" s="43">
        <v>7.5</v>
      </c>
      <c r="M257" s="43">
        <v>15</v>
      </c>
      <c r="N257" s="37" t="s">
        <v>58</v>
      </c>
      <c r="O257" s="37" t="s">
        <v>24</v>
      </c>
    </row>
    <row r="258" spans="1:16" s="36" customFormat="1" x14ac:dyDescent="0.25">
      <c r="A258" s="37" t="s">
        <v>512</v>
      </c>
      <c r="B258" s="44" t="str">
        <f t="shared" si="7"/>
        <v>Control,Dup/120/208/230V/1P/4X/Is/15-20A/Ext Opt</v>
      </c>
      <c r="C258" s="37" t="s">
        <v>513</v>
      </c>
      <c r="D258" s="37" t="str">
        <f>VLOOKUP(A258,'[1]Zoeller Pump Company'!$A$10:$C$3862,3,FALSE)</f>
        <v>https://www.zoellerpumps.com/en-us/products/alarms/controls/duplex-alternator</v>
      </c>
      <c r="E258" s="37" t="s">
        <v>21</v>
      </c>
      <c r="F258" s="40">
        <v>4644</v>
      </c>
      <c r="G258" s="41"/>
      <c r="H258" s="42">
        <v>53514130022</v>
      </c>
      <c r="I258" s="43">
        <v>28</v>
      </c>
      <c r="J258" s="43" t="s">
        <v>22</v>
      </c>
      <c r="K258" s="43">
        <v>23.5</v>
      </c>
      <c r="L258" s="43">
        <v>10</v>
      </c>
      <c r="M258" s="43">
        <v>21</v>
      </c>
      <c r="N258" s="37" t="s">
        <v>58</v>
      </c>
      <c r="O258" s="37" t="s">
        <v>24</v>
      </c>
    </row>
    <row r="259" spans="1:16" s="36" customFormat="1" x14ac:dyDescent="0.25">
      <c r="A259" s="37" t="s">
        <v>514</v>
      </c>
      <c r="B259" s="44" t="str">
        <f t="shared" si="7"/>
        <v>Control,Dup/102/208/230V/1P/4X/Is/20-30A/Ext Opt</v>
      </c>
      <c r="C259" s="37" t="s">
        <v>515</v>
      </c>
      <c r="D259" s="37" t="str">
        <f>VLOOKUP(A259,'[1]Zoeller Pump Company'!$A$10:$C$3862,3,FALSE)</f>
        <v>https://www.zoellerpumps.com/en-us/products/alarms/controls/duplex-alternator</v>
      </c>
      <c r="E259" s="37" t="s">
        <v>21</v>
      </c>
      <c r="F259" s="40">
        <v>4451</v>
      </c>
      <c r="G259" s="41"/>
      <c r="H259" s="42">
        <v>53514130039</v>
      </c>
      <c r="I259" s="43">
        <v>28</v>
      </c>
      <c r="J259" s="43" t="s">
        <v>22</v>
      </c>
      <c r="K259" s="43">
        <v>22</v>
      </c>
      <c r="L259" s="43">
        <v>9.5</v>
      </c>
      <c r="M259" s="43">
        <v>19</v>
      </c>
      <c r="N259" s="37" t="s">
        <v>58</v>
      </c>
      <c r="O259" s="37" t="s">
        <v>24</v>
      </c>
    </row>
    <row r="260" spans="1:16" s="36" customFormat="1" x14ac:dyDescent="0.25">
      <c r="A260" s="37" t="s">
        <v>516</v>
      </c>
      <c r="B260" s="37" t="s">
        <v>517</v>
      </c>
      <c r="C260" s="37" t="s">
        <v>517</v>
      </c>
      <c r="D260" s="37" t="e">
        <f>VLOOKUP(A260,'[1]Zoeller Pump Company'!$A$10:$C$3862,3,FALSE)</f>
        <v>#REF!</v>
      </c>
      <c r="E260" s="37" t="s">
        <v>21</v>
      </c>
      <c r="F260" s="40">
        <v>53</v>
      </c>
      <c r="G260" s="41"/>
      <c r="H260" s="42">
        <v>53514128593</v>
      </c>
      <c r="I260" s="43">
        <v>3</v>
      </c>
      <c r="J260" s="43" t="s">
        <v>22</v>
      </c>
      <c r="K260" s="43">
        <v>10</v>
      </c>
      <c r="L260" s="43">
        <v>6</v>
      </c>
      <c r="M260" s="43">
        <v>8</v>
      </c>
      <c r="N260" s="37" t="s">
        <v>23</v>
      </c>
      <c r="O260" s="37" t="s">
        <v>24</v>
      </c>
    </row>
    <row r="261" spans="1:16" s="36" customFormat="1" x14ac:dyDescent="0.25">
      <c r="A261" s="37" t="s">
        <v>518</v>
      </c>
      <c r="B261" s="37" t="s">
        <v>519</v>
      </c>
      <c r="C261" s="37" t="s">
        <v>519</v>
      </c>
      <c r="D261" s="37" t="e">
        <f>VLOOKUP(A261,'[1]Zoeller Pump Company'!$A$10:$C$3862,3,FALSE)</f>
        <v>#REF!</v>
      </c>
      <c r="E261" s="37" t="s">
        <v>21</v>
      </c>
      <c r="F261" s="40">
        <v>53</v>
      </c>
      <c r="G261" s="41"/>
      <c r="H261" s="42">
        <v>53514128609</v>
      </c>
      <c r="I261" s="43">
        <v>3</v>
      </c>
      <c r="J261" s="43" t="s">
        <v>22</v>
      </c>
      <c r="K261" s="43">
        <v>10</v>
      </c>
      <c r="L261" s="43">
        <v>6</v>
      </c>
      <c r="M261" s="43">
        <v>8</v>
      </c>
      <c r="N261" s="37" t="s">
        <v>23</v>
      </c>
      <c r="O261" s="37" t="s">
        <v>24</v>
      </c>
    </row>
    <row r="262" spans="1:16" s="36" customFormat="1" x14ac:dyDescent="0.25">
      <c r="A262" s="37" t="s">
        <v>520</v>
      </c>
      <c r="B262" s="44" t="str">
        <f>IF(D262&lt;&gt;0,HYPERLINK(D262,C262),"NO LINK")</f>
        <v>Control,Sim/230V/1Ph/4X/23-32A/6111/Ext Opt</v>
      </c>
      <c r="C262" s="37" t="s">
        <v>521</v>
      </c>
      <c r="D262" s="37" t="str">
        <f>VLOOKUP(A262,'[1]Zoeller Pump Company'!$A$10:$C$3862,3,FALSE)</f>
        <v>https://www.zoellerpumps.com/en-us/products/alarms/controls/simplex-panels</v>
      </c>
      <c r="E262" s="37" t="s">
        <v>21</v>
      </c>
      <c r="F262" s="40">
        <v>1584</v>
      </c>
      <c r="G262" s="41"/>
      <c r="H262" s="42">
        <v>53514130626</v>
      </c>
      <c r="I262" s="43">
        <v>27</v>
      </c>
      <c r="J262" s="43" t="s">
        <v>22</v>
      </c>
      <c r="K262" s="43">
        <v>21.5</v>
      </c>
      <c r="L262" s="43">
        <v>10</v>
      </c>
      <c r="M262" s="43">
        <v>19.5</v>
      </c>
      <c r="N262" s="37" t="s">
        <v>58</v>
      </c>
      <c r="O262" s="37" t="s">
        <v>24</v>
      </c>
    </row>
    <row r="263" spans="1:16" s="36" customFormat="1" x14ac:dyDescent="0.25">
      <c r="A263" s="37" t="s">
        <v>522</v>
      </c>
      <c r="B263" s="37" t="s">
        <v>523</v>
      </c>
      <c r="C263" s="37" t="s">
        <v>523</v>
      </c>
      <c r="D263" s="37" t="e">
        <f>VLOOKUP(A263,'[1]Zoeller Pump Company'!$A$10:$C$3862,3,FALSE)</f>
        <v>#REF!</v>
      </c>
      <c r="E263" s="37" t="s">
        <v>21</v>
      </c>
      <c r="F263" s="40">
        <v>2656</v>
      </c>
      <c r="G263" s="41"/>
      <c r="H263" s="42">
        <v>53514130633</v>
      </c>
      <c r="I263" s="43">
        <v>45</v>
      </c>
      <c r="J263" s="43" t="s">
        <v>22</v>
      </c>
      <c r="K263" s="43">
        <v>31.5</v>
      </c>
      <c r="L263" s="43">
        <v>16.5</v>
      </c>
      <c r="M263" s="43">
        <v>23.5</v>
      </c>
      <c r="N263" s="37" t="s">
        <v>58</v>
      </c>
      <c r="O263" s="37" t="s">
        <v>24</v>
      </c>
    </row>
    <row r="264" spans="1:16" s="36" customFormat="1" x14ac:dyDescent="0.25">
      <c r="A264" s="37" t="s">
        <v>524</v>
      </c>
      <c r="B264" s="44" t="str">
        <f>IF(D264&lt;&gt;0,HYPERLINK(D264,C264),"NO LINK")</f>
        <v>Control,Sim/230V/1Ph/4X/23-32FLA/7110/Ext Opt</v>
      </c>
      <c r="C264" s="37" t="s">
        <v>525</v>
      </c>
      <c r="D264" s="37" t="str">
        <f>VLOOKUP(A264,'[1]Zoeller Pump Company'!$A$10:$C$3862,3,FALSE)</f>
        <v>https://www.zoellerpumps.com/en-us/products/alarms/controls/simplex-panels</v>
      </c>
      <c r="E264" s="37" t="s">
        <v>21</v>
      </c>
      <c r="F264" s="40">
        <v>2005</v>
      </c>
      <c r="G264" s="41"/>
      <c r="H264" s="42">
        <v>53514130640</v>
      </c>
      <c r="I264" s="43">
        <v>27</v>
      </c>
      <c r="J264" s="43" t="s">
        <v>22</v>
      </c>
      <c r="K264" s="43">
        <v>21.5</v>
      </c>
      <c r="L264" s="43">
        <v>10</v>
      </c>
      <c r="M264" s="43">
        <v>19.5</v>
      </c>
      <c r="N264" s="37" t="s">
        <v>58</v>
      </c>
      <c r="O264" s="37" t="s">
        <v>24</v>
      </c>
    </row>
    <row r="265" spans="1:16" s="36" customFormat="1" x14ac:dyDescent="0.25">
      <c r="A265" s="37" t="s">
        <v>526</v>
      </c>
      <c r="B265" s="44" t="str">
        <f>IF(D265&lt;&gt;0,HYPERLINK(D265,C265),"NO LINK")</f>
        <v>Control,Dup/230V/1Ph/4X/23-32FLA/7110/Ext Opt</v>
      </c>
      <c r="C265" s="37" t="s">
        <v>527</v>
      </c>
      <c r="D265" s="37" t="str">
        <f>VLOOKUP(A265,'[1]Zoeller Pump Company'!$A$10:$C$3862,3,FALSE)</f>
        <v>https://www.zoellerpumps.com/en-us/products/alarms/controls/duplex-alternator</v>
      </c>
      <c r="E265" s="37" t="s">
        <v>21</v>
      </c>
      <c r="F265" s="40">
        <v>3567</v>
      </c>
      <c r="G265" s="41"/>
      <c r="H265" s="42">
        <v>53514130657</v>
      </c>
      <c r="I265" s="43">
        <v>35</v>
      </c>
      <c r="J265" s="43" t="s">
        <v>22</v>
      </c>
      <c r="K265" s="43">
        <v>24</v>
      </c>
      <c r="L265" s="43">
        <v>16</v>
      </c>
      <c r="M265" s="43">
        <v>32.5</v>
      </c>
      <c r="N265" s="37" t="s">
        <v>58</v>
      </c>
      <c r="O265" s="37" t="s">
        <v>24</v>
      </c>
      <c r="P265" s="47"/>
    </row>
    <row r="266" spans="1:16" s="36" customFormat="1" x14ac:dyDescent="0.25">
      <c r="A266" s="45" t="s">
        <v>528</v>
      </c>
      <c r="B266" s="44" t="str">
        <f>IF(D266&lt;&gt;0,HYPERLINK(D266,C266),"NO LINK")</f>
        <v>Control,Sim/115/200/230V/1Ph/4X/0-20FLA/Ext Opt</v>
      </c>
      <c r="C266" s="37" t="s">
        <v>529</v>
      </c>
      <c r="D266" s="37" t="str">
        <f>VLOOKUP(A266,'[1]Zoeller Pump Company'!$A$10:$C$3862,3,FALSE)</f>
        <v>https://www.zoellerpumps.com/en-us/products/alarms/controls/simplex-panels</v>
      </c>
      <c r="E266" s="37" t="s">
        <v>21</v>
      </c>
      <c r="F266" s="40">
        <v>1070</v>
      </c>
      <c r="G266" s="41"/>
      <c r="H266" s="42">
        <v>53514134297</v>
      </c>
      <c r="I266" s="43">
        <v>14</v>
      </c>
      <c r="J266" s="46" t="s">
        <v>22</v>
      </c>
      <c r="K266" s="43">
        <v>18</v>
      </c>
      <c r="L266" s="43">
        <v>7.5</v>
      </c>
      <c r="M266" s="43">
        <v>15</v>
      </c>
      <c r="N266" s="39" t="s">
        <v>23</v>
      </c>
      <c r="O266" s="39" t="s">
        <v>24</v>
      </c>
    </row>
    <row r="267" spans="1:16" s="36" customFormat="1" x14ac:dyDescent="0.25">
      <c r="A267" s="45" t="s">
        <v>530</v>
      </c>
      <c r="B267" s="37" t="s">
        <v>531</v>
      </c>
      <c r="C267" s="37" t="s">
        <v>531</v>
      </c>
      <c r="D267" s="37" t="e">
        <f>VLOOKUP(A267,'[1]Zoeller Pump Company'!$A$10:$C$3862,3,FALSE)</f>
        <v>#REF!</v>
      </c>
      <c r="E267" s="37" t="s">
        <v>21</v>
      </c>
      <c r="F267" s="40">
        <v>642</v>
      </c>
      <c r="G267" s="41"/>
      <c r="H267" s="42">
        <v>53514134327</v>
      </c>
      <c r="I267" s="43">
        <v>7</v>
      </c>
      <c r="J267" s="46" t="s">
        <v>22</v>
      </c>
      <c r="K267" s="43">
        <v>12.5</v>
      </c>
      <c r="L267" s="43">
        <v>8</v>
      </c>
      <c r="M267" s="43">
        <v>11</v>
      </c>
      <c r="N267" s="39" t="s">
        <v>23</v>
      </c>
      <c r="O267" s="39" t="s">
        <v>24</v>
      </c>
    </row>
    <row r="268" spans="1:16" s="36" customFormat="1" x14ac:dyDescent="0.25">
      <c r="A268" s="37" t="s">
        <v>532</v>
      </c>
      <c r="B268" s="37" t="s">
        <v>533</v>
      </c>
      <c r="C268" s="37" t="s">
        <v>533</v>
      </c>
      <c r="D268" s="37" t="e">
        <f>VLOOKUP(A268,'[1]Zoeller Pump Company'!$A$10:$C$3862,3,FALSE)</f>
        <v>#REF!</v>
      </c>
      <c r="E268" s="37" t="s">
        <v>21</v>
      </c>
      <c r="F268" s="40">
        <v>217</v>
      </c>
      <c r="G268" s="41"/>
      <c r="H268" s="42">
        <v>53514134938</v>
      </c>
      <c r="I268" s="43">
        <v>6.5</v>
      </c>
      <c r="J268" s="43" t="s">
        <v>22</v>
      </c>
      <c r="K268" s="43">
        <v>7.25</v>
      </c>
      <c r="L268" s="43">
        <v>5</v>
      </c>
      <c r="M268" s="43">
        <v>5.5</v>
      </c>
      <c r="N268" s="37" t="s">
        <v>23</v>
      </c>
      <c r="O268" s="37" t="s">
        <v>24</v>
      </c>
    </row>
    <row r="269" spans="1:16" s="36" customFormat="1" x14ac:dyDescent="0.25">
      <c r="A269" s="37" t="s">
        <v>534</v>
      </c>
      <c r="B269" s="37" t="s">
        <v>535</v>
      </c>
      <c r="C269" s="37" t="s">
        <v>535</v>
      </c>
      <c r="D269" s="37" t="e">
        <f>VLOOKUP(A269,'[1]Zoeller Pump Company'!$A$10:$C$3862,3,FALSE)</f>
        <v>#REF!</v>
      </c>
      <c r="E269" s="37" t="s">
        <v>21</v>
      </c>
      <c r="F269" s="40">
        <v>273</v>
      </c>
      <c r="G269" s="41"/>
      <c r="H269" s="42">
        <v>53514134945</v>
      </c>
      <c r="I269" s="43">
        <v>8.5</v>
      </c>
      <c r="J269" s="43" t="s">
        <v>22</v>
      </c>
      <c r="K269" s="43">
        <v>7.25</v>
      </c>
      <c r="L269" s="43">
        <v>5</v>
      </c>
      <c r="M269" s="43">
        <v>5.5</v>
      </c>
      <c r="N269" s="37" t="s">
        <v>23</v>
      </c>
      <c r="O269" s="37" t="s">
        <v>24</v>
      </c>
      <c r="P269" s="39"/>
    </row>
    <row r="270" spans="1:16" s="36" customFormat="1" x14ac:dyDescent="0.25">
      <c r="A270" s="37" t="s">
        <v>536</v>
      </c>
      <c r="B270" s="44" t="str">
        <f>IF(D270&lt;&gt;0,HYPERLINK(D270,C270),"NO LINK")</f>
        <v>Control,Sim/115V/HH Filter System/No Floats</v>
      </c>
      <c r="C270" s="37" t="s">
        <v>537</v>
      </c>
      <c r="D270" s="37" t="str">
        <f>VLOOKUP(A270,'[1]Zoeller Pump Company'!$A$10:$C$3862,3,FALSE)</f>
        <v>https://www.zoellerpumps.com/en-us/products/alarms/controls/simplex-panels</v>
      </c>
      <c r="E270" s="37" t="s">
        <v>21</v>
      </c>
      <c r="F270" s="40">
        <v>1197</v>
      </c>
      <c r="G270" s="41"/>
      <c r="H270" s="42">
        <v>53514136864</v>
      </c>
      <c r="I270" s="43">
        <v>10</v>
      </c>
      <c r="J270" s="43" t="s">
        <v>22</v>
      </c>
      <c r="K270" s="43">
        <v>18</v>
      </c>
      <c r="L270" s="43">
        <v>7.5</v>
      </c>
      <c r="M270" s="43">
        <v>15</v>
      </c>
      <c r="N270" s="37" t="s">
        <v>58</v>
      </c>
      <c r="O270" s="37" t="s">
        <v>24</v>
      </c>
    </row>
    <row r="271" spans="1:16" s="36" customFormat="1" x14ac:dyDescent="0.25">
      <c r="A271" s="37" t="s">
        <v>538</v>
      </c>
      <c r="B271" s="37" t="s">
        <v>279</v>
      </c>
      <c r="C271" s="37" t="s">
        <v>279</v>
      </c>
      <c r="D271" s="37" t="e">
        <f>VLOOKUP(A271,'[1]Zoeller Pump Company'!$A$10:$C$3862,3,FALSE)</f>
        <v>#REF!</v>
      </c>
      <c r="E271" s="37" t="s">
        <v>21</v>
      </c>
      <c r="F271" s="40">
        <v>911</v>
      </c>
      <c r="G271" s="41"/>
      <c r="H271" s="42">
        <v>53514137236</v>
      </c>
      <c r="I271" s="43">
        <v>16</v>
      </c>
      <c r="J271" s="43" t="s">
        <v>22</v>
      </c>
      <c r="K271" s="43">
        <v>18</v>
      </c>
      <c r="L271" s="43">
        <v>7.5</v>
      </c>
      <c r="M271" s="43">
        <v>15</v>
      </c>
      <c r="N271" s="37" t="s">
        <v>58</v>
      </c>
      <c r="O271" s="37" t="s">
        <v>24</v>
      </c>
      <c r="P271" s="39"/>
    </row>
    <row r="272" spans="1:16" s="36" customFormat="1" x14ac:dyDescent="0.25">
      <c r="A272" s="37" t="s">
        <v>539</v>
      </c>
      <c r="B272" s="37" t="s">
        <v>540</v>
      </c>
      <c r="C272" s="37" t="s">
        <v>540</v>
      </c>
      <c r="D272" s="37" t="e">
        <f>VLOOKUP(A272,'[1]Zoeller Pump Company'!$A$10:$C$3862,3,FALSE)</f>
        <v>#REF!</v>
      </c>
      <c r="E272" s="37" t="s">
        <v>21</v>
      </c>
      <c r="F272" s="40">
        <v>116</v>
      </c>
      <c r="G272" s="41"/>
      <c r="H272" s="42">
        <v>53514139490</v>
      </c>
      <c r="I272" s="43">
        <v>1.5</v>
      </c>
      <c r="J272" s="43" t="s">
        <v>22</v>
      </c>
      <c r="K272" s="43">
        <v>7.75</v>
      </c>
      <c r="L272" s="43">
        <v>6.75</v>
      </c>
      <c r="M272" s="43">
        <v>7.75</v>
      </c>
      <c r="N272" s="37" t="s">
        <v>23</v>
      </c>
      <c r="O272" s="37" t="s">
        <v>24</v>
      </c>
      <c r="P272" s="39"/>
    </row>
    <row r="273" spans="1:16" s="36" customFormat="1" x14ac:dyDescent="0.25">
      <c r="A273" s="37" t="s">
        <v>541</v>
      </c>
      <c r="B273" s="37" t="s">
        <v>542</v>
      </c>
      <c r="C273" s="37" t="s">
        <v>542</v>
      </c>
      <c r="D273" s="37" t="e">
        <f>VLOOKUP(A273,'[1]Zoeller Pump Company'!$A$10:$C$3862,3,FALSE)</f>
        <v>#REF!</v>
      </c>
      <c r="E273" s="37" t="s">
        <v>21</v>
      </c>
      <c r="F273" s="40">
        <v>125</v>
      </c>
      <c r="G273" s="41"/>
      <c r="H273" s="42">
        <v>53514139506</v>
      </c>
      <c r="I273" s="43">
        <v>1.5</v>
      </c>
      <c r="J273" s="43" t="s">
        <v>22</v>
      </c>
      <c r="K273" s="43">
        <v>7.75</v>
      </c>
      <c r="L273" s="43">
        <v>6.75</v>
      </c>
      <c r="M273" s="43">
        <v>7.75</v>
      </c>
      <c r="N273" s="37" t="s">
        <v>23</v>
      </c>
      <c r="O273" s="37" t="s">
        <v>24</v>
      </c>
      <c r="P273" s="39"/>
    </row>
    <row r="274" spans="1:16" s="36" customFormat="1" x14ac:dyDescent="0.25">
      <c r="A274" s="37" t="s">
        <v>543</v>
      </c>
      <c r="B274" s="37" t="s">
        <v>544</v>
      </c>
      <c r="C274" s="37" t="s">
        <v>544</v>
      </c>
      <c r="D274" s="37" t="e">
        <f>VLOOKUP(A274,'[1]Zoeller Pump Company'!$A$10:$C$3862,3,FALSE)</f>
        <v>#REF!</v>
      </c>
      <c r="E274" s="37" t="s">
        <v>21</v>
      </c>
      <c r="F274" s="40">
        <v>150</v>
      </c>
      <c r="G274" s="41"/>
      <c r="H274" s="42">
        <v>53514139520</v>
      </c>
      <c r="I274" s="43">
        <v>4.25</v>
      </c>
      <c r="J274" s="43" t="s">
        <v>22</v>
      </c>
      <c r="K274" s="43">
        <v>11</v>
      </c>
      <c r="L274" s="43">
        <v>6</v>
      </c>
      <c r="M274" s="43">
        <v>10.25</v>
      </c>
      <c r="N274" s="37" t="s">
        <v>23</v>
      </c>
      <c r="O274" s="37" t="s">
        <v>24</v>
      </c>
    </row>
    <row r="275" spans="1:16" s="36" customFormat="1" x14ac:dyDescent="0.25">
      <c r="A275" s="37" t="s">
        <v>545</v>
      </c>
      <c r="B275" s="37" t="s">
        <v>546</v>
      </c>
      <c r="C275" s="37" t="s">
        <v>546</v>
      </c>
      <c r="D275" s="37" t="e">
        <f>VLOOKUP(A275,'[1]Zoeller Pump Company'!$A$10:$C$3862,3,FALSE)</f>
        <v>#REF!</v>
      </c>
      <c r="E275" s="37" t="s">
        <v>21</v>
      </c>
      <c r="F275" s="40">
        <v>140</v>
      </c>
      <c r="G275" s="41"/>
      <c r="H275" s="42">
        <v>53514139537</v>
      </c>
      <c r="I275" s="43">
        <v>3</v>
      </c>
      <c r="J275" s="43" t="s">
        <v>22</v>
      </c>
      <c r="K275" s="43">
        <v>11</v>
      </c>
      <c r="L275" s="43">
        <v>6</v>
      </c>
      <c r="M275" s="43">
        <v>10.25</v>
      </c>
      <c r="N275" s="37" t="s">
        <v>23</v>
      </c>
      <c r="O275" s="37" t="s">
        <v>24</v>
      </c>
      <c r="P275" s="47"/>
    </row>
    <row r="276" spans="1:16" s="36" customFormat="1" x14ac:dyDescent="0.25">
      <c r="A276" s="37" t="s">
        <v>547</v>
      </c>
      <c r="B276" s="37" t="s">
        <v>548</v>
      </c>
      <c r="C276" s="37" t="s">
        <v>548</v>
      </c>
      <c r="D276" s="37" t="e">
        <f>VLOOKUP(A276,'[1]Zoeller Pump Company'!$A$10:$C$3862,3,FALSE)</f>
        <v>#REF!</v>
      </c>
      <c r="E276" s="37" t="s">
        <v>21</v>
      </c>
      <c r="F276" s="40">
        <v>152</v>
      </c>
      <c r="G276" s="41"/>
      <c r="H276" s="42">
        <v>53514139544</v>
      </c>
      <c r="I276" s="43">
        <v>3</v>
      </c>
      <c r="J276" s="43" t="s">
        <v>22</v>
      </c>
      <c r="K276" s="43">
        <v>11</v>
      </c>
      <c r="L276" s="43">
        <v>6</v>
      </c>
      <c r="M276" s="43">
        <v>10.25</v>
      </c>
      <c r="N276" s="37" t="s">
        <v>23</v>
      </c>
      <c r="O276" s="37" t="s">
        <v>24</v>
      </c>
    </row>
    <row r="277" spans="1:16" s="36" customFormat="1" x14ac:dyDescent="0.25">
      <c r="A277" s="37" t="s">
        <v>549</v>
      </c>
      <c r="B277" s="37" t="s">
        <v>550</v>
      </c>
      <c r="C277" s="37" t="s">
        <v>550</v>
      </c>
      <c r="D277" s="37" t="e">
        <f>VLOOKUP(A277,'[1]Zoeller Pump Company'!$A$10:$C$3862,3,FALSE)</f>
        <v>#REF!</v>
      </c>
      <c r="E277" s="37" t="s">
        <v>21</v>
      </c>
      <c r="F277" s="40">
        <v>147</v>
      </c>
      <c r="G277" s="41"/>
      <c r="H277" s="42">
        <v>53514139551</v>
      </c>
      <c r="I277" s="43">
        <v>3</v>
      </c>
      <c r="J277" s="43" t="s">
        <v>22</v>
      </c>
      <c r="K277" s="43">
        <v>11</v>
      </c>
      <c r="L277" s="43">
        <v>6</v>
      </c>
      <c r="M277" s="43">
        <v>10.25</v>
      </c>
      <c r="N277" s="37" t="s">
        <v>23</v>
      </c>
      <c r="O277" s="37" t="s">
        <v>24</v>
      </c>
    </row>
    <row r="278" spans="1:16" s="36" customFormat="1" x14ac:dyDescent="0.25">
      <c r="A278" s="37" t="s">
        <v>551</v>
      </c>
      <c r="B278" s="37" t="s">
        <v>552</v>
      </c>
      <c r="C278" s="37" t="s">
        <v>552</v>
      </c>
      <c r="D278" s="37" t="e">
        <f>VLOOKUP(A278,'[1]Zoeller Pump Company'!$A$10:$C$3862,3,FALSE)</f>
        <v>#REF!</v>
      </c>
      <c r="E278" s="37" t="s">
        <v>21</v>
      </c>
      <c r="F278" s="40">
        <v>176</v>
      </c>
      <c r="G278" s="41"/>
      <c r="H278" s="42">
        <v>53514139568</v>
      </c>
      <c r="I278" s="43">
        <v>3</v>
      </c>
      <c r="J278" s="43" t="s">
        <v>22</v>
      </c>
      <c r="K278" s="43">
        <v>11</v>
      </c>
      <c r="L278" s="43">
        <v>6</v>
      </c>
      <c r="M278" s="43">
        <v>10.25</v>
      </c>
      <c r="N278" s="37" t="s">
        <v>23</v>
      </c>
      <c r="O278" s="37" t="s">
        <v>24</v>
      </c>
    </row>
    <row r="279" spans="1:16" s="36" customFormat="1" x14ac:dyDescent="0.25">
      <c r="A279" s="45" t="s">
        <v>553</v>
      </c>
      <c r="B279" s="37" t="s">
        <v>554</v>
      </c>
      <c r="C279" s="37" t="s">
        <v>554</v>
      </c>
      <c r="D279" s="37" t="e">
        <f>VLOOKUP(A279,'[1]Zoeller Pump Company'!$A$10:$C$3862,3,FALSE)</f>
        <v>#REF!</v>
      </c>
      <c r="E279" s="37" t="s">
        <v>21</v>
      </c>
      <c r="F279" s="40">
        <v>2380</v>
      </c>
      <c r="G279" s="41"/>
      <c r="H279" s="42">
        <v>53514140663</v>
      </c>
      <c r="I279" s="43">
        <v>20</v>
      </c>
      <c r="J279" s="46" t="s">
        <v>22</v>
      </c>
      <c r="K279" s="43">
        <v>22</v>
      </c>
      <c r="L279" s="43">
        <v>10</v>
      </c>
      <c r="M279" s="43">
        <v>19</v>
      </c>
      <c r="N279" s="39" t="s">
        <v>23</v>
      </c>
      <c r="O279" s="39" t="s">
        <v>24</v>
      </c>
    </row>
    <row r="280" spans="1:16" s="36" customFormat="1" x14ac:dyDescent="0.25">
      <c r="A280" s="37" t="s">
        <v>555</v>
      </c>
      <c r="B280" s="37" t="s">
        <v>556</v>
      </c>
      <c r="C280" s="37" t="s">
        <v>556</v>
      </c>
      <c r="D280" s="37" t="e">
        <f>VLOOKUP(A280,'[1]Zoeller Pump Company'!$A$10:$C$3862,3,FALSE)</f>
        <v>#REF!</v>
      </c>
      <c r="E280" s="37" t="s">
        <v>21</v>
      </c>
      <c r="F280" s="40">
        <v>240</v>
      </c>
      <c r="G280" s="41"/>
      <c r="H280" s="42">
        <v>53514140809</v>
      </c>
      <c r="I280" s="43">
        <v>2</v>
      </c>
      <c r="J280" s="43" t="s">
        <v>22</v>
      </c>
      <c r="K280" s="43">
        <v>7.25</v>
      </c>
      <c r="L280" s="43">
        <v>5</v>
      </c>
      <c r="M280" s="43">
        <v>5.5</v>
      </c>
      <c r="N280" s="37" t="s">
        <v>23</v>
      </c>
      <c r="O280" s="37" t="s">
        <v>24</v>
      </c>
    </row>
    <row r="281" spans="1:16" s="36" customFormat="1" x14ac:dyDescent="0.25">
      <c r="A281" s="37" t="s">
        <v>557</v>
      </c>
      <c r="B281" s="37" t="s">
        <v>558</v>
      </c>
      <c r="C281" s="37" t="s">
        <v>558</v>
      </c>
      <c r="D281" s="37" t="e">
        <f>VLOOKUP(A281,'[1]Zoeller Pump Company'!$A$10:$C$3862,3,FALSE)</f>
        <v>#REF!</v>
      </c>
      <c r="E281" s="37" t="s">
        <v>21</v>
      </c>
      <c r="F281" s="40">
        <v>266</v>
      </c>
      <c r="G281" s="41"/>
      <c r="H281" s="42">
        <v>53514140816</v>
      </c>
      <c r="I281" s="43">
        <v>2</v>
      </c>
      <c r="J281" s="43" t="s">
        <v>22</v>
      </c>
      <c r="K281" s="43">
        <v>7.25</v>
      </c>
      <c r="L281" s="43">
        <v>5</v>
      </c>
      <c r="M281" s="43">
        <v>5.5</v>
      </c>
      <c r="N281" s="37" t="s">
        <v>23</v>
      </c>
      <c r="O281" s="37" t="s">
        <v>24</v>
      </c>
    </row>
    <row r="282" spans="1:16" s="36" customFormat="1" x14ac:dyDescent="0.25">
      <c r="A282" s="37" t="s">
        <v>559</v>
      </c>
      <c r="B282" s="37" t="s">
        <v>560</v>
      </c>
      <c r="C282" s="37" t="s">
        <v>560</v>
      </c>
      <c r="D282" s="37" t="e">
        <f>VLOOKUP(A282,'[1]Zoeller Pump Company'!$A$10:$C$3862,3,FALSE)</f>
        <v>#REF!</v>
      </c>
      <c r="E282" s="37" t="s">
        <v>21</v>
      </c>
      <c r="F282" s="40">
        <v>518</v>
      </c>
      <c r="G282" s="41"/>
      <c r="H282" s="42">
        <v>53514141141</v>
      </c>
      <c r="I282" s="43">
        <v>66</v>
      </c>
      <c r="J282" s="43" t="s">
        <v>22</v>
      </c>
      <c r="K282" s="43">
        <v>10</v>
      </c>
      <c r="L282" s="43">
        <v>7.5</v>
      </c>
      <c r="M282" s="43">
        <v>12.75</v>
      </c>
      <c r="N282" s="37" t="s">
        <v>195</v>
      </c>
      <c r="O282" s="37" t="s">
        <v>196</v>
      </c>
    </row>
    <row r="283" spans="1:16" s="36" customFormat="1" x14ac:dyDescent="0.25">
      <c r="A283" s="37" t="s">
        <v>561</v>
      </c>
      <c r="B283" s="37" t="s">
        <v>562</v>
      </c>
      <c r="C283" s="37" t="s">
        <v>562</v>
      </c>
      <c r="D283" s="37" t="e">
        <f>VLOOKUP(A283,'[1]Zoeller Pump Company'!$A$10:$C$3862,3,FALSE)</f>
        <v>#REF!</v>
      </c>
      <c r="E283" s="37" t="s">
        <v>21</v>
      </c>
      <c r="F283" s="40">
        <v>147</v>
      </c>
      <c r="G283" s="41"/>
      <c r="H283" s="42">
        <v>53514142636</v>
      </c>
      <c r="I283" s="43">
        <v>3</v>
      </c>
      <c r="J283" s="43" t="s">
        <v>22</v>
      </c>
      <c r="K283" s="43">
        <v>38</v>
      </c>
      <c r="L283" s="43">
        <v>4.75</v>
      </c>
      <c r="M283" s="43">
        <v>4.75</v>
      </c>
      <c r="N283" s="37" t="s">
        <v>23</v>
      </c>
      <c r="O283" s="37" t="s">
        <v>24</v>
      </c>
    </row>
    <row r="284" spans="1:16" s="36" customFormat="1" x14ac:dyDescent="0.25">
      <c r="A284" s="37" t="s">
        <v>563</v>
      </c>
      <c r="B284" s="37" t="s">
        <v>564</v>
      </c>
      <c r="C284" s="37" t="s">
        <v>564</v>
      </c>
      <c r="D284" s="37" t="e">
        <f>VLOOKUP(A284,'[1]Zoeller Pump Company'!$A$10:$C$3862,3,FALSE)</f>
        <v>#REF!</v>
      </c>
      <c r="E284" s="37" t="s">
        <v>21</v>
      </c>
      <c r="F284" s="40">
        <v>335</v>
      </c>
      <c r="G284" s="41"/>
      <c r="H284" s="42">
        <v>53514142650</v>
      </c>
      <c r="I284" s="43">
        <v>9</v>
      </c>
      <c r="J284" s="43" t="s">
        <v>22</v>
      </c>
      <c r="K284" s="43">
        <v>38</v>
      </c>
      <c r="L284" s="43">
        <v>4.75</v>
      </c>
      <c r="M284" s="43">
        <v>4.75</v>
      </c>
      <c r="N284" s="37" t="s">
        <v>23</v>
      </c>
      <c r="O284" s="37" t="s">
        <v>24</v>
      </c>
    </row>
    <row r="285" spans="1:16" s="36" customFormat="1" x14ac:dyDescent="0.25">
      <c r="A285" s="37" t="s">
        <v>565</v>
      </c>
      <c r="B285" s="37" t="s">
        <v>566</v>
      </c>
      <c r="C285" s="37" t="s">
        <v>566</v>
      </c>
      <c r="D285" s="37" t="e">
        <f>VLOOKUP(A285,'[1]Zoeller Pump Company'!$A$10:$C$3862,3,FALSE)</f>
        <v>#REF!</v>
      </c>
      <c r="E285" s="37" t="s">
        <v>21</v>
      </c>
      <c r="F285" s="40">
        <v>377</v>
      </c>
      <c r="G285" s="41"/>
      <c r="H285" s="42">
        <v>53514142667</v>
      </c>
      <c r="I285" s="43">
        <v>11</v>
      </c>
      <c r="J285" s="43" t="s">
        <v>22</v>
      </c>
      <c r="K285" s="43">
        <v>38</v>
      </c>
      <c r="L285" s="43">
        <v>4.75</v>
      </c>
      <c r="M285" s="43">
        <v>4.75</v>
      </c>
      <c r="N285" s="37" t="s">
        <v>23</v>
      </c>
      <c r="O285" s="37" t="s">
        <v>24</v>
      </c>
    </row>
    <row r="286" spans="1:16" s="36" customFormat="1" x14ac:dyDescent="0.25">
      <c r="A286" s="37" t="s">
        <v>567</v>
      </c>
      <c r="B286" s="37" t="s">
        <v>568</v>
      </c>
      <c r="C286" s="37" t="s">
        <v>568</v>
      </c>
      <c r="D286" s="37" t="e">
        <f>VLOOKUP(A286,'[1]Zoeller Pump Company'!$A$10:$C$3862,3,FALSE)</f>
        <v>#REF!</v>
      </c>
      <c r="E286" s="37" t="s">
        <v>21</v>
      </c>
      <c r="F286" s="40">
        <v>53</v>
      </c>
      <c r="G286" s="41"/>
      <c r="H286" s="42">
        <v>53514142964</v>
      </c>
      <c r="I286" s="43">
        <v>1.5</v>
      </c>
      <c r="J286" s="43" t="s">
        <v>22</v>
      </c>
      <c r="K286" s="43">
        <v>5</v>
      </c>
      <c r="L286" s="43">
        <v>3.75</v>
      </c>
      <c r="M286" s="43">
        <v>5</v>
      </c>
      <c r="N286" s="37" t="s">
        <v>23</v>
      </c>
      <c r="O286" s="37" t="s">
        <v>24</v>
      </c>
    </row>
    <row r="287" spans="1:16" s="36" customFormat="1" x14ac:dyDescent="0.25">
      <c r="A287" s="37" t="s">
        <v>569</v>
      </c>
      <c r="B287" s="37" t="s">
        <v>570</v>
      </c>
      <c r="C287" s="37" t="s">
        <v>570</v>
      </c>
      <c r="D287" s="37" t="e">
        <f>VLOOKUP(A287,'[1]Zoeller Pump Company'!$A$10:$C$3862,3,FALSE)</f>
        <v>#REF!</v>
      </c>
      <c r="E287" s="37" t="s">
        <v>21</v>
      </c>
      <c r="F287" s="40">
        <v>131</v>
      </c>
      <c r="G287" s="41"/>
      <c r="H287" s="42">
        <v>53514142971</v>
      </c>
      <c r="I287" s="43">
        <v>3.5</v>
      </c>
      <c r="J287" s="43" t="s">
        <v>22</v>
      </c>
      <c r="K287" s="43">
        <v>7</v>
      </c>
      <c r="L287" s="43">
        <v>5.5</v>
      </c>
      <c r="M287" s="43">
        <v>7</v>
      </c>
      <c r="N287" s="37" t="s">
        <v>23</v>
      </c>
      <c r="O287" s="37" t="s">
        <v>24</v>
      </c>
    </row>
    <row r="288" spans="1:16" s="36" customFormat="1" x14ac:dyDescent="0.25">
      <c r="A288" s="37" t="s">
        <v>571</v>
      </c>
      <c r="B288" s="37" t="s">
        <v>572</v>
      </c>
      <c r="C288" s="37" t="s">
        <v>572</v>
      </c>
      <c r="D288" s="37" t="e">
        <f>VLOOKUP(A288,'[1]Zoeller Pump Company'!$A$10:$C$3862,3,FALSE)</f>
        <v>#REF!</v>
      </c>
      <c r="E288" s="37" t="s">
        <v>21</v>
      </c>
      <c r="F288" s="40">
        <v>189</v>
      </c>
      <c r="G288" s="41"/>
      <c r="H288" s="42">
        <v>53514142988</v>
      </c>
      <c r="I288" s="43">
        <v>8</v>
      </c>
      <c r="J288" s="43" t="s">
        <v>22</v>
      </c>
      <c r="K288" s="43">
        <v>10.25</v>
      </c>
      <c r="L288" s="43">
        <v>6.5</v>
      </c>
      <c r="M288" s="43">
        <v>10.25</v>
      </c>
      <c r="N288" s="37" t="s">
        <v>23</v>
      </c>
      <c r="O288" s="37" t="s">
        <v>24</v>
      </c>
    </row>
    <row r="289" spans="1:16" s="36" customFormat="1" x14ac:dyDescent="0.25">
      <c r="A289" s="37" t="s">
        <v>573</v>
      </c>
      <c r="B289" s="37" t="s">
        <v>574</v>
      </c>
      <c r="C289" s="37" t="s">
        <v>574</v>
      </c>
      <c r="D289" s="37" t="e">
        <f>VLOOKUP(A289,'[1]Zoeller Pump Company'!$A$10:$C$3862,3,FALSE)</f>
        <v>#REF!</v>
      </c>
      <c r="E289" s="37" t="s">
        <v>21</v>
      </c>
      <c r="F289" s="40">
        <v>251</v>
      </c>
      <c r="G289" s="41"/>
      <c r="H289" s="42">
        <v>53514142995</v>
      </c>
      <c r="I289" s="43">
        <v>12.5</v>
      </c>
      <c r="J289" s="43" t="s">
        <v>22</v>
      </c>
      <c r="K289" s="43">
        <v>12</v>
      </c>
      <c r="L289" s="43">
        <v>6.5</v>
      </c>
      <c r="M289" s="43">
        <v>12</v>
      </c>
      <c r="N289" s="37" t="s">
        <v>23</v>
      </c>
      <c r="O289" s="37" t="s">
        <v>24</v>
      </c>
    </row>
    <row r="290" spans="1:16" s="36" customFormat="1" x14ac:dyDescent="0.25">
      <c r="A290" s="45" t="s">
        <v>575</v>
      </c>
      <c r="B290" s="37" t="s">
        <v>576</v>
      </c>
      <c r="C290" s="37" t="s">
        <v>576</v>
      </c>
      <c r="D290" s="37" t="e">
        <f>VLOOKUP(A290,'[1]Zoeller Pump Company'!$A$10:$C$3862,3,FALSE)</f>
        <v>#REF!</v>
      </c>
      <c r="E290" s="37" t="s">
        <v>21</v>
      </c>
      <c r="F290" s="40">
        <v>3701</v>
      </c>
      <c r="G290" s="41"/>
      <c r="H290" s="42">
        <v>53514143756</v>
      </c>
      <c r="I290" s="43">
        <v>23</v>
      </c>
      <c r="J290" s="46" t="s">
        <v>22</v>
      </c>
      <c r="K290" s="43">
        <v>10.5</v>
      </c>
      <c r="L290" s="43">
        <v>20.5</v>
      </c>
      <c r="M290" s="43">
        <v>23.5</v>
      </c>
      <c r="N290" s="39" t="s">
        <v>23</v>
      </c>
      <c r="O290" s="39" t="s">
        <v>24</v>
      </c>
    </row>
    <row r="291" spans="1:16" s="36" customFormat="1" x14ac:dyDescent="0.25">
      <c r="A291" s="45" t="s">
        <v>577</v>
      </c>
      <c r="B291" s="44" t="str">
        <f>IF(D291&lt;&gt;0,HYPERLINK(D291,C291),"NO LINK")</f>
        <v>Control,Sim/Td/115/240V/1P/0-20A/Auto Flush/Flts</v>
      </c>
      <c r="C291" s="37" t="s">
        <v>578</v>
      </c>
      <c r="D291" s="37" t="str">
        <f>VLOOKUP(A291,'[1]Zoeller Pump Company'!$A$10:$C$3862,3,FALSE)</f>
        <v>https://www.zoellerpumps.com/en-us/products/alarms/controls/simplex-panels</v>
      </c>
      <c r="E291" s="37" t="s">
        <v>21</v>
      </c>
      <c r="F291" s="40">
        <v>3106</v>
      </c>
      <c r="G291" s="41"/>
      <c r="H291" s="42">
        <v>53514149529</v>
      </c>
      <c r="I291" s="43">
        <v>20</v>
      </c>
      <c r="J291" s="46" t="s">
        <v>22</v>
      </c>
      <c r="K291" s="43">
        <v>21.5</v>
      </c>
      <c r="L291" s="43">
        <v>10</v>
      </c>
      <c r="M291" s="43">
        <v>19.5</v>
      </c>
      <c r="N291" s="39" t="s">
        <v>23</v>
      </c>
      <c r="O291" s="39" t="s">
        <v>24</v>
      </c>
    </row>
    <row r="292" spans="1:16" s="36" customFormat="1" x14ac:dyDescent="0.25">
      <c r="A292" s="37" t="s">
        <v>579</v>
      </c>
      <c r="B292" s="37" t="s">
        <v>580</v>
      </c>
      <c r="C292" s="37" t="s">
        <v>580</v>
      </c>
      <c r="D292" s="37" t="e">
        <f>VLOOKUP(A292,'[1]Zoeller Pump Company'!$A$10:$C$3862,3,FALSE)</f>
        <v>#REF!</v>
      </c>
      <c r="E292" s="37" t="s">
        <v>21</v>
      </c>
      <c r="F292" s="40">
        <v>1108</v>
      </c>
      <c r="G292" s="41"/>
      <c r="H292" s="42">
        <v>53514153526</v>
      </c>
      <c r="I292" s="43">
        <v>4.5</v>
      </c>
      <c r="J292" s="43" t="s">
        <v>22</v>
      </c>
      <c r="K292" s="43">
        <v>14</v>
      </c>
      <c r="L292" s="43">
        <v>4.5</v>
      </c>
      <c r="M292" s="43">
        <v>6</v>
      </c>
      <c r="N292" s="37" t="s">
        <v>23</v>
      </c>
      <c r="O292" s="37" t="s">
        <v>24</v>
      </c>
      <c r="P292" s="49"/>
    </row>
    <row r="293" spans="1:16" s="36" customFormat="1" x14ac:dyDescent="0.25">
      <c r="A293" s="37" t="s">
        <v>581</v>
      </c>
      <c r="B293" s="37" t="s">
        <v>582</v>
      </c>
      <c r="C293" s="37" t="s">
        <v>582</v>
      </c>
      <c r="D293" s="37" t="e">
        <f>VLOOKUP(A293,'[1]Zoeller Pump Company'!$A$10:$C$3862,3,FALSE)</f>
        <v>#REF!</v>
      </c>
      <c r="E293" s="37" t="s">
        <v>21</v>
      </c>
      <c r="F293" s="40">
        <v>1172</v>
      </c>
      <c r="G293" s="41"/>
      <c r="H293" s="42">
        <v>53514153540</v>
      </c>
      <c r="I293" s="43">
        <v>6</v>
      </c>
      <c r="J293" s="43" t="s">
        <v>22</v>
      </c>
      <c r="K293" s="43">
        <v>14</v>
      </c>
      <c r="L293" s="43">
        <v>4.5</v>
      </c>
      <c r="M293" s="43">
        <v>6</v>
      </c>
      <c r="N293" s="37" t="s">
        <v>23</v>
      </c>
      <c r="O293" s="37" t="s">
        <v>24</v>
      </c>
    </row>
    <row r="294" spans="1:16" s="36" customFormat="1" x14ac:dyDescent="0.25">
      <c r="A294" s="37" t="s">
        <v>583</v>
      </c>
      <c r="B294" s="44" t="str">
        <f t="shared" ref="B294:B335" si="8">IF(D294&lt;&gt;0,HYPERLINK(D294,C294),"NO LINK")</f>
        <v>Control,Sim/Auto Rev/200/230/1P/4X/16-20A/Ext Opt</v>
      </c>
      <c r="C294" s="37" t="s">
        <v>584</v>
      </c>
      <c r="D294" s="37" t="str">
        <f>VLOOKUP(A294,'[1]Zoeller Pump Company'!$A$10:$C$3862,3,FALSE)</f>
        <v>https://www.zoellerpumps.com/en-us/products/alarms/controls/simplex-panels</v>
      </c>
      <c r="E294" s="37" t="s">
        <v>21</v>
      </c>
      <c r="F294" s="40">
        <v>2103</v>
      </c>
      <c r="G294" s="41"/>
      <c r="H294" s="42">
        <v>53514152390</v>
      </c>
      <c r="I294" s="43">
        <v>15</v>
      </c>
      <c r="J294" s="43" t="s">
        <v>22</v>
      </c>
      <c r="K294" s="43">
        <v>31.5</v>
      </c>
      <c r="L294" s="43">
        <v>16.5</v>
      </c>
      <c r="M294" s="43">
        <v>23.5</v>
      </c>
      <c r="N294" s="37" t="s">
        <v>58</v>
      </c>
      <c r="O294" s="37" t="s">
        <v>24</v>
      </c>
      <c r="P294" s="39"/>
    </row>
    <row r="295" spans="1:16" s="36" customFormat="1" x14ac:dyDescent="0.25">
      <c r="A295" s="37" t="s">
        <v>585</v>
      </c>
      <c r="B295" s="44" t="str">
        <f t="shared" si="8"/>
        <v>Control,Dup/Auto Rev/200/230/1P/4X/16-20A/Ext Opt</v>
      </c>
      <c r="C295" s="37" t="s">
        <v>586</v>
      </c>
      <c r="D295" s="37" t="str">
        <f>VLOOKUP(A295,'[1]Zoeller Pump Company'!$A$10:$C$3862,3,FALSE)</f>
        <v>https://www.zoellerpumps.com/en-us/products/alarms/controls/duplex-alternator</v>
      </c>
      <c r="E295" s="37" t="s">
        <v>21</v>
      </c>
      <c r="F295" s="40">
        <v>3895</v>
      </c>
      <c r="G295" s="41"/>
      <c r="H295" s="42">
        <v>53514152406</v>
      </c>
      <c r="I295" s="43">
        <v>27</v>
      </c>
      <c r="J295" s="43" t="s">
        <v>22</v>
      </c>
      <c r="K295" s="43">
        <v>31.5</v>
      </c>
      <c r="L295" s="43">
        <v>16.5</v>
      </c>
      <c r="M295" s="43">
        <v>23.5</v>
      </c>
      <c r="N295" s="37" t="s">
        <v>58</v>
      </c>
      <c r="O295" s="37" t="s">
        <v>24</v>
      </c>
      <c r="P295" s="39"/>
    </row>
    <row r="296" spans="1:16" s="36" customFormat="1" x14ac:dyDescent="0.25">
      <c r="A296" s="37" t="s">
        <v>587</v>
      </c>
      <c r="B296" s="44" t="str">
        <f t="shared" si="8"/>
        <v>Control,Sim/230V/1Ph/4X/Is/5.5-8.0FLA/Ex120/Ext. Opt</v>
      </c>
      <c r="C296" s="37" t="s">
        <v>588</v>
      </c>
      <c r="D296" s="37" t="str">
        <f>VLOOKUP(A296,'[1]Zoeller Pump Company'!$A$10:$C$3862,3,FALSE)</f>
        <v>https://www.zoellerpumps.com/en-us/products/alarms/controls/simplex-panels</v>
      </c>
      <c r="E296" s="37" t="s">
        <v>21</v>
      </c>
      <c r="F296" s="40">
        <v>2540</v>
      </c>
      <c r="G296" s="41"/>
      <c r="H296" s="42">
        <v>53514158491</v>
      </c>
      <c r="I296" s="43">
        <v>25</v>
      </c>
      <c r="J296" s="43" t="s">
        <v>22</v>
      </c>
      <c r="K296" s="43">
        <v>14</v>
      </c>
      <c r="L296" s="43">
        <v>6</v>
      </c>
      <c r="M296" s="43">
        <v>16</v>
      </c>
      <c r="N296" s="37" t="s">
        <v>58</v>
      </c>
      <c r="O296" s="37" t="s">
        <v>24</v>
      </c>
      <c r="P296" s="39"/>
    </row>
    <row r="297" spans="1:16" s="36" customFormat="1" x14ac:dyDescent="0.25">
      <c r="A297" s="37" t="s">
        <v>589</v>
      </c>
      <c r="B297" s="44" t="str">
        <f t="shared" si="8"/>
        <v>Control,Sim/200/230/460V/3Ph/4X/Is/4.0-6.3A/Ext. Opt</v>
      </c>
      <c r="C297" s="37" t="s">
        <v>590</v>
      </c>
      <c r="D297" s="37" t="str">
        <f>VLOOKUP(A297,'[1]Zoeller Pump Company'!$A$10:$C$3862,3,FALSE)</f>
        <v>https://www.zoellerpumps.com/en-us/products/alarms/controls/simplex-panels</v>
      </c>
      <c r="E297" s="37" t="s">
        <v>21</v>
      </c>
      <c r="F297" s="40">
        <v>2794</v>
      </c>
      <c r="G297" s="41"/>
      <c r="H297" s="42">
        <v>53514158507</v>
      </c>
      <c r="I297" s="43">
        <v>24</v>
      </c>
      <c r="J297" s="43" t="s">
        <v>22</v>
      </c>
      <c r="K297" s="43">
        <v>21.5</v>
      </c>
      <c r="L297" s="43">
        <v>10</v>
      </c>
      <c r="M297" s="43">
        <v>19.5</v>
      </c>
      <c r="N297" s="37" t="s">
        <v>58</v>
      </c>
      <c r="O297" s="37" t="s">
        <v>24</v>
      </c>
      <c r="P297" s="39"/>
    </row>
    <row r="298" spans="1:16" s="36" customFormat="1" x14ac:dyDescent="0.25">
      <c r="A298" s="37" t="s">
        <v>591</v>
      </c>
      <c r="B298" s="44" t="str">
        <f t="shared" si="8"/>
        <v>Control,Sim/200/230/460V/3Ph/4X/Is/2.5-4.0A/Ext. Opt</v>
      </c>
      <c r="C298" s="37" t="s">
        <v>592</v>
      </c>
      <c r="D298" s="37" t="str">
        <f>VLOOKUP(A298,'[1]Zoeller Pump Company'!$A$10:$C$3862,3,FALSE)</f>
        <v>https://www.zoellerpumps.com/en-us/products/alarms/controls/simplex-panels</v>
      </c>
      <c r="E298" s="37" t="s">
        <v>21</v>
      </c>
      <c r="F298" s="40">
        <v>2794</v>
      </c>
      <c r="G298" s="41"/>
      <c r="H298" s="42">
        <v>53514158514</v>
      </c>
      <c r="I298" s="43">
        <v>24</v>
      </c>
      <c r="J298" s="43" t="s">
        <v>22</v>
      </c>
      <c r="K298" s="43">
        <v>21.5</v>
      </c>
      <c r="L298" s="43">
        <v>10</v>
      </c>
      <c r="M298" s="43">
        <v>19.5</v>
      </c>
      <c r="N298" s="37" t="s">
        <v>58</v>
      </c>
      <c r="O298" s="37" t="s">
        <v>24</v>
      </c>
    </row>
    <row r="299" spans="1:16" s="36" customFormat="1" x14ac:dyDescent="0.25">
      <c r="A299" s="37" t="s">
        <v>593</v>
      </c>
      <c r="B299" s="44" t="str">
        <f t="shared" si="8"/>
        <v>Control,Sim/200/230/460V/3Ph/4X/Is/1.6-2.5A/Ext. Opt</v>
      </c>
      <c r="C299" s="37" t="s">
        <v>594</v>
      </c>
      <c r="D299" s="37" t="str">
        <f>VLOOKUP(A299,'[1]Zoeller Pump Company'!$A$10:$C$3862,3,FALSE)</f>
        <v>https://www.zoellerpumps.com/en-us/products/alarms/controls/simplex-panels</v>
      </c>
      <c r="E299" s="37" t="s">
        <v>21</v>
      </c>
      <c r="F299" s="40">
        <v>2901</v>
      </c>
      <c r="G299" s="41"/>
      <c r="H299" s="42">
        <v>53514158521</v>
      </c>
      <c r="I299" s="43">
        <v>24</v>
      </c>
      <c r="J299" s="43" t="s">
        <v>22</v>
      </c>
      <c r="K299" s="43">
        <v>21.5</v>
      </c>
      <c r="L299" s="43">
        <v>10</v>
      </c>
      <c r="M299" s="43">
        <v>19.5</v>
      </c>
      <c r="N299" s="37" t="s">
        <v>58</v>
      </c>
      <c r="O299" s="37" t="s">
        <v>24</v>
      </c>
    </row>
    <row r="300" spans="1:16" s="36" customFormat="1" x14ac:dyDescent="0.25">
      <c r="A300" s="37" t="s">
        <v>595</v>
      </c>
      <c r="B300" s="44" t="str">
        <f t="shared" si="8"/>
        <v>Control,Sim/575V/3Ph/4X/Is/1.6-2.5A/Ext Opt</v>
      </c>
      <c r="C300" s="37" t="s">
        <v>596</v>
      </c>
      <c r="D300" s="37" t="str">
        <f>VLOOKUP(A300,'[1]Zoeller Pump Company'!$A$10:$C$3862,3,FALSE)</f>
        <v>https://www.zoellerpumps.com/en-us/products/alarms/controls/simplex-panels</v>
      </c>
      <c r="E300" s="37" t="s">
        <v>21</v>
      </c>
      <c r="F300" s="40">
        <v>2827</v>
      </c>
      <c r="G300" s="41"/>
      <c r="H300" s="42">
        <v>53514158538</v>
      </c>
      <c r="I300" s="43">
        <v>24</v>
      </c>
      <c r="J300" s="43" t="s">
        <v>22</v>
      </c>
      <c r="K300" s="43">
        <v>21.5</v>
      </c>
      <c r="L300" s="43">
        <v>10</v>
      </c>
      <c r="M300" s="43">
        <v>19.5</v>
      </c>
      <c r="N300" s="37" t="s">
        <v>58</v>
      </c>
      <c r="O300" s="37" t="s">
        <v>24</v>
      </c>
    </row>
    <row r="301" spans="1:16" s="36" customFormat="1" x14ac:dyDescent="0.25">
      <c r="A301" s="37" t="s">
        <v>597</v>
      </c>
      <c r="B301" s="44" t="str">
        <f t="shared" si="8"/>
        <v>Control,Sim/230V/1Ph/4X/Is/7.0-10.0A/Ex6121/Ext. Opt</v>
      </c>
      <c r="C301" s="37" t="s">
        <v>598</v>
      </c>
      <c r="D301" s="37" t="str">
        <f>VLOOKUP(A301,'[1]Zoeller Pump Company'!$A$10:$C$3862,3,FALSE)</f>
        <v>https://www.zoellerpumps.com/en-us/products/alarms/controls/simplex-panels</v>
      </c>
      <c r="E301" s="37" t="s">
        <v>21</v>
      </c>
      <c r="F301" s="40">
        <v>2772</v>
      </c>
      <c r="G301" s="41"/>
      <c r="H301" s="42">
        <v>53514158545</v>
      </c>
      <c r="I301" s="43">
        <v>25</v>
      </c>
      <c r="J301" s="43" t="s">
        <v>22</v>
      </c>
      <c r="K301" s="43">
        <v>14</v>
      </c>
      <c r="L301" s="43">
        <v>6</v>
      </c>
      <c r="M301" s="43">
        <v>16</v>
      </c>
      <c r="N301" s="37" t="s">
        <v>58</v>
      </c>
      <c r="O301" s="37" t="s">
        <v>24</v>
      </c>
    </row>
    <row r="302" spans="1:16" s="36" customFormat="1" x14ac:dyDescent="0.25">
      <c r="A302" s="37" t="s">
        <v>599</v>
      </c>
      <c r="B302" s="44" t="str">
        <f t="shared" si="8"/>
        <v>Control,Sim/200/230/460V/3Ph/4X/Is/6.0-10.0A/Ext. Opt</v>
      </c>
      <c r="C302" s="37" t="s">
        <v>600</v>
      </c>
      <c r="D302" s="37" t="str">
        <f>VLOOKUP(A302,'[1]Zoeller Pump Company'!$A$10:$C$3862,3,FALSE)</f>
        <v>https://www.zoellerpumps.com/en-us/products/alarms/controls/simplex-panels</v>
      </c>
      <c r="E302" s="37" t="s">
        <v>21</v>
      </c>
      <c r="F302" s="40">
        <v>2794</v>
      </c>
      <c r="G302" s="41"/>
      <c r="H302" s="42">
        <v>53514158552</v>
      </c>
      <c r="I302" s="43">
        <v>24</v>
      </c>
      <c r="J302" s="43" t="s">
        <v>22</v>
      </c>
      <c r="K302" s="43">
        <v>21.5</v>
      </c>
      <c r="L302" s="43">
        <v>10</v>
      </c>
      <c r="M302" s="43">
        <v>19.5</v>
      </c>
      <c r="N302" s="37" t="s">
        <v>58</v>
      </c>
      <c r="O302" s="37" t="s">
        <v>24</v>
      </c>
    </row>
    <row r="303" spans="1:16" s="36" customFormat="1" x14ac:dyDescent="0.25">
      <c r="A303" s="37" t="s">
        <v>601</v>
      </c>
      <c r="B303" s="44" t="str">
        <f t="shared" si="8"/>
        <v>Control,Sim/575V/3Ph/4X/Is/2.5-4.0A/Ext Opt</v>
      </c>
      <c r="C303" s="37" t="s">
        <v>602</v>
      </c>
      <c r="D303" s="37" t="str">
        <f>VLOOKUP(A303,'[1]Zoeller Pump Company'!$A$10:$C$3862,3,FALSE)</f>
        <v>https://www.zoellerpumps.com/en-us/products/alarms/controls/simplex-panels</v>
      </c>
      <c r="E303" s="37" t="s">
        <v>21</v>
      </c>
      <c r="F303" s="40">
        <v>2827</v>
      </c>
      <c r="G303" s="41"/>
      <c r="H303" s="42">
        <v>53514158569</v>
      </c>
      <c r="I303" s="43">
        <v>24</v>
      </c>
      <c r="J303" s="43" t="s">
        <v>22</v>
      </c>
      <c r="K303" s="43">
        <v>21.5</v>
      </c>
      <c r="L303" s="43">
        <v>10</v>
      </c>
      <c r="M303" s="43">
        <v>19.5</v>
      </c>
      <c r="N303" s="37" t="s">
        <v>58</v>
      </c>
      <c r="O303" s="37" t="s">
        <v>24</v>
      </c>
    </row>
    <row r="304" spans="1:16" s="36" customFormat="1" x14ac:dyDescent="0.25">
      <c r="A304" s="37" t="s">
        <v>603</v>
      </c>
      <c r="B304" s="44" t="str">
        <f t="shared" si="8"/>
        <v>Control,Sim/230V/1Ph/4X/16-24A/Is/Ex6123/Ext Opt</v>
      </c>
      <c r="C304" s="37" t="s">
        <v>604</v>
      </c>
      <c r="D304" s="37" t="str">
        <f>VLOOKUP(A304,'[1]Zoeller Pump Company'!$A$10:$C$3862,3,FALSE)</f>
        <v>https://www.zoellerpumps.com/en-us/products/alarms/controls/simplex-panels</v>
      </c>
      <c r="E304" s="37" t="s">
        <v>21</v>
      </c>
      <c r="F304" s="40">
        <v>2828</v>
      </c>
      <c r="G304" s="41"/>
      <c r="H304" s="42">
        <v>53514158620</v>
      </c>
      <c r="I304" s="43">
        <v>25</v>
      </c>
      <c r="J304" s="43" t="s">
        <v>22</v>
      </c>
      <c r="K304" s="43">
        <v>21.5</v>
      </c>
      <c r="L304" s="43">
        <v>10</v>
      </c>
      <c r="M304" s="43">
        <v>19.5</v>
      </c>
      <c r="N304" s="37" t="s">
        <v>58</v>
      </c>
      <c r="O304" s="37" t="s">
        <v>24</v>
      </c>
    </row>
    <row r="305" spans="1:15" s="36" customFormat="1" x14ac:dyDescent="0.25">
      <c r="A305" s="37" t="s">
        <v>605</v>
      </c>
      <c r="B305" s="44" t="str">
        <f t="shared" si="8"/>
        <v>Control,Sim/200/230/460V/Is/9.0-14.0A/Ext Opt</v>
      </c>
      <c r="C305" s="37" t="s">
        <v>606</v>
      </c>
      <c r="D305" s="37" t="str">
        <f>VLOOKUP(A305,'[1]Zoeller Pump Company'!$A$10:$C$3862,3,FALSE)</f>
        <v>https://www.zoellerpumps.com/en-us/products/alarms/controls/simplex-panels</v>
      </c>
      <c r="E305" s="37" t="s">
        <v>21</v>
      </c>
      <c r="F305" s="40">
        <v>3091</v>
      </c>
      <c r="G305" s="41"/>
      <c r="H305" s="42">
        <v>53514158651</v>
      </c>
      <c r="I305" s="43">
        <v>24</v>
      </c>
      <c r="J305" s="43" t="s">
        <v>22</v>
      </c>
      <c r="K305" s="43">
        <v>21.5</v>
      </c>
      <c r="L305" s="43">
        <v>10</v>
      </c>
      <c r="M305" s="43">
        <v>19.5</v>
      </c>
      <c r="N305" s="37" t="s">
        <v>58</v>
      </c>
      <c r="O305" s="37" t="s">
        <v>24</v>
      </c>
    </row>
    <row r="306" spans="1:15" s="36" customFormat="1" x14ac:dyDescent="0.25">
      <c r="A306" s="37" t="s">
        <v>607</v>
      </c>
      <c r="B306" s="44" t="str">
        <f t="shared" si="8"/>
        <v>Control,Sim/230V/1Ph/4X/Is/23.0-32.0A/Ex6124/Ext. Opt</v>
      </c>
      <c r="C306" s="37" t="s">
        <v>608</v>
      </c>
      <c r="D306" s="37" t="str">
        <f>VLOOKUP(A306,'[1]Zoeller Pump Company'!$A$10:$C$3862,3,FALSE)</f>
        <v>https://www.zoellerpumps.com/en-us/products/alarms/controls/simplex-panels</v>
      </c>
      <c r="E306" s="37" t="s">
        <v>21</v>
      </c>
      <c r="F306" s="40">
        <v>2869</v>
      </c>
      <c r="G306" s="41"/>
      <c r="H306" s="42">
        <v>53514158668</v>
      </c>
      <c r="I306" s="43">
        <v>25</v>
      </c>
      <c r="J306" s="43" t="s">
        <v>22</v>
      </c>
      <c r="K306" s="43">
        <v>21.5</v>
      </c>
      <c r="L306" s="43">
        <v>10</v>
      </c>
      <c r="M306" s="43">
        <v>19.5</v>
      </c>
      <c r="N306" s="37" t="s">
        <v>58</v>
      </c>
      <c r="O306" s="37" t="s">
        <v>24</v>
      </c>
    </row>
    <row r="307" spans="1:15" s="36" customFormat="1" x14ac:dyDescent="0.25">
      <c r="A307" s="37" t="s">
        <v>609</v>
      </c>
      <c r="B307" s="44" t="str">
        <f t="shared" si="8"/>
        <v>Control,Sim/200/230/460V/3Ph/4X/Is/17.0-23.0A/Ext. Opt</v>
      </c>
      <c r="C307" s="37" t="s">
        <v>610</v>
      </c>
      <c r="D307" s="37" t="str">
        <f>VLOOKUP(A307,'[1]Zoeller Pump Company'!$A$10:$C$3862,3,FALSE)</f>
        <v>https://www.zoellerpumps.com/en-us/products/alarms/controls/simplex-panels</v>
      </c>
      <c r="E307" s="37" t="s">
        <v>21</v>
      </c>
      <c r="F307" s="40">
        <v>2866</v>
      </c>
      <c r="G307" s="41"/>
      <c r="H307" s="42">
        <v>53514158675</v>
      </c>
      <c r="I307" s="43">
        <v>24</v>
      </c>
      <c r="J307" s="43" t="s">
        <v>22</v>
      </c>
      <c r="K307" s="43">
        <v>21.5</v>
      </c>
      <c r="L307" s="43">
        <v>10</v>
      </c>
      <c r="M307" s="43">
        <v>19.5</v>
      </c>
      <c r="N307" s="37" t="s">
        <v>58</v>
      </c>
      <c r="O307" s="37" t="s">
        <v>24</v>
      </c>
    </row>
    <row r="308" spans="1:15" s="36" customFormat="1" x14ac:dyDescent="0.25">
      <c r="A308" s="37" t="s">
        <v>611</v>
      </c>
      <c r="B308" s="44" t="str">
        <f t="shared" si="8"/>
        <v>Control,Sim/200/230/460V/3Ph/4X/Is/13.0-18.0A/Ext. Opt</v>
      </c>
      <c r="C308" s="37" t="s">
        <v>612</v>
      </c>
      <c r="D308" s="37" t="str">
        <f>VLOOKUP(A308,'[1]Zoeller Pump Company'!$A$10:$C$3862,3,FALSE)</f>
        <v>https://www.zoellerpumps.com/en-us/products/alarms/controls/simplex-panels</v>
      </c>
      <c r="E308" s="37" t="s">
        <v>21</v>
      </c>
      <c r="F308" s="40">
        <v>3128</v>
      </c>
      <c r="G308" s="41"/>
      <c r="H308" s="42">
        <v>53514158682</v>
      </c>
      <c r="I308" s="43">
        <v>24</v>
      </c>
      <c r="J308" s="43" t="s">
        <v>22</v>
      </c>
      <c r="K308" s="43">
        <v>23</v>
      </c>
      <c r="L308" s="43">
        <v>10</v>
      </c>
      <c r="M308" s="43">
        <v>21</v>
      </c>
      <c r="N308" s="37" t="s">
        <v>58</v>
      </c>
      <c r="O308" s="37" t="s">
        <v>24</v>
      </c>
    </row>
    <row r="309" spans="1:15" s="36" customFormat="1" x14ac:dyDescent="0.25">
      <c r="A309" s="37" t="s">
        <v>613</v>
      </c>
      <c r="B309" s="44" t="str">
        <f t="shared" si="8"/>
        <v>Control,Sim/575V/3Ph/4X/Is/6.0-10.0A/Ext Opt</v>
      </c>
      <c r="C309" s="37" t="s">
        <v>614</v>
      </c>
      <c r="D309" s="37" t="str">
        <f>VLOOKUP(A309,'[1]Zoeller Pump Company'!$A$10:$C$3862,3,FALSE)</f>
        <v>https://www.zoellerpumps.com/en-us/products/alarms/controls/simplex-panels</v>
      </c>
      <c r="E309" s="37" t="s">
        <v>21</v>
      </c>
      <c r="F309" s="40">
        <v>2827</v>
      </c>
      <c r="G309" s="41"/>
      <c r="H309" s="42">
        <v>53514158729</v>
      </c>
      <c r="I309" s="43">
        <v>24</v>
      </c>
      <c r="J309" s="43" t="s">
        <v>22</v>
      </c>
      <c r="K309" s="43">
        <v>21.5</v>
      </c>
      <c r="L309" s="43">
        <v>10</v>
      </c>
      <c r="M309" s="43">
        <v>19.5</v>
      </c>
      <c r="N309" s="37" t="s">
        <v>58</v>
      </c>
      <c r="O309" s="37" t="s">
        <v>24</v>
      </c>
    </row>
    <row r="310" spans="1:15" s="36" customFormat="1" x14ac:dyDescent="0.25">
      <c r="A310" s="37" t="s">
        <v>615</v>
      </c>
      <c r="B310" s="44" t="str">
        <f t="shared" si="8"/>
        <v>Control,Sim/230V/1Ph/4X/Is/12.0-18.0A/EX6122/Ext. Opt</v>
      </c>
      <c r="C310" s="37" t="s">
        <v>616</v>
      </c>
      <c r="D310" s="37" t="str">
        <f>VLOOKUP(A310,'[1]Zoeller Pump Company'!$A$10:$C$3862,3,FALSE)</f>
        <v>https://www.zoellerpumps.com/en-us/products/alarms/controls/simplex-panels</v>
      </c>
      <c r="E310" s="37" t="s">
        <v>21</v>
      </c>
      <c r="F310" s="40">
        <v>2772</v>
      </c>
      <c r="G310" s="41"/>
      <c r="H310" s="42">
        <v>53514158743</v>
      </c>
      <c r="I310" s="43">
        <v>25</v>
      </c>
      <c r="J310" s="43" t="s">
        <v>22</v>
      </c>
      <c r="K310" s="43">
        <v>21.5</v>
      </c>
      <c r="L310" s="43">
        <v>10</v>
      </c>
      <c r="M310" s="43">
        <v>19.5</v>
      </c>
      <c r="N310" s="37" t="s">
        <v>58</v>
      </c>
      <c r="O310" s="37" t="s">
        <v>24</v>
      </c>
    </row>
    <row r="311" spans="1:15" s="36" customFormat="1" x14ac:dyDescent="0.25">
      <c r="A311" s="37" t="s">
        <v>617</v>
      </c>
      <c r="B311" s="44" t="str">
        <f t="shared" si="8"/>
        <v>Control,Sim/230V/1Ph/4X/Is/23.0-32.0A/EX6111/Ext. Opt</v>
      </c>
      <c r="C311" s="37" t="s">
        <v>618</v>
      </c>
      <c r="D311" s="37" t="str">
        <f>VLOOKUP(A311,'[1]Zoeller Pump Company'!$A$10:$C$3862,3,FALSE)</f>
        <v>https://www.zoellerpumps.com/en-us/products/alarms/controls/simplex-panels</v>
      </c>
      <c r="E311" s="37" t="s">
        <v>21</v>
      </c>
      <c r="F311" s="40">
        <v>2869</v>
      </c>
      <c r="G311" s="41"/>
      <c r="H311" s="42">
        <v>53514158774</v>
      </c>
      <c r="I311" s="43">
        <v>25</v>
      </c>
      <c r="J311" s="43" t="s">
        <v>22</v>
      </c>
      <c r="K311" s="43">
        <v>21.5</v>
      </c>
      <c r="L311" s="43">
        <v>10</v>
      </c>
      <c r="M311" s="43">
        <v>19.5</v>
      </c>
      <c r="N311" s="37" t="s">
        <v>58</v>
      </c>
      <c r="O311" s="37" t="s">
        <v>24</v>
      </c>
    </row>
    <row r="312" spans="1:15" s="36" customFormat="1" x14ac:dyDescent="0.25">
      <c r="A312" s="37" t="s">
        <v>619</v>
      </c>
      <c r="B312" s="44" t="str">
        <f t="shared" si="8"/>
        <v>Control,Sim/200/230/460V/3Ph/4X/Is/20.0-25.0A/Ext. Opt</v>
      </c>
      <c r="C312" s="37" t="s">
        <v>620</v>
      </c>
      <c r="D312" s="37" t="str">
        <f>VLOOKUP(A312,'[1]Zoeller Pump Company'!$A$10:$C$3862,3,FALSE)</f>
        <v>https://www.zoellerpumps.com/en-us/products/alarms/controls/simplex-panels</v>
      </c>
      <c r="E312" s="37" t="s">
        <v>21</v>
      </c>
      <c r="F312" s="40">
        <v>2866</v>
      </c>
      <c r="G312" s="41"/>
      <c r="H312" s="42">
        <v>53514158781</v>
      </c>
      <c r="I312" s="43">
        <v>24</v>
      </c>
      <c r="J312" s="43" t="s">
        <v>22</v>
      </c>
      <c r="K312" s="43">
        <v>21.5</v>
      </c>
      <c r="L312" s="43">
        <v>10</v>
      </c>
      <c r="M312" s="43">
        <v>19.5</v>
      </c>
      <c r="N312" s="37" t="s">
        <v>58</v>
      </c>
      <c r="O312" s="37" t="s">
        <v>24</v>
      </c>
    </row>
    <row r="313" spans="1:15" s="36" customFormat="1" x14ac:dyDescent="0.25">
      <c r="A313" s="37" t="s">
        <v>621</v>
      </c>
      <c r="B313" s="44" t="str">
        <f t="shared" si="8"/>
        <v>Control,Sim/575V/3Ph/4X/Is/9.0-14.0A/Ext Opt</v>
      </c>
      <c r="C313" s="37" t="s">
        <v>622</v>
      </c>
      <c r="D313" s="37" t="str">
        <f>VLOOKUP(A313,'[1]Zoeller Pump Company'!$A$10:$C$3862,3,FALSE)</f>
        <v>https://www.zoellerpumps.com/en-us/products/alarms/controls/simplex-panels</v>
      </c>
      <c r="E313" s="37" t="s">
        <v>21</v>
      </c>
      <c r="F313" s="40">
        <v>2703</v>
      </c>
      <c r="G313" s="41"/>
      <c r="H313" s="42">
        <v>53514158798</v>
      </c>
      <c r="I313" s="43">
        <v>24</v>
      </c>
      <c r="J313" s="43" t="s">
        <v>22</v>
      </c>
      <c r="K313" s="43">
        <v>21.5</v>
      </c>
      <c r="L313" s="43">
        <v>10</v>
      </c>
      <c r="M313" s="43">
        <v>19.5</v>
      </c>
      <c r="N313" s="37" t="s">
        <v>58</v>
      </c>
      <c r="O313" s="37" t="s">
        <v>24</v>
      </c>
    </row>
    <row r="314" spans="1:15" s="36" customFormat="1" x14ac:dyDescent="0.25">
      <c r="A314" s="37" t="s">
        <v>623</v>
      </c>
      <c r="B314" s="44" t="str">
        <f t="shared" si="8"/>
        <v>Control,Sim/208-240-480V/3Ph/4X/Is/24-32A/Intrinsicaly Safe/SL &amp; TCO</v>
      </c>
      <c r="C314" s="37" t="s">
        <v>624</v>
      </c>
      <c r="D314" s="37" t="str">
        <f>VLOOKUP(A314,'[1]Zoeller Pump Company'!$A$10:$C$3862,3,FALSE)</f>
        <v>https://www.zoellerpumps.com/en-us/products/alarms/controls/explosion-proof</v>
      </c>
      <c r="E314" s="37" t="s">
        <v>21</v>
      </c>
      <c r="F314" s="40">
        <v>3421</v>
      </c>
      <c r="G314" s="41"/>
      <c r="H314" s="42">
        <v>53514158804</v>
      </c>
      <c r="I314" s="43">
        <v>25</v>
      </c>
      <c r="J314" s="43" t="s">
        <v>22</v>
      </c>
      <c r="K314" s="43">
        <v>21</v>
      </c>
      <c r="L314" s="43">
        <v>10</v>
      </c>
      <c r="M314" s="43">
        <v>24</v>
      </c>
      <c r="N314" s="37" t="s">
        <v>58</v>
      </c>
      <c r="O314" s="37" t="s">
        <v>24</v>
      </c>
    </row>
    <row r="315" spans="1:15" s="36" customFormat="1" x14ac:dyDescent="0.25">
      <c r="A315" s="37" t="s">
        <v>625</v>
      </c>
      <c r="B315" s="44" t="str">
        <f t="shared" si="8"/>
        <v>Control,Sim/208-240-480V/3Ph/4X/Is/30-40A/Intrinsicaly Safe/SL &amp; TCO</v>
      </c>
      <c r="C315" s="37" t="s">
        <v>626</v>
      </c>
      <c r="D315" s="37" t="str">
        <f>VLOOKUP(A315,'[1]Zoeller Pump Company'!$A$10:$C$3862,3,FALSE)</f>
        <v>https://www.zoellerpumps.com/en-us/products/alarms/controls/explosion-proof</v>
      </c>
      <c r="E315" s="37" t="s">
        <v>21</v>
      </c>
      <c r="F315" s="40">
        <v>3647</v>
      </c>
      <c r="G315" s="41"/>
      <c r="H315" s="42">
        <v>53514158811</v>
      </c>
      <c r="I315" s="43">
        <v>24</v>
      </c>
      <c r="J315" s="43" t="s">
        <v>22</v>
      </c>
      <c r="K315" s="43">
        <v>16</v>
      </c>
      <c r="L315" s="43">
        <v>8</v>
      </c>
      <c r="M315" s="43">
        <v>18</v>
      </c>
      <c r="N315" s="37" t="s">
        <v>58</v>
      </c>
      <c r="O315" s="37" t="s">
        <v>24</v>
      </c>
    </row>
    <row r="316" spans="1:15" s="36" customFormat="1" x14ac:dyDescent="0.25">
      <c r="A316" s="37" t="s">
        <v>627</v>
      </c>
      <c r="B316" s="44" t="str">
        <f t="shared" si="8"/>
        <v>Control,Dup/230V/1Ph/4X/Is/5.5-8.0A/EX6120/Ext. Opt</v>
      </c>
      <c r="C316" s="37" t="s">
        <v>628</v>
      </c>
      <c r="D316" s="37" t="str">
        <f>VLOOKUP(A316,'[1]Zoeller Pump Company'!$A$10:$C$3862,3,FALSE)</f>
        <v>https://www.zoellerpumps.com/en-us/products/alarms/controls/duplex-alternator</v>
      </c>
      <c r="E316" s="37" t="s">
        <v>21</v>
      </c>
      <c r="F316" s="40">
        <v>4581</v>
      </c>
      <c r="G316" s="41"/>
      <c r="H316" s="42">
        <v>53514158873</v>
      </c>
      <c r="I316" s="43">
        <v>26</v>
      </c>
      <c r="J316" s="43" t="s">
        <v>22</v>
      </c>
      <c r="K316" s="43">
        <v>31.5</v>
      </c>
      <c r="L316" s="43">
        <v>16.5</v>
      </c>
      <c r="M316" s="43">
        <v>23.5</v>
      </c>
      <c r="N316" s="37" t="s">
        <v>58</v>
      </c>
      <c r="O316" s="37" t="s">
        <v>24</v>
      </c>
    </row>
    <row r="317" spans="1:15" s="36" customFormat="1" x14ac:dyDescent="0.25">
      <c r="A317" s="37" t="s">
        <v>629</v>
      </c>
      <c r="B317" s="44" t="str">
        <f t="shared" si="8"/>
        <v>Control,Dup/200/230/460V/3Ph/4X/Is/4.0-6.3A/Ext. Opt</v>
      </c>
      <c r="C317" s="37" t="s">
        <v>427</v>
      </c>
      <c r="D317" s="37" t="str">
        <f>VLOOKUP(A317,'[1]Zoeller Pump Company'!$A$10:$C$3862,3,FALSE)</f>
        <v>https://www.zoellerpumps.com/en-us/products/alarms/controls/duplex-alternator</v>
      </c>
      <c r="E317" s="37" t="s">
        <v>21</v>
      </c>
      <c r="F317" s="40">
        <v>4010</v>
      </c>
      <c r="G317" s="41"/>
      <c r="H317" s="42">
        <v>53514158910</v>
      </c>
      <c r="I317" s="43">
        <v>27</v>
      </c>
      <c r="J317" s="43" t="s">
        <v>22</v>
      </c>
      <c r="K317" s="43">
        <v>23.5</v>
      </c>
      <c r="L317" s="43">
        <v>9.5</v>
      </c>
      <c r="M317" s="43">
        <v>20.5</v>
      </c>
      <c r="N317" s="37" t="s">
        <v>58</v>
      </c>
      <c r="O317" s="37" t="s">
        <v>24</v>
      </c>
    </row>
    <row r="318" spans="1:15" s="36" customFormat="1" x14ac:dyDescent="0.25">
      <c r="A318" s="37" t="s">
        <v>630</v>
      </c>
      <c r="B318" s="44" t="str">
        <f t="shared" si="8"/>
        <v>Control,Dup/200/230/460V/3Ph/4X/Is/2.5-4.0A/Ext. Opt</v>
      </c>
      <c r="C318" s="37" t="s">
        <v>429</v>
      </c>
      <c r="D318" s="37" t="str">
        <f>VLOOKUP(A318,'[1]Zoeller Pump Company'!$A$10:$C$3862,3,FALSE)</f>
        <v>https://www.zoellerpumps.com/en-us/products/alarms/controls/duplex-alternator</v>
      </c>
      <c r="E318" s="37" t="s">
        <v>21</v>
      </c>
      <c r="F318" s="40">
        <v>3982</v>
      </c>
      <c r="G318" s="41"/>
      <c r="H318" s="42">
        <v>53514158927</v>
      </c>
      <c r="I318" s="43">
        <v>27</v>
      </c>
      <c r="J318" s="43" t="s">
        <v>22</v>
      </c>
      <c r="K318" s="43">
        <v>9.5</v>
      </c>
      <c r="L318" s="43">
        <v>23.5</v>
      </c>
      <c r="M318" s="43">
        <v>20.5</v>
      </c>
      <c r="N318" s="37" t="s">
        <v>58</v>
      </c>
      <c r="O318" s="37" t="s">
        <v>24</v>
      </c>
    </row>
    <row r="319" spans="1:15" s="36" customFormat="1" x14ac:dyDescent="0.25">
      <c r="A319" s="37" t="s">
        <v>631</v>
      </c>
      <c r="B319" s="44" t="str">
        <f t="shared" si="8"/>
        <v>Control,Dup/200/230/460V/3Ph/4X/Is/1.6-2.5A/Ext. Opt</v>
      </c>
      <c r="C319" s="37" t="s">
        <v>632</v>
      </c>
      <c r="D319" s="37" t="str">
        <f>VLOOKUP(A319,'[1]Zoeller Pump Company'!$A$10:$C$3862,3,FALSE)</f>
        <v>https://www.zoellerpumps.com/en-us/products/alarms/controls/duplex-alternator</v>
      </c>
      <c r="E319" s="37" t="s">
        <v>21</v>
      </c>
      <c r="F319" s="40">
        <v>3971</v>
      </c>
      <c r="G319" s="41"/>
      <c r="H319" s="42">
        <v>53514158934</v>
      </c>
      <c r="I319" s="43">
        <v>27</v>
      </c>
      <c r="J319" s="43" t="s">
        <v>22</v>
      </c>
      <c r="K319" s="43">
        <v>23.5</v>
      </c>
      <c r="L319" s="43">
        <v>9.5</v>
      </c>
      <c r="M319" s="43">
        <v>20.5</v>
      </c>
      <c r="N319" s="37" t="s">
        <v>58</v>
      </c>
      <c r="O319" s="37" t="s">
        <v>24</v>
      </c>
    </row>
    <row r="320" spans="1:15" s="36" customFormat="1" x14ac:dyDescent="0.25">
      <c r="A320" s="37" t="s">
        <v>633</v>
      </c>
      <c r="B320" s="44" t="str">
        <f t="shared" si="8"/>
        <v>Control,Dup/575V/3Ph/4X/Is/1.6-2.5A/Ext Opt</v>
      </c>
      <c r="C320" s="37" t="s">
        <v>634</v>
      </c>
      <c r="D320" s="37" t="str">
        <f>VLOOKUP(A320,'[1]Zoeller Pump Company'!$A$10:$C$3862,3,FALSE)</f>
        <v>https://www.zoellerpumps.com/en-us/products/alarms/controls/duplex-alternator</v>
      </c>
      <c r="E320" s="37" t="s">
        <v>21</v>
      </c>
      <c r="F320" s="40">
        <v>3763</v>
      </c>
      <c r="G320" s="41"/>
      <c r="H320" s="42">
        <v>53514158941</v>
      </c>
      <c r="I320" s="43">
        <v>27</v>
      </c>
      <c r="J320" s="43" t="s">
        <v>22</v>
      </c>
      <c r="K320" s="43">
        <v>23</v>
      </c>
      <c r="L320" s="43">
        <v>10</v>
      </c>
      <c r="M320" s="43">
        <v>21</v>
      </c>
      <c r="N320" s="37" t="s">
        <v>58</v>
      </c>
      <c r="O320" s="37" t="s">
        <v>24</v>
      </c>
    </row>
    <row r="321" spans="1:16" s="36" customFormat="1" x14ac:dyDescent="0.25">
      <c r="A321" s="37" t="s">
        <v>635</v>
      </c>
      <c r="B321" s="44" t="str">
        <f t="shared" si="8"/>
        <v>Control,Dup/230V/1Ph/4X/Is/7.0-10.0A/Ex6121/Ext. Opt</v>
      </c>
      <c r="C321" s="37" t="s">
        <v>636</v>
      </c>
      <c r="D321" s="37" t="str">
        <f>VLOOKUP(A321,'[1]Zoeller Pump Company'!$A$10:$C$3862,3,FALSE)</f>
        <v>https://www.zoellerpumps.com/en-us/products/alarms/controls/duplex-alternator</v>
      </c>
      <c r="E321" s="37" t="s">
        <v>21</v>
      </c>
      <c r="F321" s="40">
        <v>4581</v>
      </c>
      <c r="G321" s="41"/>
      <c r="H321" s="42">
        <v>53514158958</v>
      </c>
      <c r="I321" s="43">
        <v>26</v>
      </c>
      <c r="J321" s="43" t="s">
        <v>22</v>
      </c>
      <c r="K321" s="43">
        <v>31.5</v>
      </c>
      <c r="L321" s="43">
        <v>16.5</v>
      </c>
      <c r="M321" s="43">
        <v>23.5</v>
      </c>
      <c r="N321" s="37" t="s">
        <v>58</v>
      </c>
      <c r="O321" s="37" t="s">
        <v>24</v>
      </c>
    </row>
    <row r="322" spans="1:16" s="36" customFormat="1" x14ac:dyDescent="0.25">
      <c r="A322" s="37" t="s">
        <v>637</v>
      </c>
      <c r="B322" s="44" t="str">
        <f t="shared" si="8"/>
        <v>Control,Dup/200/230/460V/3Ph/4X/Is/6.0-10.0A/Ext. Opt</v>
      </c>
      <c r="C322" s="37" t="s">
        <v>638</v>
      </c>
      <c r="D322" s="37" t="str">
        <f>VLOOKUP(A322,'[1]Zoeller Pump Company'!$A$10:$C$3862,3,FALSE)</f>
        <v>https://www.zoellerpumps.com/en-us/products/alarms/controls/duplex-alternator</v>
      </c>
      <c r="E322" s="37" t="s">
        <v>21</v>
      </c>
      <c r="F322" s="40">
        <v>3878</v>
      </c>
      <c r="G322" s="41"/>
      <c r="H322" s="42">
        <v>53514158965</v>
      </c>
      <c r="I322" s="43">
        <v>27</v>
      </c>
      <c r="J322" s="43" t="s">
        <v>22</v>
      </c>
      <c r="K322" s="43">
        <v>23.5</v>
      </c>
      <c r="L322" s="43">
        <v>9.5</v>
      </c>
      <c r="M322" s="43">
        <v>20.5</v>
      </c>
      <c r="N322" s="37" t="s">
        <v>58</v>
      </c>
      <c r="O322" s="37" t="s">
        <v>24</v>
      </c>
    </row>
    <row r="323" spans="1:16" s="36" customFormat="1" x14ac:dyDescent="0.25">
      <c r="A323" s="37" t="s">
        <v>639</v>
      </c>
      <c r="B323" s="44" t="str">
        <f t="shared" si="8"/>
        <v>Control,Dup/575V/3Ph/4X/Is/2.5-4.0A/Ext Opt</v>
      </c>
      <c r="C323" s="37" t="s">
        <v>640</v>
      </c>
      <c r="D323" s="37" t="str">
        <f>VLOOKUP(A323,'[1]Zoeller Pump Company'!$A$10:$C$3862,3,FALSE)</f>
        <v>https://www.zoellerpumps.com/en-us/products/alarms/controls/duplex-alternator</v>
      </c>
      <c r="E323" s="37" t="s">
        <v>21</v>
      </c>
      <c r="F323" s="40">
        <v>3635</v>
      </c>
      <c r="G323" s="41"/>
      <c r="H323" s="42">
        <v>53514158972</v>
      </c>
      <c r="I323" s="43">
        <v>27</v>
      </c>
      <c r="J323" s="43" t="s">
        <v>22</v>
      </c>
      <c r="K323" s="43">
        <v>31.5</v>
      </c>
      <c r="L323" s="43">
        <v>16.5</v>
      </c>
      <c r="M323" s="43">
        <v>23.5</v>
      </c>
      <c r="N323" s="37" t="s">
        <v>58</v>
      </c>
      <c r="O323" s="37" t="s">
        <v>24</v>
      </c>
    </row>
    <row r="324" spans="1:16" s="36" customFormat="1" x14ac:dyDescent="0.25">
      <c r="A324" s="37" t="s">
        <v>641</v>
      </c>
      <c r="B324" s="44" t="str">
        <f t="shared" si="8"/>
        <v>Control,Dup/230V/1Ph/4X/Is/16.0-24.0/Ex6123/Ext. Opt</v>
      </c>
      <c r="C324" s="37" t="s">
        <v>642</v>
      </c>
      <c r="D324" s="37" t="str">
        <f>VLOOKUP(A324,'[1]Zoeller Pump Company'!$A$10:$C$3862,3,FALSE)</f>
        <v>https://www.zoellerpumps.com/en-us/products/alarms/controls/duplex-alternator</v>
      </c>
      <c r="E324" s="37" t="s">
        <v>21</v>
      </c>
      <c r="F324" s="40">
        <v>4742</v>
      </c>
      <c r="G324" s="41"/>
      <c r="H324" s="42">
        <v>53514158989</v>
      </c>
      <c r="I324" s="43">
        <v>26</v>
      </c>
      <c r="J324" s="43" t="s">
        <v>22</v>
      </c>
      <c r="K324" s="43">
        <v>31.5</v>
      </c>
      <c r="L324" s="43">
        <v>16.5</v>
      </c>
      <c r="M324" s="43">
        <v>23.5</v>
      </c>
      <c r="N324" s="37" t="s">
        <v>58</v>
      </c>
      <c r="O324" s="37" t="s">
        <v>24</v>
      </c>
      <c r="P324" s="39"/>
    </row>
    <row r="325" spans="1:16" s="36" customFormat="1" x14ac:dyDescent="0.25">
      <c r="A325" s="37" t="s">
        <v>643</v>
      </c>
      <c r="B325" s="44" t="str">
        <f t="shared" si="8"/>
        <v>Control,Dup/200/230/460V/3Ph/4X/Is/9.0-14.0A/Ext. Opt</v>
      </c>
      <c r="C325" s="37" t="s">
        <v>644</v>
      </c>
      <c r="D325" s="37" t="str">
        <f>VLOOKUP(A325,'[1]Zoeller Pump Company'!$A$10:$C$3862,3,FALSE)</f>
        <v>https://www.zoellerpumps.com/en-us/products/alarms/controls/duplex-alternator</v>
      </c>
      <c r="E325" s="37" t="s">
        <v>21</v>
      </c>
      <c r="F325" s="40">
        <v>4100</v>
      </c>
      <c r="G325" s="41"/>
      <c r="H325" s="42">
        <v>53514158996</v>
      </c>
      <c r="I325" s="43">
        <v>27</v>
      </c>
      <c r="J325" s="43" t="s">
        <v>22</v>
      </c>
      <c r="K325" s="43">
        <v>23.5</v>
      </c>
      <c r="L325" s="43">
        <v>9.5</v>
      </c>
      <c r="M325" s="43">
        <v>20.5</v>
      </c>
      <c r="N325" s="37" t="s">
        <v>58</v>
      </c>
      <c r="O325" s="37" t="s">
        <v>24</v>
      </c>
    </row>
    <row r="326" spans="1:16" s="36" customFormat="1" x14ac:dyDescent="0.25">
      <c r="A326" s="37" t="s">
        <v>645</v>
      </c>
      <c r="B326" s="44" t="str">
        <f t="shared" si="8"/>
        <v>Control,Dup/230V/1Ph/4X/Is/23.0-32.0A/EX6124/Ext. Opt</v>
      </c>
      <c r="C326" s="37" t="s">
        <v>646</v>
      </c>
      <c r="D326" s="37" t="str">
        <f>VLOOKUP(A326,'[1]Zoeller Pump Company'!$A$10:$C$3862,3,FALSE)</f>
        <v>https://www.zoellerpumps.com/en-us/products/alarms/controls/duplex-alternator</v>
      </c>
      <c r="E326" s="37" t="s">
        <v>21</v>
      </c>
      <c r="F326" s="40">
        <v>4967</v>
      </c>
      <c r="G326" s="41"/>
      <c r="H326" s="42">
        <v>53514159016</v>
      </c>
      <c r="I326" s="43">
        <v>35</v>
      </c>
      <c r="J326" s="43" t="s">
        <v>22</v>
      </c>
      <c r="K326" s="43">
        <v>24</v>
      </c>
      <c r="L326" s="43">
        <v>16</v>
      </c>
      <c r="M326" s="43">
        <v>32</v>
      </c>
      <c r="N326" s="37" t="s">
        <v>58</v>
      </c>
      <c r="O326" s="37" t="s">
        <v>24</v>
      </c>
      <c r="P326" s="47"/>
    </row>
    <row r="327" spans="1:16" s="36" customFormat="1" x14ac:dyDescent="0.25">
      <c r="A327" s="37" t="s">
        <v>647</v>
      </c>
      <c r="B327" s="44" t="str">
        <f t="shared" si="8"/>
        <v>Control,Dup/200/230/460V/3Ph/4X/Is/17.0-23.0A/Ext. Opt</v>
      </c>
      <c r="C327" s="37" t="s">
        <v>648</v>
      </c>
      <c r="D327" s="37" t="str">
        <f>VLOOKUP(A327,'[1]Zoeller Pump Company'!$A$10:$C$3862,3,FALSE)</f>
        <v>https://www.zoellerpumps.com/en-us/products/alarms/controls/duplex-alternator</v>
      </c>
      <c r="E327" s="37" t="s">
        <v>21</v>
      </c>
      <c r="F327" s="40">
        <v>4128</v>
      </c>
      <c r="G327" s="41"/>
      <c r="H327" s="42">
        <v>53514159023</v>
      </c>
      <c r="I327" s="43">
        <v>27</v>
      </c>
      <c r="J327" s="43" t="s">
        <v>22</v>
      </c>
      <c r="K327" s="43">
        <v>23.5</v>
      </c>
      <c r="L327" s="43">
        <v>9.5</v>
      </c>
      <c r="M327" s="43">
        <v>20.5</v>
      </c>
      <c r="N327" s="37" t="s">
        <v>58</v>
      </c>
      <c r="O327" s="37" t="s">
        <v>24</v>
      </c>
    </row>
    <row r="328" spans="1:16" s="36" customFormat="1" x14ac:dyDescent="0.25">
      <c r="A328" s="37" t="s">
        <v>649</v>
      </c>
      <c r="B328" s="44" t="str">
        <f t="shared" si="8"/>
        <v>Control,Dup/200/230/460V/3Ph/4X/Is/13.0-18.0A/Ext. Opt</v>
      </c>
      <c r="C328" s="37" t="s">
        <v>650</v>
      </c>
      <c r="D328" s="37" t="str">
        <f>VLOOKUP(A328,'[1]Zoeller Pump Company'!$A$10:$C$3862,3,FALSE)</f>
        <v>https://www.zoellerpumps.com/en-us/products/alarms/controls/duplex-alternator</v>
      </c>
      <c r="E328" s="37" t="s">
        <v>21</v>
      </c>
      <c r="F328" s="40">
        <v>3910</v>
      </c>
      <c r="G328" s="41"/>
      <c r="H328" s="42">
        <v>53514159030</v>
      </c>
      <c r="I328" s="43">
        <v>27</v>
      </c>
      <c r="J328" s="43" t="s">
        <v>22</v>
      </c>
      <c r="K328" s="43">
        <v>23.5</v>
      </c>
      <c r="L328" s="43">
        <v>9.5</v>
      </c>
      <c r="M328" s="43">
        <v>20.5</v>
      </c>
      <c r="N328" s="37" t="s">
        <v>58</v>
      </c>
      <c r="O328" s="37" t="s">
        <v>24</v>
      </c>
    </row>
    <row r="329" spans="1:16" s="36" customFormat="1" x14ac:dyDescent="0.25">
      <c r="A329" s="37" t="s">
        <v>651</v>
      </c>
      <c r="B329" s="44" t="str">
        <f t="shared" si="8"/>
        <v>Control,Dup/575V/3Ph/4X/Is/6.0-10.0A/Ext Opt</v>
      </c>
      <c r="C329" s="37" t="s">
        <v>652</v>
      </c>
      <c r="D329" s="37" t="str">
        <f>VLOOKUP(A329,'[1]Zoeller Pump Company'!$A$10:$C$3862,3,FALSE)</f>
        <v>https://www.zoellerpumps.com/en-us/products/alarms/controls/duplex-alternator</v>
      </c>
      <c r="E329" s="37" t="s">
        <v>21</v>
      </c>
      <c r="F329" s="40">
        <v>3942</v>
      </c>
      <c r="G329" s="41"/>
      <c r="H329" s="42">
        <v>53514159047</v>
      </c>
      <c r="I329" s="43">
        <v>27</v>
      </c>
      <c r="J329" s="43" t="s">
        <v>22</v>
      </c>
      <c r="K329" s="43">
        <v>31.5</v>
      </c>
      <c r="L329" s="43">
        <v>16.5</v>
      </c>
      <c r="M329" s="43">
        <v>23.5</v>
      </c>
      <c r="N329" s="37" t="s">
        <v>58</v>
      </c>
      <c r="O329" s="37" t="s">
        <v>24</v>
      </c>
    </row>
    <row r="330" spans="1:16" s="36" customFormat="1" x14ac:dyDescent="0.25">
      <c r="A330" s="37" t="s">
        <v>653</v>
      </c>
      <c r="B330" s="44" t="str">
        <f t="shared" si="8"/>
        <v>Control,Dup/230V/1Ph/4X/Is/12.0-18.0A/EX6122/Ext. Opt</v>
      </c>
      <c r="C330" s="37" t="s">
        <v>654</v>
      </c>
      <c r="D330" s="37" t="str">
        <f>VLOOKUP(A330,'[1]Zoeller Pump Company'!$A$10:$C$3862,3,FALSE)</f>
        <v>https://www.zoellerpumps.com/en-us/products/alarms/controls/duplex-alternator</v>
      </c>
      <c r="E330" s="37" t="s">
        <v>21</v>
      </c>
      <c r="F330" s="40">
        <v>4800</v>
      </c>
      <c r="G330" s="41"/>
      <c r="H330" s="42">
        <v>53514159054</v>
      </c>
      <c r="I330" s="43">
        <v>26</v>
      </c>
      <c r="J330" s="43" t="s">
        <v>22</v>
      </c>
      <c r="K330" s="43">
        <v>31.5</v>
      </c>
      <c r="L330" s="43">
        <v>16.5</v>
      </c>
      <c r="M330" s="43">
        <v>23.5</v>
      </c>
      <c r="N330" s="37" t="s">
        <v>58</v>
      </c>
      <c r="O330" s="37" t="s">
        <v>24</v>
      </c>
    </row>
    <row r="331" spans="1:16" s="36" customFormat="1" x14ac:dyDescent="0.25">
      <c r="A331" s="37" t="s">
        <v>655</v>
      </c>
      <c r="B331" s="44" t="str">
        <f t="shared" si="8"/>
        <v>Control,Dup/230V/1Ph/4X/Is/23.0-32.0/EX6111/Ext. Opt</v>
      </c>
      <c r="C331" s="37" t="s">
        <v>656</v>
      </c>
      <c r="D331" s="37" t="str">
        <f>VLOOKUP(A331,'[1]Zoeller Pump Company'!$A$10:$C$3862,3,FALSE)</f>
        <v>https://www.zoellerpumps.com/en-us/products/alarms/controls/duplex-alternator</v>
      </c>
      <c r="E331" s="37" t="s">
        <v>21</v>
      </c>
      <c r="F331" s="40">
        <v>4912</v>
      </c>
      <c r="G331" s="41"/>
      <c r="H331" s="42">
        <v>53514159061</v>
      </c>
      <c r="I331" s="43">
        <v>26</v>
      </c>
      <c r="J331" s="43" t="s">
        <v>22</v>
      </c>
      <c r="K331" s="43">
        <v>31.5</v>
      </c>
      <c r="L331" s="43">
        <v>16.5</v>
      </c>
      <c r="M331" s="43">
        <v>23.5</v>
      </c>
      <c r="N331" s="37" t="s">
        <v>58</v>
      </c>
      <c r="O331" s="37" t="s">
        <v>24</v>
      </c>
    </row>
    <row r="332" spans="1:16" s="36" customFormat="1" x14ac:dyDescent="0.25">
      <c r="A332" s="37" t="s">
        <v>657</v>
      </c>
      <c r="B332" s="44" t="str">
        <f t="shared" si="8"/>
        <v>Control,Dup/200/230/460V/3Ph/4X/Is/20.0-25.0A/Ext. Opt</v>
      </c>
      <c r="C332" s="37" t="s">
        <v>658</v>
      </c>
      <c r="D332" s="37" t="str">
        <f>VLOOKUP(A332,'[1]Zoeller Pump Company'!$A$10:$C$3862,3,FALSE)</f>
        <v>https://www.zoellerpumps.com/en-us/products/alarms/controls/duplex-alternator</v>
      </c>
      <c r="E332" s="37" t="s">
        <v>21</v>
      </c>
      <c r="F332" s="40">
        <v>3940</v>
      </c>
      <c r="G332" s="41"/>
      <c r="H332" s="42">
        <v>53514159078</v>
      </c>
      <c r="I332" s="43">
        <v>27</v>
      </c>
      <c r="J332" s="43" t="s">
        <v>22</v>
      </c>
      <c r="K332" s="43">
        <v>23.5</v>
      </c>
      <c r="L332" s="43">
        <v>9.5</v>
      </c>
      <c r="M332" s="43">
        <v>20.5</v>
      </c>
      <c r="N332" s="37" t="s">
        <v>58</v>
      </c>
      <c r="O332" s="37" t="s">
        <v>24</v>
      </c>
    </row>
    <row r="333" spans="1:16" s="36" customFormat="1" x14ac:dyDescent="0.25">
      <c r="A333" s="37" t="s">
        <v>659</v>
      </c>
      <c r="B333" s="44" t="str">
        <f t="shared" si="8"/>
        <v>Control,Dup/575V/3Ph/4X/Is/9.0-14.0A/Ext Opt</v>
      </c>
      <c r="C333" s="37" t="s">
        <v>660</v>
      </c>
      <c r="D333" s="37" t="str">
        <f>VLOOKUP(A333,'[1]Zoeller Pump Company'!$A$10:$C$3862,3,FALSE)</f>
        <v>https://www.zoellerpumps.com/en-us/products/alarms/controls/duplex-alternator</v>
      </c>
      <c r="E333" s="37" t="s">
        <v>21</v>
      </c>
      <c r="F333" s="40">
        <v>3678</v>
      </c>
      <c r="G333" s="41"/>
      <c r="H333" s="42">
        <v>53514159085</v>
      </c>
      <c r="I333" s="43">
        <v>27</v>
      </c>
      <c r="J333" s="43" t="s">
        <v>22</v>
      </c>
      <c r="K333" s="43">
        <v>31.5</v>
      </c>
      <c r="L333" s="43">
        <v>16.5</v>
      </c>
      <c r="M333" s="43">
        <v>23.5</v>
      </c>
      <c r="N333" s="37" t="s">
        <v>58</v>
      </c>
      <c r="O333" s="37" t="s">
        <v>24</v>
      </c>
    </row>
    <row r="334" spans="1:16" s="36" customFormat="1" x14ac:dyDescent="0.25">
      <c r="A334" s="37" t="s">
        <v>661</v>
      </c>
      <c r="B334" s="44" t="str">
        <f t="shared" si="8"/>
        <v>Control,Dup/208-240-480V/3Ph/4X/Is/24-32A/Intrinsicaly Safe/SL &amp; TCO</v>
      </c>
      <c r="C334" s="37" t="s">
        <v>662</v>
      </c>
      <c r="D334" s="37" t="str">
        <f>VLOOKUP(A334,'[1]Zoeller Pump Company'!$A$10:$C$3862,3,FALSE)</f>
        <v>https://www.zoellerpumps.com/en-us/products/alarms/controls/explosion-proof</v>
      </c>
      <c r="E334" s="37" t="s">
        <v>21</v>
      </c>
      <c r="F334" s="40">
        <v>5028</v>
      </c>
      <c r="G334" s="41"/>
      <c r="H334" s="42">
        <v>53514159092</v>
      </c>
      <c r="I334" s="43">
        <v>30</v>
      </c>
      <c r="J334" s="43" t="s">
        <v>22</v>
      </c>
      <c r="K334" s="43">
        <v>21</v>
      </c>
      <c r="L334" s="43">
        <v>10</v>
      </c>
      <c r="M334" s="43">
        <v>24</v>
      </c>
      <c r="N334" s="37" t="s">
        <v>58</v>
      </c>
      <c r="O334" s="37" t="s">
        <v>24</v>
      </c>
    </row>
    <row r="335" spans="1:16" s="36" customFormat="1" x14ac:dyDescent="0.25">
      <c r="A335" s="37" t="s">
        <v>663</v>
      </c>
      <c r="B335" s="44" t="str">
        <f t="shared" si="8"/>
        <v>Control,Dup/208-240-480V/3Ph/4X/Is/30-40A/Intrinsicaly Safe/SL &amp; TCO</v>
      </c>
      <c r="C335" s="37" t="s">
        <v>664</v>
      </c>
      <c r="D335" s="37" t="str">
        <f>VLOOKUP(A335,'[1]Zoeller Pump Company'!$A$10:$C$3862,3,FALSE)</f>
        <v>https://www.zoellerpumps.com/en-us/products/alarms/controls/explosion-proof</v>
      </c>
      <c r="E335" s="37" t="s">
        <v>21</v>
      </c>
      <c r="F335" s="40">
        <v>5534</v>
      </c>
      <c r="G335" s="41"/>
      <c r="H335" s="42">
        <v>53514159108</v>
      </c>
      <c r="I335" s="43">
        <v>27</v>
      </c>
      <c r="J335" s="43" t="s">
        <v>22</v>
      </c>
      <c r="K335" s="43">
        <v>20</v>
      </c>
      <c r="L335" s="43">
        <v>10</v>
      </c>
      <c r="M335" s="43">
        <v>28</v>
      </c>
      <c r="N335" s="37" t="s">
        <v>58</v>
      </c>
      <c r="O335" s="37" t="s">
        <v>24</v>
      </c>
    </row>
    <row r="336" spans="1:16" s="36" customFormat="1" x14ac:dyDescent="0.25">
      <c r="A336" s="37" t="s">
        <v>665</v>
      </c>
      <c r="B336" s="37" t="s">
        <v>666</v>
      </c>
      <c r="C336" s="37" t="s">
        <v>666</v>
      </c>
      <c r="D336" s="37" t="e">
        <f>VLOOKUP(A336,'[1]Zoeller Pump Company'!$A$10:$C$3862,3,FALSE)</f>
        <v>#REF!</v>
      </c>
      <c r="E336" s="37" t="s">
        <v>21</v>
      </c>
      <c r="F336" s="40">
        <v>1370</v>
      </c>
      <c r="G336" s="41"/>
      <c r="H336" s="42">
        <v>53514159252</v>
      </c>
      <c r="I336" s="43">
        <v>15</v>
      </c>
      <c r="J336" s="43" t="s">
        <v>22</v>
      </c>
      <c r="K336" s="43">
        <v>22</v>
      </c>
      <c r="L336" s="43">
        <v>10</v>
      </c>
      <c r="M336" s="43">
        <v>19</v>
      </c>
      <c r="N336" s="37" t="s">
        <v>58</v>
      </c>
      <c r="O336" s="37" t="s">
        <v>24</v>
      </c>
    </row>
    <row r="337" spans="1:16" s="36" customFormat="1" x14ac:dyDescent="0.25">
      <c r="A337" s="37" t="s">
        <v>667</v>
      </c>
      <c r="B337" s="44" t="str">
        <f>IF(D337&lt;&gt;0,HYPERLINK(D337,C337),"NO LINK")</f>
        <v>Control,Dup/200-230V/1P/4X/15-20A/841/Ext Opt</v>
      </c>
      <c r="C337" s="37" t="s">
        <v>668</v>
      </c>
      <c r="D337" s="37" t="str">
        <f>VLOOKUP(A337,'[1]Zoeller Pump Company'!$A$10:$C$3862,3,FALSE)</f>
        <v>https://www.zoellerpumps.com/en-us/products/alarms/controls/duplex-alternator</v>
      </c>
      <c r="E337" s="37" t="s">
        <v>21</v>
      </c>
      <c r="F337" s="40">
        <v>2331</v>
      </c>
      <c r="G337" s="41"/>
      <c r="H337" s="42">
        <v>53514159269</v>
      </c>
      <c r="I337" s="43">
        <v>30</v>
      </c>
      <c r="J337" s="43" t="s">
        <v>22</v>
      </c>
      <c r="K337" s="43">
        <v>24</v>
      </c>
      <c r="L337" s="43">
        <v>16</v>
      </c>
      <c r="M337" s="43">
        <v>32</v>
      </c>
      <c r="N337" s="37" t="s">
        <v>58</v>
      </c>
      <c r="O337" s="37" t="s">
        <v>24</v>
      </c>
    </row>
    <row r="338" spans="1:16" s="36" customFormat="1" x14ac:dyDescent="0.25">
      <c r="A338" s="45" t="s">
        <v>669</v>
      </c>
      <c r="B338" s="37" t="s">
        <v>670</v>
      </c>
      <c r="C338" s="37" t="s">
        <v>670</v>
      </c>
      <c r="D338" s="37" t="e">
        <f>VLOOKUP(A338,'[1]Zoeller Pump Company'!$A$10:$C$3862,3,FALSE)</f>
        <v>#REF!</v>
      </c>
      <c r="E338" s="37" t="s">
        <v>21</v>
      </c>
      <c r="F338" s="40">
        <v>80</v>
      </c>
      <c r="G338" s="41"/>
      <c r="H338" s="42">
        <v>53514161088</v>
      </c>
      <c r="I338" s="43">
        <v>4</v>
      </c>
      <c r="J338" s="46" t="s">
        <v>22</v>
      </c>
      <c r="K338" s="43">
        <v>38</v>
      </c>
      <c r="L338" s="43">
        <v>4.75</v>
      </c>
      <c r="M338" s="43">
        <v>4.75</v>
      </c>
      <c r="N338" s="39" t="s">
        <v>23</v>
      </c>
      <c r="O338" s="39" t="s">
        <v>24</v>
      </c>
    </row>
    <row r="339" spans="1:16" s="36" customFormat="1" x14ac:dyDescent="0.25">
      <c r="A339" s="45" t="s">
        <v>671</v>
      </c>
      <c r="B339" s="37" t="s">
        <v>672</v>
      </c>
      <c r="C339" s="37" t="s">
        <v>672</v>
      </c>
      <c r="D339" s="37" t="e">
        <f>VLOOKUP(A339,'[1]Zoeller Pump Company'!$A$10:$C$3862,3,FALSE)</f>
        <v>#REF!</v>
      </c>
      <c r="E339" s="37" t="s">
        <v>21</v>
      </c>
      <c r="F339" s="40">
        <v>99</v>
      </c>
      <c r="G339" s="41"/>
      <c r="H339" s="42">
        <v>53514161101</v>
      </c>
      <c r="I339" s="43">
        <v>4</v>
      </c>
      <c r="J339" s="46" t="s">
        <v>22</v>
      </c>
      <c r="K339" s="43">
        <v>38</v>
      </c>
      <c r="L339" s="43">
        <v>4.75</v>
      </c>
      <c r="M339" s="43">
        <v>4.75</v>
      </c>
      <c r="N339" s="39" t="s">
        <v>23</v>
      </c>
      <c r="O339" s="39" t="s">
        <v>24</v>
      </c>
      <c r="P339" s="39"/>
    </row>
    <row r="340" spans="1:16" s="36" customFormat="1" x14ac:dyDescent="0.25">
      <c r="A340" s="45" t="s">
        <v>673</v>
      </c>
      <c r="B340" s="37" t="s">
        <v>674</v>
      </c>
      <c r="C340" s="37" t="s">
        <v>674</v>
      </c>
      <c r="D340" s="37" t="e">
        <f>VLOOKUP(A340,'[1]Zoeller Pump Company'!$A$10:$C$3862,3,FALSE)</f>
        <v>#REF!</v>
      </c>
      <c r="E340" s="37" t="s">
        <v>21</v>
      </c>
      <c r="F340" s="40">
        <v>115</v>
      </c>
      <c r="G340" s="41"/>
      <c r="H340" s="42">
        <v>53514161118</v>
      </c>
      <c r="I340" s="43">
        <v>4</v>
      </c>
      <c r="J340" s="46" t="s">
        <v>22</v>
      </c>
      <c r="K340" s="43">
        <v>38</v>
      </c>
      <c r="L340" s="43">
        <v>4.75</v>
      </c>
      <c r="M340" s="43">
        <v>4.75</v>
      </c>
      <c r="N340" s="39" t="s">
        <v>23</v>
      </c>
      <c r="O340" s="39" t="s">
        <v>24</v>
      </c>
      <c r="P340" s="39"/>
    </row>
    <row r="341" spans="1:16" s="36" customFormat="1" x14ac:dyDescent="0.25">
      <c r="A341" s="39" t="s">
        <v>675</v>
      </c>
      <c r="B341" s="44" t="str">
        <f>IF(D341&lt;&gt;0,HYPERLINK(D341,C341),"NO LINK")</f>
        <v>A-Pak 240V/1Ph/15' Mfs/Indoor-Outdoor</v>
      </c>
      <c r="C341" s="39" t="str">
        <f>VLOOKUP(A341,'[2]2021 M10 PricePartsList'!$A:$D,2,FALSE)</f>
        <v>A-Pak 240V/1Ph/15' Mfs/Indoor-Outdoor</v>
      </c>
      <c r="D341" s="39" t="s">
        <v>676</v>
      </c>
      <c r="E341" s="37" t="s">
        <v>21</v>
      </c>
      <c r="F341" s="50">
        <v>298</v>
      </c>
      <c r="G341" s="41"/>
      <c r="H341" s="42">
        <v>53514160302</v>
      </c>
      <c r="I341" s="43">
        <v>5</v>
      </c>
      <c r="J341" s="46" t="s">
        <v>22</v>
      </c>
      <c r="K341" s="43">
        <v>7.5</v>
      </c>
      <c r="L341" s="43">
        <v>4.5</v>
      </c>
      <c r="M341" s="43">
        <v>7.5</v>
      </c>
      <c r="N341" s="39" t="s">
        <v>27</v>
      </c>
      <c r="O341" s="39" t="s">
        <v>24</v>
      </c>
    </row>
    <row r="342" spans="1:16" s="36" customFormat="1" x14ac:dyDescent="0.25">
      <c r="A342" s="37" t="s">
        <v>677</v>
      </c>
      <c r="B342" s="44" t="str">
        <f>IF(D342&lt;&gt;0,HYPERLINK(D342,C342),"NO LINK")</f>
        <v>Control,Dup/Auto Rev/200/230/460V/3P/9-14A/Ext. Opt</v>
      </c>
      <c r="C342" s="37" t="s">
        <v>678</v>
      </c>
      <c r="D342" s="37" t="str">
        <f>VLOOKUP(A342,'[1]Zoeller Pump Company'!$A$10:$C$3862,3,FALSE)</f>
        <v>https://www.zoellerpumps.com/en-us/products/alarms/controls/duplex-alternator</v>
      </c>
      <c r="E342" s="37" t="s">
        <v>21</v>
      </c>
      <c r="F342" s="40">
        <v>3955</v>
      </c>
      <c r="G342" s="41"/>
      <c r="H342" s="42">
        <v>53514161927</v>
      </c>
      <c r="I342" s="43">
        <v>35</v>
      </c>
      <c r="J342" s="43" t="s">
        <v>22</v>
      </c>
      <c r="K342" s="43">
        <v>24</v>
      </c>
      <c r="L342" s="43">
        <v>16</v>
      </c>
      <c r="M342" s="43">
        <v>32</v>
      </c>
      <c r="N342" s="37" t="s">
        <v>58</v>
      </c>
      <c r="O342" s="37" t="s">
        <v>24</v>
      </c>
      <c r="P342" s="39"/>
    </row>
    <row r="343" spans="1:16" s="36" customFormat="1" x14ac:dyDescent="0.25">
      <c r="A343" s="37" t="s">
        <v>679</v>
      </c>
      <c r="B343" s="37" t="s">
        <v>680</v>
      </c>
      <c r="C343" s="37" t="s">
        <v>680</v>
      </c>
      <c r="D343" s="37" t="e">
        <f>VLOOKUP(A343,'[1]Zoeller Pump Company'!$A$10:$C$3862,3,FALSE)</f>
        <v>#REF!</v>
      </c>
      <c r="E343" s="37" t="s">
        <v>21</v>
      </c>
      <c r="F343" s="40">
        <v>2432</v>
      </c>
      <c r="G343" s="41"/>
      <c r="H343" s="42">
        <v>53514161934</v>
      </c>
      <c r="I343" s="43">
        <v>23</v>
      </c>
      <c r="J343" s="43" t="s">
        <v>22</v>
      </c>
      <c r="K343" s="43">
        <v>22</v>
      </c>
      <c r="L343" s="43">
        <v>10</v>
      </c>
      <c r="M343" s="43">
        <v>19</v>
      </c>
      <c r="N343" s="37" t="s">
        <v>58</v>
      </c>
      <c r="O343" s="37" t="s">
        <v>24</v>
      </c>
      <c r="P343" s="39"/>
    </row>
    <row r="344" spans="1:16" s="36" customFormat="1" x14ac:dyDescent="0.25">
      <c r="A344" s="37" t="s">
        <v>681</v>
      </c>
      <c r="B344" s="37" t="s">
        <v>682</v>
      </c>
      <c r="C344" s="37" t="s">
        <v>682</v>
      </c>
      <c r="D344" s="37" t="e">
        <f>VLOOKUP(A344,'[1]Zoeller Pump Company'!$A$10:$C$3862,3,FALSE)</f>
        <v>#REF!</v>
      </c>
      <c r="E344" s="37" t="s">
        <v>21</v>
      </c>
      <c r="F344" s="40">
        <v>163</v>
      </c>
      <c r="G344" s="41"/>
      <c r="H344" s="42">
        <v>53514162894</v>
      </c>
      <c r="I344" s="43">
        <v>3</v>
      </c>
      <c r="J344" s="43" t="s">
        <v>22</v>
      </c>
      <c r="K344" s="43">
        <v>11</v>
      </c>
      <c r="L344" s="43">
        <v>6</v>
      </c>
      <c r="M344" s="43">
        <v>10.25</v>
      </c>
      <c r="N344" s="37" t="s">
        <v>23</v>
      </c>
      <c r="O344" s="37" t="s">
        <v>24</v>
      </c>
    </row>
    <row r="345" spans="1:16" s="36" customFormat="1" x14ac:dyDescent="0.25">
      <c r="A345" s="45" t="s">
        <v>683</v>
      </c>
      <c r="B345" s="37" t="s">
        <v>684</v>
      </c>
      <c r="C345" s="37" t="s">
        <v>684</v>
      </c>
      <c r="D345" s="37" t="e">
        <f>VLOOKUP(A345,'[1]Zoeller Pump Company'!$A$10:$C$3862,3,FALSE)</f>
        <v>#REF!</v>
      </c>
      <c r="E345" s="37" t="s">
        <v>21</v>
      </c>
      <c r="F345" s="40">
        <v>120</v>
      </c>
      <c r="G345" s="41"/>
      <c r="H345" s="42">
        <v>53514163839</v>
      </c>
      <c r="I345" s="43">
        <v>4.5</v>
      </c>
      <c r="J345" s="46" t="s">
        <v>22</v>
      </c>
      <c r="K345" s="43">
        <v>38</v>
      </c>
      <c r="L345" s="43">
        <v>4.75</v>
      </c>
      <c r="M345" s="43">
        <v>4.75</v>
      </c>
      <c r="N345" s="39" t="s">
        <v>23</v>
      </c>
      <c r="O345" s="39" t="s">
        <v>24</v>
      </c>
    </row>
    <row r="346" spans="1:16" s="36" customFormat="1" x14ac:dyDescent="0.25">
      <c r="A346" s="37" t="s">
        <v>685</v>
      </c>
      <c r="B346" s="37" t="s">
        <v>686</v>
      </c>
      <c r="C346" s="37" t="s">
        <v>686</v>
      </c>
      <c r="D346" s="37" t="e">
        <f>VLOOKUP(A346,'[1]Zoeller Pump Company'!$A$10:$C$3862,3,FALSE)</f>
        <v>#REF!</v>
      </c>
      <c r="E346" s="37" t="s">
        <v>21</v>
      </c>
      <c r="F346" s="40">
        <v>1328</v>
      </c>
      <c r="G346" s="41"/>
      <c r="H346" s="42">
        <v>53514183073</v>
      </c>
      <c r="I346" s="43">
        <v>5</v>
      </c>
      <c r="J346" s="43" t="s">
        <v>22</v>
      </c>
      <c r="K346" s="43">
        <v>5</v>
      </c>
      <c r="L346" s="43">
        <v>8</v>
      </c>
      <c r="M346" s="43">
        <v>8</v>
      </c>
      <c r="N346" s="37" t="s">
        <v>23</v>
      </c>
      <c r="O346" s="37" t="s">
        <v>24</v>
      </c>
    </row>
    <row r="347" spans="1:16" s="36" customFormat="1" x14ac:dyDescent="0.25">
      <c r="A347" s="45" t="s">
        <v>687</v>
      </c>
      <c r="B347" s="37" t="s">
        <v>688</v>
      </c>
      <c r="C347" s="37" t="s">
        <v>688</v>
      </c>
      <c r="D347" s="37" t="e">
        <f>VLOOKUP(A347,'[1]Zoeller Pump Company'!$A$10:$C$3862,3,FALSE)</f>
        <v>#REF!</v>
      </c>
      <c r="E347" s="37" t="s">
        <v>21</v>
      </c>
      <c r="F347" s="40">
        <v>112</v>
      </c>
      <c r="G347" s="41"/>
      <c r="H347" s="42">
        <v>53514164287</v>
      </c>
      <c r="I347" s="43">
        <v>4</v>
      </c>
      <c r="J347" s="46" t="s">
        <v>22</v>
      </c>
      <c r="K347" s="43">
        <v>38</v>
      </c>
      <c r="L347" s="43">
        <v>4.75</v>
      </c>
      <c r="M347" s="43">
        <v>4.75</v>
      </c>
      <c r="N347" s="39" t="s">
        <v>23</v>
      </c>
      <c r="O347" s="39" t="s">
        <v>24</v>
      </c>
    </row>
    <row r="348" spans="1:16" s="36" customFormat="1" x14ac:dyDescent="0.25">
      <c r="A348" s="45" t="s">
        <v>689</v>
      </c>
      <c r="B348" s="37" t="s">
        <v>690</v>
      </c>
      <c r="C348" s="37" t="s">
        <v>690</v>
      </c>
      <c r="D348" s="37" t="e">
        <f>VLOOKUP(A348,'[1]Zoeller Pump Company'!$A$10:$C$3862,3,FALSE)</f>
        <v>#REF!</v>
      </c>
      <c r="E348" s="37" t="s">
        <v>21</v>
      </c>
      <c r="F348" s="40">
        <v>119</v>
      </c>
      <c r="G348" s="41"/>
      <c r="H348" s="42">
        <v>53514164461</v>
      </c>
      <c r="I348" s="43">
        <v>4</v>
      </c>
      <c r="J348" s="46" t="s">
        <v>22</v>
      </c>
      <c r="K348" s="43">
        <v>38</v>
      </c>
      <c r="L348" s="43">
        <v>4.75</v>
      </c>
      <c r="M348" s="43">
        <v>4.75</v>
      </c>
      <c r="N348" s="39" t="s">
        <v>23</v>
      </c>
      <c r="O348" s="39" t="s">
        <v>24</v>
      </c>
    </row>
    <row r="349" spans="1:16" s="36" customFormat="1" x14ac:dyDescent="0.25">
      <c r="A349" s="37" t="s">
        <v>691</v>
      </c>
      <c r="B349" s="44" t="str">
        <f>IF(D349&lt;&gt;0,HYPERLINK(D349,C349),"NO LINK")</f>
        <v>Control,Dup/200/230V/1Ph/4X/16-20A/Ext Opt</v>
      </c>
      <c r="C349" s="37" t="s">
        <v>692</v>
      </c>
      <c r="D349" s="37" t="str">
        <f>VLOOKUP(A349,'[1]Zoeller Pump Company'!$A$10:$C$3862,3,FALSE)</f>
        <v>https://www.zoellerpumps.com/en-us/products/alarms/controls/duplex-alternator</v>
      </c>
      <c r="E349" s="37" t="s">
        <v>21</v>
      </c>
      <c r="F349" s="40">
        <v>3078</v>
      </c>
      <c r="G349" s="41"/>
      <c r="H349" s="42">
        <v>53514165048</v>
      </c>
      <c r="I349" s="43">
        <v>21</v>
      </c>
      <c r="J349" s="43" t="s">
        <v>22</v>
      </c>
      <c r="K349" s="43">
        <v>23.5</v>
      </c>
      <c r="L349" s="43">
        <v>9.5</v>
      </c>
      <c r="M349" s="43">
        <v>20.5</v>
      </c>
      <c r="N349" s="37" t="s">
        <v>58</v>
      </c>
      <c r="O349" s="37" t="s">
        <v>24</v>
      </c>
    </row>
    <row r="350" spans="1:16" s="36" customFormat="1" x14ac:dyDescent="0.25">
      <c r="A350" s="45" t="s">
        <v>693</v>
      </c>
      <c r="B350" s="37" t="s">
        <v>694</v>
      </c>
      <c r="C350" s="37" t="s">
        <v>694</v>
      </c>
      <c r="D350" s="37" t="e">
        <f>VLOOKUP(A350,'[1]Zoeller Pump Company'!$A$10:$C$3862,3,FALSE)</f>
        <v>#REF!</v>
      </c>
      <c r="E350" s="37" t="s">
        <v>21</v>
      </c>
      <c r="F350" s="40">
        <v>135</v>
      </c>
      <c r="G350" s="41"/>
      <c r="H350" s="42">
        <v>53514170172</v>
      </c>
      <c r="I350" s="43">
        <v>4</v>
      </c>
      <c r="J350" s="46" t="s">
        <v>22</v>
      </c>
      <c r="K350" s="43">
        <v>38</v>
      </c>
      <c r="L350" s="43">
        <v>4.75</v>
      </c>
      <c r="M350" s="43">
        <v>4.75</v>
      </c>
      <c r="N350" s="39" t="s">
        <v>23</v>
      </c>
      <c r="O350" s="39" t="s">
        <v>24</v>
      </c>
    </row>
    <row r="351" spans="1:16" s="36" customFormat="1" x14ac:dyDescent="0.25">
      <c r="A351" s="45" t="s">
        <v>695</v>
      </c>
      <c r="B351" s="44" t="str">
        <f t="shared" ref="B351:B360" si="9">IF(D351&lt;&gt;0,HYPERLINK(D351,C351),"NO LINK")</f>
        <v>Control,Dup/Td/115/200/230/4X/0-20A/Logo</v>
      </c>
      <c r="C351" s="37" t="s">
        <v>696</v>
      </c>
      <c r="D351" s="37" t="str">
        <f>VLOOKUP(A351,'[1]Zoeller Pump Company'!$A$10:$C$3862,3,FALSE)</f>
        <v>https://www.zoellerpumps.com/en-us/products/alarms/controls/duplex-alternator</v>
      </c>
      <c r="E351" s="37" t="s">
        <v>21</v>
      </c>
      <c r="F351" s="40">
        <v>3481</v>
      </c>
      <c r="G351" s="41"/>
      <c r="H351" s="42">
        <v>53514176037</v>
      </c>
      <c r="I351" s="43">
        <v>12</v>
      </c>
      <c r="J351" s="46" t="s">
        <v>22</v>
      </c>
      <c r="K351" s="43">
        <v>22</v>
      </c>
      <c r="L351" s="43">
        <v>9.5</v>
      </c>
      <c r="M351" s="43">
        <v>19</v>
      </c>
      <c r="N351" s="39" t="s">
        <v>23</v>
      </c>
      <c r="O351" s="39" t="s">
        <v>24</v>
      </c>
    </row>
    <row r="352" spans="1:16" s="36" customFormat="1" x14ac:dyDescent="0.25">
      <c r="A352" s="37" t="s">
        <v>697</v>
      </c>
      <c r="B352" s="44" t="str">
        <f t="shared" si="9"/>
        <v>Switch,Mech Flt/125/250V/5A/25'Cd/Wo Plug</v>
      </c>
      <c r="C352" s="37" t="s">
        <v>698</v>
      </c>
      <c r="D352" s="37" t="str">
        <f>VLOOKUP(A352,'[1]Zoeller Pump Company'!$A$10:$C$3862,3,FALSE)</f>
        <v>https://www.zoellerpumps.com/en-us/products/alarms/switches</v>
      </c>
      <c r="E352" s="37" t="s">
        <v>21</v>
      </c>
      <c r="F352" s="40">
        <v>57</v>
      </c>
      <c r="G352" s="41"/>
      <c r="H352" s="42">
        <v>53514177706</v>
      </c>
      <c r="I352" s="43">
        <v>2</v>
      </c>
      <c r="J352" s="43" t="s">
        <v>22</v>
      </c>
      <c r="K352" s="43">
        <v>8</v>
      </c>
      <c r="L352" s="43">
        <v>5</v>
      </c>
      <c r="M352" s="43">
        <v>8</v>
      </c>
      <c r="N352" s="37" t="s">
        <v>27</v>
      </c>
      <c r="O352" s="37" t="s">
        <v>24</v>
      </c>
    </row>
    <row r="353" spans="1:15" s="36" customFormat="1" x14ac:dyDescent="0.25">
      <c r="A353" s="37" t="s">
        <v>699</v>
      </c>
      <c r="B353" s="44" t="str">
        <f t="shared" si="9"/>
        <v>Switch,Mech Flt/125/250V/5A/35'Cd/Wo Plug</v>
      </c>
      <c r="C353" s="37" t="s">
        <v>700</v>
      </c>
      <c r="D353" s="37" t="str">
        <f>VLOOKUP(A353,'[1]Zoeller Pump Company'!$A$10:$C$3862,3,FALSE)</f>
        <v>https://www.zoellerpumps.com/en-us/products/alarms/switches</v>
      </c>
      <c r="E353" s="37" t="s">
        <v>21</v>
      </c>
      <c r="F353" s="40">
        <v>70</v>
      </c>
      <c r="G353" s="41"/>
      <c r="H353" s="42">
        <v>53514177713</v>
      </c>
      <c r="I353" s="43">
        <v>3</v>
      </c>
      <c r="J353" s="43" t="s">
        <v>22</v>
      </c>
      <c r="K353" s="43">
        <v>8</v>
      </c>
      <c r="L353" s="43">
        <v>5</v>
      </c>
      <c r="M353" s="43">
        <v>8</v>
      </c>
      <c r="N353" s="37" t="s">
        <v>27</v>
      </c>
      <c r="O353" s="37" t="s">
        <v>24</v>
      </c>
    </row>
    <row r="354" spans="1:15" s="36" customFormat="1" x14ac:dyDescent="0.25">
      <c r="A354" s="37" t="s">
        <v>701</v>
      </c>
      <c r="B354" s="44" t="str">
        <f t="shared" si="9"/>
        <v>Switch,Mech Flt/125/250V/5A/50'Cd/Wo Plug</v>
      </c>
      <c r="C354" s="37" t="s">
        <v>702</v>
      </c>
      <c r="D354" s="37" t="str">
        <f>VLOOKUP(A354,'[1]Zoeller Pump Company'!$A$10:$C$3862,3,FALSE)</f>
        <v>https://www.zoellerpumps.com/en-us/products/alarms/switches</v>
      </c>
      <c r="E354" s="37" t="s">
        <v>21</v>
      </c>
      <c r="F354" s="40">
        <v>87</v>
      </c>
      <c r="G354" s="41"/>
      <c r="H354" s="42">
        <v>53514177720</v>
      </c>
      <c r="I354" s="43">
        <v>4</v>
      </c>
      <c r="J354" s="43" t="s">
        <v>22</v>
      </c>
      <c r="K354" s="43">
        <v>8</v>
      </c>
      <c r="L354" s="43">
        <v>5</v>
      </c>
      <c r="M354" s="43">
        <v>8</v>
      </c>
      <c r="N354" s="37" t="s">
        <v>27</v>
      </c>
      <c r="O354" s="37" t="s">
        <v>24</v>
      </c>
    </row>
    <row r="355" spans="1:15" s="36" customFormat="1" x14ac:dyDescent="0.25">
      <c r="A355" s="37" t="s">
        <v>703</v>
      </c>
      <c r="B355" s="44" t="str">
        <f t="shared" si="9"/>
        <v>Switch,Mech Flt/125/250V/5A/15'Cd/Wo Plg/Extl Wt</v>
      </c>
      <c r="C355" s="37" t="s">
        <v>704</v>
      </c>
      <c r="D355" s="37" t="str">
        <f>VLOOKUP(A355,'[1]Zoeller Pump Company'!$A$10:$C$3862,3,FALSE)</f>
        <v>https://www.zoellerpumps.com/en-us/products/alarms/switches</v>
      </c>
      <c r="E355" s="37" t="s">
        <v>21</v>
      </c>
      <c r="F355" s="40">
        <v>59</v>
      </c>
      <c r="G355" s="41"/>
      <c r="H355" s="42">
        <v>53514177737</v>
      </c>
      <c r="I355" s="43">
        <v>3</v>
      </c>
      <c r="J355" s="43" t="s">
        <v>22</v>
      </c>
      <c r="K355" s="43">
        <v>8</v>
      </c>
      <c r="L355" s="43">
        <v>5</v>
      </c>
      <c r="M355" s="43">
        <v>8</v>
      </c>
      <c r="N355" s="37" t="s">
        <v>27</v>
      </c>
      <c r="O355" s="37" t="s">
        <v>24</v>
      </c>
    </row>
    <row r="356" spans="1:15" s="36" customFormat="1" x14ac:dyDescent="0.25">
      <c r="A356" s="37" t="s">
        <v>705</v>
      </c>
      <c r="B356" s="44" t="str">
        <f t="shared" si="9"/>
        <v>Switch,Mech Flt/125/250V/5A/25'Cd/Wo Plg/Extl Wt</v>
      </c>
      <c r="C356" s="37" t="s">
        <v>706</v>
      </c>
      <c r="D356" s="37" t="str">
        <f>VLOOKUP(A356,'[1]Zoeller Pump Company'!$A$10:$C$3862,3,FALSE)</f>
        <v>https://www.zoellerpumps.com/en-us/products/alarms/switches</v>
      </c>
      <c r="E356" s="37" t="s">
        <v>21</v>
      </c>
      <c r="F356" s="40">
        <v>71</v>
      </c>
      <c r="G356" s="41"/>
      <c r="H356" s="42">
        <v>53514177744</v>
      </c>
      <c r="I356" s="43">
        <v>4</v>
      </c>
      <c r="J356" s="43" t="s">
        <v>22</v>
      </c>
      <c r="K356" s="43">
        <v>8</v>
      </c>
      <c r="L356" s="43">
        <v>5</v>
      </c>
      <c r="M356" s="43">
        <v>8</v>
      </c>
      <c r="N356" s="37" t="s">
        <v>27</v>
      </c>
      <c r="O356" s="37" t="s">
        <v>24</v>
      </c>
    </row>
    <row r="357" spans="1:15" s="36" customFormat="1" x14ac:dyDescent="0.25">
      <c r="A357" s="37" t="s">
        <v>707</v>
      </c>
      <c r="B357" s="44" t="str">
        <f t="shared" si="9"/>
        <v>Switch,Mech Flt/125/250V/5A/35'Cd/Wo Plg/Extl Wt</v>
      </c>
      <c r="C357" s="37" t="s">
        <v>708</v>
      </c>
      <c r="D357" s="37" t="str">
        <f>VLOOKUP(A357,'[1]Zoeller Pump Company'!$A$10:$C$3862,3,FALSE)</f>
        <v>https://www.zoellerpumps.com/en-us/products/alarms/switches</v>
      </c>
      <c r="E357" s="37" t="s">
        <v>21</v>
      </c>
      <c r="F357" s="40">
        <v>84</v>
      </c>
      <c r="G357" s="41"/>
      <c r="H357" s="42">
        <v>53514177751</v>
      </c>
      <c r="I357" s="43">
        <v>5</v>
      </c>
      <c r="J357" s="43" t="s">
        <v>22</v>
      </c>
      <c r="K357" s="43">
        <v>8</v>
      </c>
      <c r="L357" s="43">
        <v>5</v>
      </c>
      <c r="M357" s="43">
        <v>8</v>
      </c>
      <c r="N357" s="37" t="s">
        <v>27</v>
      </c>
      <c r="O357" s="37" t="s">
        <v>24</v>
      </c>
    </row>
    <row r="358" spans="1:15" s="36" customFormat="1" x14ac:dyDescent="0.25">
      <c r="A358" s="37" t="s">
        <v>709</v>
      </c>
      <c r="B358" s="44" t="str">
        <f t="shared" si="9"/>
        <v>Switch,Mech Flt/125/250V/5A/50'Cd/Wo Plg/Extl Wt</v>
      </c>
      <c r="C358" s="37" t="s">
        <v>710</v>
      </c>
      <c r="D358" s="37" t="str">
        <f>VLOOKUP(A358,'[1]Zoeller Pump Company'!$A$10:$C$3862,3,FALSE)</f>
        <v>https://www.zoellerpumps.com/en-us/products/alarms/switches</v>
      </c>
      <c r="E358" s="37" t="s">
        <v>21</v>
      </c>
      <c r="F358" s="40">
        <v>99</v>
      </c>
      <c r="G358" s="41"/>
      <c r="H358" s="42">
        <v>53514177775</v>
      </c>
      <c r="I358" s="43">
        <v>6</v>
      </c>
      <c r="J358" s="43" t="s">
        <v>22</v>
      </c>
      <c r="K358" s="43">
        <v>8</v>
      </c>
      <c r="L358" s="43">
        <v>5</v>
      </c>
      <c r="M358" s="43">
        <v>8</v>
      </c>
      <c r="N358" s="37" t="s">
        <v>27</v>
      </c>
      <c r="O358" s="37" t="s">
        <v>24</v>
      </c>
    </row>
    <row r="359" spans="1:15" s="36" customFormat="1" x14ac:dyDescent="0.25">
      <c r="A359" s="37" t="s">
        <v>711</v>
      </c>
      <c r="B359" s="44" t="str">
        <f t="shared" si="9"/>
        <v>Float Tree,Asm W-3 Mech Floats</v>
      </c>
      <c r="C359" s="37" t="s">
        <v>712</v>
      </c>
      <c r="D359" s="37" t="str">
        <f>VLOOKUP(A359,'[1]Zoeller Pump Company'!$A$10:$C$3862,3,FALSE)</f>
        <v>https://www.zoellerpumps.com/en-us/products/alarms/switches</v>
      </c>
      <c r="E359" s="37" t="s">
        <v>21</v>
      </c>
      <c r="F359" s="40">
        <v>314</v>
      </c>
      <c r="G359" s="41"/>
      <c r="H359" s="42">
        <v>53514177799</v>
      </c>
      <c r="I359" s="43">
        <v>9</v>
      </c>
      <c r="J359" s="43" t="s">
        <v>22</v>
      </c>
      <c r="K359" s="43">
        <v>38</v>
      </c>
      <c r="L359" s="43">
        <v>4.75</v>
      </c>
      <c r="M359" s="43">
        <v>4.75</v>
      </c>
      <c r="N359" s="37" t="s">
        <v>23</v>
      </c>
      <c r="O359" s="37" t="s">
        <v>24</v>
      </c>
    </row>
    <row r="360" spans="1:15" s="36" customFormat="1" x14ac:dyDescent="0.25">
      <c r="A360" s="37" t="s">
        <v>713</v>
      </c>
      <c r="B360" s="44" t="str">
        <f t="shared" si="9"/>
        <v>Float Tree,Asm W-4 Mech Floats</v>
      </c>
      <c r="C360" s="37" t="s">
        <v>714</v>
      </c>
      <c r="D360" s="37" t="str">
        <f>VLOOKUP(A360,'[1]Zoeller Pump Company'!$A$10:$C$3862,3,FALSE)</f>
        <v>https://www.zoellerpumps.com/en-us/products/alarms/switches</v>
      </c>
      <c r="E360" s="37" t="s">
        <v>21</v>
      </c>
      <c r="F360" s="40">
        <v>356</v>
      </c>
      <c r="G360" s="41"/>
      <c r="H360" s="42">
        <v>53514177812</v>
      </c>
      <c r="I360" s="43">
        <v>11</v>
      </c>
      <c r="J360" s="43" t="s">
        <v>22</v>
      </c>
      <c r="K360" s="43">
        <v>38</v>
      </c>
      <c r="L360" s="43">
        <v>4.75</v>
      </c>
      <c r="M360" s="43">
        <v>4.75</v>
      </c>
      <c r="N360" s="37" t="s">
        <v>23</v>
      </c>
      <c r="O360" s="37" t="s">
        <v>24</v>
      </c>
    </row>
    <row r="361" spans="1:15" s="36" customFormat="1" x14ac:dyDescent="0.25">
      <c r="A361" s="45" t="s">
        <v>715</v>
      </c>
      <c r="B361" s="37" t="s">
        <v>716</v>
      </c>
      <c r="C361" s="37" t="s">
        <v>716</v>
      </c>
      <c r="D361" s="37" t="e">
        <f>VLOOKUP(A361,'[1]Zoeller Pump Company'!$A$10:$C$3862,3,FALSE)</f>
        <v>#REF!</v>
      </c>
      <c r="E361" s="37" t="s">
        <v>21</v>
      </c>
      <c r="F361" s="40">
        <v>88</v>
      </c>
      <c r="G361" s="41"/>
      <c r="H361" s="42">
        <v>53514180423</v>
      </c>
      <c r="I361" s="43">
        <v>3</v>
      </c>
      <c r="J361" s="46" t="s">
        <v>22</v>
      </c>
      <c r="K361" s="43">
        <v>38</v>
      </c>
      <c r="L361" s="43">
        <v>4.75</v>
      </c>
      <c r="M361" s="43">
        <v>4.75</v>
      </c>
      <c r="N361" s="39" t="s">
        <v>23</v>
      </c>
      <c r="O361" s="39" t="s">
        <v>24</v>
      </c>
    </row>
    <row r="362" spans="1:15" s="36" customFormat="1" x14ac:dyDescent="0.25">
      <c r="A362" s="45" t="s">
        <v>717</v>
      </c>
      <c r="B362" s="37" t="s">
        <v>718</v>
      </c>
      <c r="C362" s="37" t="s">
        <v>718</v>
      </c>
      <c r="D362" s="37" t="e">
        <f>VLOOKUP(A362,'[1]Zoeller Pump Company'!$A$10:$C$3862,3,FALSE)</f>
        <v>#REF!</v>
      </c>
      <c r="E362" s="37" t="s">
        <v>21</v>
      </c>
      <c r="F362" s="40">
        <v>100</v>
      </c>
      <c r="G362" s="41"/>
      <c r="H362" s="42">
        <v>53514180430</v>
      </c>
      <c r="I362" s="43">
        <v>4</v>
      </c>
      <c r="J362" s="46" t="s">
        <v>22</v>
      </c>
      <c r="K362" s="43">
        <v>38</v>
      </c>
      <c r="L362" s="43">
        <v>4.75</v>
      </c>
      <c r="M362" s="43">
        <v>4.75</v>
      </c>
      <c r="N362" s="39" t="s">
        <v>23</v>
      </c>
      <c r="O362" s="39" t="s">
        <v>24</v>
      </c>
    </row>
    <row r="363" spans="1:15" s="36" customFormat="1" x14ac:dyDescent="0.25">
      <c r="A363" s="37" t="s">
        <v>719</v>
      </c>
      <c r="B363" s="37" t="s">
        <v>720</v>
      </c>
      <c r="C363" s="37" t="s">
        <v>720</v>
      </c>
      <c r="D363" s="37" t="e">
        <f>VLOOKUP(A363,'[1]Zoeller Pump Company'!$A$10:$C$3862,3,FALSE)</f>
        <v>#REF!</v>
      </c>
      <c r="E363" s="37" t="s">
        <v>21</v>
      </c>
      <c r="F363" s="40">
        <v>1883</v>
      </c>
      <c r="G363" s="41"/>
      <c r="H363" s="42">
        <v>53514181734</v>
      </c>
      <c r="I363" s="43">
        <v>18</v>
      </c>
      <c r="J363" s="43" t="s">
        <v>22</v>
      </c>
      <c r="K363" s="43">
        <v>21.5</v>
      </c>
      <c r="L363" s="43">
        <v>10</v>
      </c>
      <c r="M363" s="43">
        <v>19.5</v>
      </c>
      <c r="N363" s="37" t="s">
        <v>58</v>
      </c>
      <c r="O363" s="37" t="s">
        <v>24</v>
      </c>
    </row>
    <row r="364" spans="1:15" s="36" customFormat="1" x14ac:dyDescent="0.25">
      <c r="A364" s="37" t="s">
        <v>721</v>
      </c>
      <c r="B364" s="44" t="str">
        <f t="shared" ref="B364:B388" si="10">IF(D364&lt;&gt;0,HYPERLINK(D364,C364),"NO LINK")</f>
        <v>Control,Dup/575V/3Ph/4X/20-25FLA/Ext Opt</v>
      </c>
      <c r="C364" s="37" t="s">
        <v>722</v>
      </c>
      <c r="D364" s="37" t="str">
        <f>VLOOKUP(A364,'[1]Zoeller Pump Company'!$A$10:$C$3862,3,FALSE)</f>
        <v>https://www.zoellerpumps.com/en-us/products/alarms/controls/duplex-alternator</v>
      </c>
      <c r="E364" s="37" t="s">
        <v>21</v>
      </c>
      <c r="F364" s="40">
        <v>2858</v>
      </c>
      <c r="G364" s="41"/>
      <c r="H364" s="42">
        <v>53514181741</v>
      </c>
      <c r="I364" s="43">
        <v>22</v>
      </c>
      <c r="J364" s="43" t="s">
        <v>22</v>
      </c>
      <c r="K364" s="43">
        <v>31.5</v>
      </c>
      <c r="L364" s="43">
        <v>16.5</v>
      </c>
      <c r="M364" s="43">
        <v>23.5</v>
      </c>
      <c r="N364" s="37" t="s">
        <v>58</v>
      </c>
      <c r="O364" s="37" t="s">
        <v>24</v>
      </c>
    </row>
    <row r="365" spans="1:15" s="36" customFormat="1" x14ac:dyDescent="0.25">
      <c r="A365" s="37" t="s">
        <v>723</v>
      </c>
      <c r="B365" s="44" t="str">
        <f t="shared" si="10"/>
        <v>Switch,Mech Flt/SPB/230V/35'Cd/13Amp/1Hp</v>
      </c>
      <c r="C365" s="37" t="s">
        <v>724</v>
      </c>
      <c r="D365" s="37" t="str">
        <f>VLOOKUP(A365,'[1]Zoeller Pump Company'!$A$10:$C$3862,3,FALSE)</f>
        <v>https://www.zoellerpumps.com/en-us/products/alarms/switches</v>
      </c>
      <c r="E365" s="37" t="s">
        <v>21</v>
      </c>
      <c r="F365" s="40">
        <v>90</v>
      </c>
      <c r="G365" s="41"/>
      <c r="H365" s="42">
        <v>53514182601</v>
      </c>
      <c r="I365" s="43">
        <v>2</v>
      </c>
      <c r="J365" s="43" t="s">
        <v>22</v>
      </c>
      <c r="K365" s="43">
        <v>12.5</v>
      </c>
      <c r="L365" s="43">
        <v>7.5</v>
      </c>
      <c r="M365" s="43">
        <v>9.5</v>
      </c>
      <c r="N365" s="37" t="s">
        <v>27</v>
      </c>
      <c r="O365" s="37" t="s">
        <v>24</v>
      </c>
    </row>
    <row r="366" spans="1:15" s="36" customFormat="1" x14ac:dyDescent="0.25">
      <c r="A366" s="37" t="s">
        <v>725</v>
      </c>
      <c r="B366" s="44" t="str">
        <f t="shared" si="10"/>
        <v>Switch,Mech/DPB/115V/15'Cd/15A/N.O.</v>
      </c>
      <c r="C366" s="37" t="s">
        <v>726</v>
      </c>
      <c r="D366" s="37" t="str">
        <f>VLOOKUP(A366,'[1]Zoeller Pump Company'!$A$10:$C$3862,3,FALSE)</f>
        <v>https://www.zoellerpumps.com/en-us/products/alarms/switches</v>
      </c>
      <c r="E366" s="37" t="s">
        <v>21</v>
      </c>
      <c r="F366" s="40">
        <v>181</v>
      </c>
      <c r="G366" s="41"/>
      <c r="H366" s="42">
        <v>53514183448</v>
      </c>
      <c r="I366" s="43">
        <v>3.41</v>
      </c>
      <c r="J366" s="43" t="s">
        <v>22</v>
      </c>
      <c r="K366" s="43">
        <v>8</v>
      </c>
      <c r="L366" s="43">
        <v>6.5</v>
      </c>
      <c r="M366" s="43">
        <v>8</v>
      </c>
      <c r="N366" s="37" t="s">
        <v>27</v>
      </c>
      <c r="O366" s="37" t="s">
        <v>24</v>
      </c>
    </row>
    <row r="367" spans="1:15" s="36" customFormat="1" x14ac:dyDescent="0.25">
      <c r="A367" s="37" t="s">
        <v>727</v>
      </c>
      <c r="B367" s="44" t="str">
        <f t="shared" si="10"/>
        <v>Switch,Mech/DPB/230V/15'Cd/15A/N.O.</v>
      </c>
      <c r="C367" s="37" t="s">
        <v>728</v>
      </c>
      <c r="D367" s="37" t="str">
        <f>VLOOKUP(A367,'[1]Zoeller Pump Company'!$A$10:$C$3862,3,FALSE)</f>
        <v>https://www.zoellerpumps.com/en-us/products/alarms/switches</v>
      </c>
      <c r="E367" s="37" t="s">
        <v>21</v>
      </c>
      <c r="F367" s="40">
        <v>192</v>
      </c>
      <c r="G367" s="41"/>
      <c r="H367" s="42">
        <v>53514183455</v>
      </c>
      <c r="I367" s="43">
        <v>3.48</v>
      </c>
      <c r="J367" s="43" t="s">
        <v>22</v>
      </c>
      <c r="K367" s="43">
        <v>8</v>
      </c>
      <c r="L367" s="43">
        <v>6.5</v>
      </c>
      <c r="M367" s="43">
        <v>8</v>
      </c>
      <c r="N367" s="37" t="s">
        <v>27</v>
      </c>
      <c r="O367" s="37" t="s">
        <v>24</v>
      </c>
    </row>
    <row r="368" spans="1:15" s="36" customFormat="1" x14ac:dyDescent="0.25">
      <c r="A368" s="37" t="s">
        <v>729</v>
      </c>
      <c r="B368" s="44" t="str">
        <f t="shared" si="10"/>
        <v>Control,Sim/230V/1Ph/4X/0-15Fla/Plugger/810/815</v>
      </c>
      <c r="C368" s="37" t="s">
        <v>730</v>
      </c>
      <c r="D368" s="37" t="s">
        <v>731</v>
      </c>
      <c r="E368" s="37" t="s">
        <v>21</v>
      </c>
      <c r="F368" s="40">
        <v>399</v>
      </c>
      <c r="G368" s="41"/>
      <c r="H368" s="42">
        <v>53514185282</v>
      </c>
      <c r="I368" s="43">
        <v>10</v>
      </c>
      <c r="J368" s="43" t="s">
        <v>22</v>
      </c>
      <c r="K368" s="43">
        <v>21.5</v>
      </c>
      <c r="L368" s="43">
        <v>10</v>
      </c>
      <c r="M368" s="43">
        <v>19.5</v>
      </c>
      <c r="N368" s="37" t="s">
        <v>58</v>
      </c>
      <c r="O368" s="37" t="s">
        <v>24</v>
      </c>
    </row>
    <row r="369" spans="1:15" s="36" customFormat="1" x14ac:dyDescent="0.25">
      <c r="A369" s="37" t="s">
        <v>732</v>
      </c>
      <c r="B369" s="44" t="str">
        <f t="shared" si="10"/>
        <v>Control,Sim/115/200/230V/1Ph/4X/0-7Fla/810</v>
      </c>
      <c r="C369" s="37" t="s">
        <v>733</v>
      </c>
      <c r="D369" s="51" t="s">
        <v>734</v>
      </c>
      <c r="E369" s="37" t="s">
        <v>21</v>
      </c>
      <c r="F369" s="40">
        <v>621</v>
      </c>
      <c r="G369" s="41"/>
      <c r="H369" s="42">
        <v>53514185251</v>
      </c>
      <c r="I369" s="43">
        <v>10</v>
      </c>
      <c r="J369" s="43" t="s">
        <v>22</v>
      </c>
      <c r="K369" s="43">
        <v>18</v>
      </c>
      <c r="L369" s="43">
        <v>7.5</v>
      </c>
      <c r="M369" s="43">
        <v>15</v>
      </c>
      <c r="N369" s="37" t="s">
        <v>58</v>
      </c>
      <c r="O369" s="37" t="s">
        <v>24</v>
      </c>
    </row>
    <row r="370" spans="1:15" s="36" customFormat="1" x14ac:dyDescent="0.25">
      <c r="A370" s="37" t="s">
        <v>735</v>
      </c>
      <c r="B370" s="44" t="str">
        <f t="shared" si="10"/>
        <v>Fitting,PVC 1.25" Anti-Siphon Device/Sch 80</v>
      </c>
      <c r="C370" s="37" t="s">
        <v>736</v>
      </c>
      <c r="D370" s="51" t="s">
        <v>734</v>
      </c>
      <c r="E370" s="37" t="s">
        <v>21</v>
      </c>
      <c r="F370" s="40">
        <v>151</v>
      </c>
      <c r="G370" s="41"/>
      <c r="H370" s="42">
        <v>53514185732</v>
      </c>
      <c r="I370" s="43">
        <v>3</v>
      </c>
      <c r="J370" s="43" t="s">
        <v>22</v>
      </c>
      <c r="K370" s="43">
        <v>22</v>
      </c>
      <c r="L370" s="43">
        <v>6</v>
      </c>
      <c r="M370" s="43">
        <v>11</v>
      </c>
      <c r="N370" s="37" t="s">
        <v>23</v>
      </c>
      <c r="O370" s="37" t="s">
        <v>24</v>
      </c>
    </row>
    <row r="371" spans="1:15" s="36" customFormat="1" x14ac:dyDescent="0.25">
      <c r="A371" s="37" t="s">
        <v>737</v>
      </c>
      <c r="B371" s="44" t="str">
        <f t="shared" si="10"/>
        <v>Kit,Discharge Asm/PC Grinder/30"Lg Flex Hose</v>
      </c>
      <c r="C371" s="37" t="s">
        <v>738</v>
      </c>
      <c r="D371" s="51" t="s">
        <v>734</v>
      </c>
      <c r="E371" s="37" t="s">
        <v>21</v>
      </c>
      <c r="F371" s="40">
        <v>294</v>
      </c>
      <c r="G371" s="41"/>
      <c r="H371" s="42">
        <v>53514189211</v>
      </c>
      <c r="I371" s="43">
        <v>10</v>
      </c>
      <c r="J371" s="43" t="s">
        <v>22</v>
      </c>
      <c r="K371" s="43">
        <v>10</v>
      </c>
      <c r="L371" s="43">
        <v>10</v>
      </c>
      <c r="M371" s="43">
        <v>10</v>
      </c>
      <c r="N371" s="37" t="s">
        <v>23</v>
      </c>
      <c r="O371" s="37" t="s">
        <v>24</v>
      </c>
    </row>
    <row r="372" spans="1:15" s="36" customFormat="1" x14ac:dyDescent="0.25">
      <c r="A372" s="37" t="s">
        <v>739</v>
      </c>
      <c r="B372" s="44" t="str">
        <f t="shared" si="10"/>
        <v>Switch,Asm Mech-Vert Master/SPB/115V/NO/10'Cd</v>
      </c>
      <c r="C372" s="37" t="s">
        <v>740</v>
      </c>
      <c r="D372" s="37" t="str">
        <f>VLOOKUP(A372,'[1]Zoeller Pump Company'!$A$10:$C$3862,3,FALSE)</f>
        <v>https://www.zoellerpumps.com/en-us/products/alarms/switches</v>
      </c>
      <c r="E372" s="37" t="s">
        <v>21</v>
      </c>
      <c r="F372" s="40">
        <v>65</v>
      </c>
      <c r="G372" s="41"/>
      <c r="H372" s="42">
        <v>53514189372</v>
      </c>
      <c r="I372" s="43">
        <v>2</v>
      </c>
      <c r="J372" s="43" t="s">
        <v>22</v>
      </c>
      <c r="K372" s="43">
        <v>8</v>
      </c>
      <c r="L372" s="43">
        <v>5</v>
      </c>
      <c r="M372" s="43">
        <v>8</v>
      </c>
      <c r="N372" s="37" t="s">
        <v>27</v>
      </c>
      <c r="O372" s="37" t="s">
        <v>24</v>
      </c>
    </row>
    <row r="373" spans="1:15" s="36" customFormat="1" x14ac:dyDescent="0.25">
      <c r="A373" s="37" t="s">
        <v>741</v>
      </c>
      <c r="B373" s="44" t="str">
        <f t="shared" si="10"/>
        <v>Switch,Asm Mech-Vert Master/SPB/115V/NO/15'Cd</v>
      </c>
      <c r="C373" s="37" t="s">
        <v>742</v>
      </c>
      <c r="D373" s="37" t="str">
        <f>VLOOKUP(A373,'[1]Zoeller Pump Company'!$A$10:$C$3862,3,FALSE)</f>
        <v>https://www.zoellerpumps.com/en-us/products/alarms/switches</v>
      </c>
      <c r="E373" s="37" t="s">
        <v>21</v>
      </c>
      <c r="F373" s="40">
        <v>70</v>
      </c>
      <c r="G373" s="41"/>
      <c r="H373" s="42">
        <v>53514189389</v>
      </c>
      <c r="I373" s="43">
        <v>2</v>
      </c>
      <c r="J373" s="43" t="s">
        <v>22</v>
      </c>
      <c r="K373" s="43">
        <v>8</v>
      </c>
      <c r="L373" s="43">
        <v>5</v>
      </c>
      <c r="M373" s="43">
        <v>8</v>
      </c>
      <c r="N373" s="37" t="s">
        <v>27</v>
      </c>
      <c r="O373" s="37" t="s">
        <v>24</v>
      </c>
    </row>
    <row r="374" spans="1:15" s="36" customFormat="1" x14ac:dyDescent="0.25">
      <c r="A374" s="37" t="s">
        <v>743</v>
      </c>
      <c r="B374" s="44" t="str">
        <f t="shared" si="10"/>
        <v>Switch,Asm Mech-Vert Master/SPB/115V/NO/20'Cd</v>
      </c>
      <c r="C374" s="37" t="s">
        <v>744</v>
      </c>
      <c r="D374" s="37" t="str">
        <f>VLOOKUP(A374,'[1]Zoeller Pump Company'!$A$10:$C$3862,3,FALSE)</f>
        <v>https://www.zoellerpumps.com/en-us/products/alarms/switches</v>
      </c>
      <c r="E374" s="37" t="s">
        <v>21</v>
      </c>
      <c r="F374" s="40">
        <v>74</v>
      </c>
      <c r="G374" s="41"/>
      <c r="H374" s="42">
        <v>53514189396</v>
      </c>
      <c r="I374" s="43">
        <v>2</v>
      </c>
      <c r="J374" s="43" t="s">
        <v>22</v>
      </c>
      <c r="K374" s="43">
        <v>8</v>
      </c>
      <c r="L374" s="43">
        <v>5</v>
      </c>
      <c r="M374" s="43">
        <v>8</v>
      </c>
      <c r="N374" s="37" t="s">
        <v>27</v>
      </c>
      <c r="O374" s="37" t="s">
        <v>24</v>
      </c>
    </row>
    <row r="375" spans="1:15" s="36" customFormat="1" x14ac:dyDescent="0.25">
      <c r="A375" s="37" t="s">
        <v>745</v>
      </c>
      <c r="B375" s="44" t="str">
        <f t="shared" si="10"/>
        <v>Switch,Mech Flt/30Vdc/.1A/15'Cd/Narrow W-Clamp</v>
      </c>
      <c r="C375" s="37" t="s">
        <v>746</v>
      </c>
      <c r="D375" s="37" t="str">
        <f>VLOOKUP(A375,'[1]Zoeller Pump Company'!$A$10:$C$3862,3,FALSE)</f>
        <v>https://www.zoellerpumps.com/en-us/products/alarms/switches</v>
      </c>
      <c r="E375" s="37" t="s">
        <v>21</v>
      </c>
      <c r="F375" s="40">
        <v>61</v>
      </c>
      <c r="G375" s="41"/>
      <c r="H375" s="42">
        <v>53514190934</v>
      </c>
      <c r="I375" s="43">
        <v>2</v>
      </c>
      <c r="J375" s="43" t="s">
        <v>22</v>
      </c>
      <c r="K375" s="43">
        <v>8</v>
      </c>
      <c r="L375" s="43">
        <v>5</v>
      </c>
      <c r="M375" s="43">
        <v>8</v>
      </c>
      <c r="N375" s="37" t="s">
        <v>27</v>
      </c>
      <c r="O375" s="37" t="s">
        <v>24</v>
      </c>
    </row>
    <row r="376" spans="1:15" s="36" customFormat="1" x14ac:dyDescent="0.25">
      <c r="A376" s="37" t="s">
        <v>747</v>
      </c>
      <c r="B376" s="44" t="str">
        <f t="shared" si="10"/>
        <v>Switch,Mech Flt/30Vdc/.1A/20'Cd/Narrow W-Clamp</v>
      </c>
      <c r="C376" s="37" t="s">
        <v>748</v>
      </c>
      <c r="D376" s="37" t="str">
        <f>VLOOKUP(A376,'[1]Zoeller Pump Company'!$A$10:$C$3862,3,FALSE)</f>
        <v>https://www.zoellerpumps.com/en-us/products/alarms/switches</v>
      </c>
      <c r="E376" s="37" t="s">
        <v>21</v>
      </c>
      <c r="F376" s="40">
        <v>59</v>
      </c>
      <c r="G376" s="41"/>
      <c r="H376" s="42">
        <v>53514190941</v>
      </c>
      <c r="I376" s="43">
        <v>2.5</v>
      </c>
      <c r="J376" s="43" t="s">
        <v>22</v>
      </c>
      <c r="K376" s="43">
        <v>8</v>
      </c>
      <c r="L376" s="43">
        <v>5</v>
      </c>
      <c r="M376" s="43">
        <v>8</v>
      </c>
      <c r="N376" s="37" t="s">
        <v>27</v>
      </c>
      <c r="O376" s="37" t="s">
        <v>24</v>
      </c>
    </row>
    <row r="377" spans="1:15" s="36" customFormat="1" x14ac:dyDescent="0.25">
      <c r="A377" s="37" t="s">
        <v>749</v>
      </c>
      <c r="B377" s="44" t="str">
        <f t="shared" si="10"/>
        <v>Switch,Mech Flt/30Vdc/.1A/25'Cd/Narrow W-Clamp</v>
      </c>
      <c r="C377" s="37" t="s">
        <v>750</v>
      </c>
      <c r="D377" s="37" t="str">
        <f>VLOOKUP(A377,'[1]Zoeller Pump Company'!$A$10:$C$3862,3,FALSE)</f>
        <v>https://www.zoellerpumps.com/en-us/products/alarms/switches</v>
      </c>
      <c r="E377" s="37" t="s">
        <v>21</v>
      </c>
      <c r="F377" s="40">
        <v>72</v>
      </c>
      <c r="G377" s="41"/>
      <c r="H377" s="42">
        <v>53514190958</v>
      </c>
      <c r="I377" s="43">
        <v>3</v>
      </c>
      <c r="J377" s="43" t="s">
        <v>22</v>
      </c>
      <c r="K377" s="43">
        <v>8</v>
      </c>
      <c r="L377" s="43">
        <v>5</v>
      </c>
      <c r="M377" s="43">
        <v>8</v>
      </c>
      <c r="N377" s="37" t="s">
        <v>27</v>
      </c>
      <c r="O377" s="37" t="s">
        <v>24</v>
      </c>
    </row>
    <row r="378" spans="1:15" s="36" customFormat="1" x14ac:dyDescent="0.25">
      <c r="A378" s="37" t="s">
        <v>751</v>
      </c>
      <c r="B378" s="44" t="str">
        <f t="shared" si="10"/>
        <v>Switch,Mech Flt/30Vdc/.1A/35'Cd/Narrow W-Clamp</v>
      </c>
      <c r="C378" s="37" t="s">
        <v>752</v>
      </c>
      <c r="D378" s="37" t="str">
        <f>VLOOKUP(A378,'[1]Zoeller Pump Company'!$A$10:$C$3862,3,FALSE)</f>
        <v>https://www.zoellerpumps.com/en-us/products/alarms/switches</v>
      </c>
      <c r="E378" s="37" t="s">
        <v>21</v>
      </c>
      <c r="F378" s="40">
        <v>81</v>
      </c>
      <c r="G378" s="41"/>
      <c r="H378" s="42">
        <v>53514190965</v>
      </c>
      <c r="I378" s="43">
        <v>3.5</v>
      </c>
      <c r="J378" s="43" t="s">
        <v>22</v>
      </c>
      <c r="K378" s="43">
        <v>8</v>
      </c>
      <c r="L378" s="43">
        <v>5</v>
      </c>
      <c r="M378" s="43">
        <v>8</v>
      </c>
      <c r="N378" s="37" t="s">
        <v>27</v>
      </c>
      <c r="O378" s="37" t="s">
        <v>24</v>
      </c>
    </row>
    <row r="379" spans="1:15" s="36" customFormat="1" x14ac:dyDescent="0.25">
      <c r="A379" s="37" t="s">
        <v>753</v>
      </c>
      <c r="B379" s="44" t="str">
        <f t="shared" si="10"/>
        <v>Switch,Mech Flt/30Vdc/.1A/50'Cd/Narrow W-Clamp</v>
      </c>
      <c r="C379" s="37" t="s">
        <v>754</v>
      </c>
      <c r="D379" s="37" t="str">
        <f>VLOOKUP(A379,'[1]Zoeller Pump Company'!$A$10:$C$3862,3,FALSE)</f>
        <v>https://www.zoellerpumps.com/en-us/products/alarms/switches</v>
      </c>
      <c r="E379" s="37" t="s">
        <v>21</v>
      </c>
      <c r="F379" s="40">
        <v>97</v>
      </c>
      <c r="G379" s="41"/>
      <c r="H379" s="42">
        <v>53514190972</v>
      </c>
      <c r="I379" s="43">
        <v>4</v>
      </c>
      <c r="J379" s="43" t="s">
        <v>22</v>
      </c>
      <c r="K379" s="43">
        <v>8</v>
      </c>
      <c r="L379" s="43">
        <v>5</v>
      </c>
      <c r="M379" s="43">
        <v>8</v>
      </c>
      <c r="N379" s="37" t="s">
        <v>27</v>
      </c>
      <c r="O379" s="37" t="s">
        <v>24</v>
      </c>
    </row>
    <row r="380" spans="1:15" s="36" customFormat="1" x14ac:dyDescent="0.25">
      <c r="A380" s="37" t="s">
        <v>755</v>
      </c>
      <c r="B380" s="44" t="str">
        <f t="shared" si="10"/>
        <v>Switch,Mech Flt/30Vdc/.1A/15'Cd/Narrow/Extl Wt</v>
      </c>
      <c r="C380" s="37" t="s">
        <v>756</v>
      </c>
      <c r="D380" s="37" t="str">
        <f>VLOOKUP(A380,'[1]Zoeller Pump Company'!$A$10:$C$3862,3,FALSE)</f>
        <v>https://www.zoellerpumps.com/en-us/products/alarms/switches</v>
      </c>
      <c r="E380" s="37" t="s">
        <v>21</v>
      </c>
      <c r="F380" s="40">
        <v>68</v>
      </c>
      <c r="G380" s="41"/>
      <c r="H380" s="42">
        <v>53514190989</v>
      </c>
      <c r="I380" s="43">
        <v>2</v>
      </c>
      <c r="J380" s="43" t="s">
        <v>22</v>
      </c>
      <c r="K380" s="43">
        <v>8</v>
      </c>
      <c r="L380" s="43">
        <v>5</v>
      </c>
      <c r="M380" s="43">
        <v>8</v>
      </c>
      <c r="N380" s="37" t="s">
        <v>27</v>
      </c>
      <c r="O380" s="37" t="s">
        <v>24</v>
      </c>
    </row>
    <row r="381" spans="1:15" s="36" customFormat="1" x14ac:dyDescent="0.25">
      <c r="A381" s="37" t="s">
        <v>757</v>
      </c>
      <c r="B381" s="44" t="str">
        <f t="shared" si="10"/>
        <v>Switch,Mech Flt/30Vdc/.1A/25'Cd/Narrow Extl Wt</v>
      </c>
      <c r="C381" s="37" t="s">
        <v>758</v>
      </c>
      <c r="D381" s="37" t="str">
        <f>VLOOKUP(A381,'[1]Zoeller Pump Company'!$A$10:$C$3862,3,FALSE)</f>
        <v>https://www.zoellerpumps.com/en-us/products/alarms/switches</v>
      </c>
      <c r="E381" s="37" t="s">
        <v>21</v>
      </c>
      <c r="F381" s="40">
        <v>77</v>
      </c>
      <c r="G381" s="41"/>
      <c r="H381" s="42">
        <v>53514190996</v>
      </c>
      <c r="I381" s="43">
        <v>2.5</v>
      </c>
      <c r="J381" s="43" t="s">
        <v>22</v>
      </c>
      <c r="K381" s="43">
        <v>8</v>
      </c>
      <c r="L381" s="43">
        <v>5</v>
      </c>
      <c r="M381" s="43">
        <v>8</v>
      </c>
      <c r="N381" s="37" t="s">
        <v>27</v>
      </c>
      <c r="O381" s="37" t="s">
        <v>24</v>
      </c>
    </row>
    <row r="382" spans="1:15" s="36" customFormat="1" x14ac:dyDescent="0.25">
      <c r="A382" s="37" t="s">
        <v>759</v>
      </c>
      <c r="B382" s="44" t="str">
        <f t="shared" si="10"/>
        <v>Switch,Mech Flt/30Vdc/.1A/35'Cd/Narrow Extl Wt</v>
      </c>
      <c r="C382" s="37" t="s">
        <v>760</v>
      </c>
      <c r="D382" s="37" t="str">
        <f>VLOOKUP(A382,'[1]Zoeller Pump Company'!$A$10:$C$3862,3,FALSE)</f>
        <v>https://www.zoellerpumps.com/en-us/products/alarms/switches</v>
      </c>
      <c r="E382" s="37" t="s">
        <v>21</v>
      </c>
      <c r="F382" s="40">
        <v>91</v>
      </c>
      <c r="G382" s="41"/>
      <c r="H382" s="42">
        <v>53514191009</v>
      </c>
      <c r="I382" s="43">
        <v>3</v>
      </c>
      <c r="J382" s="43" t="s">
        <v>22</v>
      </c>
      <c r="K382" s="43">
        <v>8</v>
      </c>
      <c r="L382" s="43">
        <v>5</v>
      </c>
      <c r="M382" s="43">
        <v>8</v>
      </c>
      <c r="N382" s="37" t="s">
        <v>27</v>
      </c>
      <c r="O382" s="37" t="s">
        <v>24</v>
      </c>
    </row>
    <row r="383" spans="1:15" s="36" customFormat="1" x14ac:dyDescent="0.25">
      <c r="A383" s="37" t="s">
        <v>761</v>
      </c>
      <c r="B383" s="44" t="str">
        <f t="shared" si="10"/>
        <v>Switch,Mech Flt/30Vdc/.1A/50'Cd/Narrow/Extl Wt</v>
      </c>
      <c r="C383" s="37" t="s">
        <v>762</v>
      </c>
      <c r="D383" s="37" t="str">
        <f>VLOOKUP(A383,'[1]Zoeller Pump Company'!$A$10:$C$3862,3,FALSE)</f>
        <v>https://www.zoellerpumps.com/en-us/products/alarms/switches</v>
      </c>
      <c r="E383" s="37" t="s">
        <v>21</v>
      </c>
      <c r="F383" s="40">
        <v>107</v>
      </c>
      <c r="G383" s="41"/>
      <c r="H383" s="42">
        <v>53514191016</v>
      </c>
      <c r="I383" s="43">
        <v>3.5</v>
      </c>
      <c r="J383" s="43" t="s">
        <v>22</v>
      </c>
      <c r="K383" s="43">
        <v>8</v>
      </c>
      <c r="L383" s="43">
        <v>5</v>
      </c>
      <c r="M383" s="43">
        <v>8</v>
      </c>
      <c r="N383" s="37" t="s">
        <v>27</v>
      </c>
      <c r="O383" s="37" t="s">
        <v>24</v>
      </c>
    </row>
    <row r="384" spans="1:15" s="36" customFormat="1" x14ac:dyDescent="0.25">
      <c r="A384" s="37" t="s">
        <v>763</v>
      </c>
      <c r="B384" s="44" t="str">
        <f t="shared" si="10"/>
        <v>Float Tree,Asm/W-3 Milliampmaster Floats</v>
      </c>
      <c r="C384" s="37" t="s">
        <v>764</v>
      </c>
      <c r="D384" s="37" t="str">
        <f>VLOOKUP(A384,'[1]Zoeller Pump Company'!$A$10:$C$3862,3,FALSE)</f>
        <v>https://www.zoellerpumps.com/en-us/products/alarms/switches</v>
      </c>
      <c r="E384" s="37" t="s">
        <v>21</v>
      </c>
      <c r="F384" s="40">
        <v>364</v>
      </c>
      <c r="G384" s="41"/>
      <c r="H384" s="42">
        <v>53514191023</v>
      </c>
      <c r="I384" s="43">
        <v>9</v>
      </c>
      <c r="J384" s="43" t="s">
        <v>22</v>
      </c>
      <c r="K384" s="43">
        <v>38</v>
      </c>
      <c r="L384" s="43">
        <v>4.75</v>
      </c>
      <c r="M384" s="43">
        <v>4.75</v>
      </c>
      <c r="N384" s="37" t="s">
        <v>23</v>
      </c>
      <c r="O384" s="37" t="s">
        <v>24</v>
      </c>
    </row>
    <row r="385" spans="1:15" s="36" customFormat="1" x14ac:dyDescent="0.25">
      <c r="A385" s="37" t="s">
        <v>765</v>
      </c>
      <c r="B385" s="44" t="str">
        <f t="shared" si="10"/>
        <v>Float Tree,Asm/W-4 Milliampmaster Floats</v>
      </c>
      <c r="C385" s="37" t="s">
        <v>766</v>
      </c>
      <c r="D385" s="37" t="str">
        <f>VLOOKUP(A385,'[1]Zoeller Pump Company'!$A$10:$C$3862,3,FALSE)</f>
        <v>https://www.zoellerpumps.com/en-us/products/alarms/switches</v>
      </c>
      <c r="E385" s="37" t="s">
        <v>21</v>
      </c>
      <c r="F385" s="40">
        <v>422</v>
      </c>
      <c r="G385" s="41"/>
      <c r="H385" s="42">
        <v>53514191030</v>
      </c>
      <c r="I385" s="43">
        <v>9</v>
      </c>
      <c r="J385" s="43" t="s">
        <v>22</v>
      </c>
      <c r="K385" s="43">
        <v>38</v>
      </c>
      <c r="L385" s="43">
        <v>4.75</v>
      </c>
      <c r="M385" s="43">
        <v>4.75</v>
      </c>
      <c r="N385" s="37" t="s">
        <v>23</v>
      </c>
      <c r="O385" s="37" t="s">
        <v>24</v>
      </c>
    </row>
    <row r="386" spans="1:15" s="36" customFormat="1" x14ac:dyDescent="0.25">
      <c r="A386" s="37" t="s">
        <v>767</v>
      </c>
      <c r="B386" s="44" t="str">
        <f t="shared" si="10"/>
        <v>J-Box Sim/2 Flt/Nema 4X/810/815</v>
      </c>
      <c r="C386" s="37" t="s">
        <v>768</v>
      </c>
      <c r="D386" s="37" t="s">
        <v>731</v>
      </c>
      <c r="E386" s="37" t="s">
        <v>21</v>
      </c>
      <c r="F386" s="40">
        <v>476</v>
      </c>
      <c r="G386" s="41"/>
      <c r="H386" s="42">
        <v>53514197377</v>
      </c>
      <c r="I386" s="43">
        <v>2.5</v>
      </c>
      <c r="J386" s="43" t="s">
        <v>22</v>
      </c>
      <c r="K386" s="43">
        <v>10.25</v>
      </c>
      <c r="L386" s="43">
        <v>10.25</v>
      </c>
      <c r="M386" s="43">
        <v>10.5</v>
      </c>
      <c r="N386" s="37" t="s">
        <v>23</v>
      </c>
      <c r="O386" s="37" t="s">
        <v>24</v>
      </c>
    </row>
    <row r="387" spans="1:15" s="36" customFormat="1" x14ac:dyDescent="0.25">
      <c r="A387" s="37" t="s">
        <v>769</v>
      </c>
      <c r="B387" s="44" t="str">
        <f t="shared" si="10"/>
        <v>Control,Sim/Oil Smart/115V/1Ph/Alarm &amp; Pump Switch</v>
      </c>
      <c r="C387" s="37" t="s">
        <v>770</v>
      </c>
      <c r="D387" s="37" t="s">
        <v>771</v>
      </c>
      <c r="E387" s="37" t="s">
        <v>21</v>
      </c>
      <c r="F387" s="40">
        <v>3039</v>
      </c>
      <c r="G387" s="41"/>
      <c r="H387" s="42">
        <v>53514205669</v>
      </c>
      <c r="I387" s="43">
        <v>12</v>
      </c>
      <c r="J387" s="43" t="s">
        <v>22</v>
      </c>
      <c r="K387" s="43">
        <v>10</v>
      </c>
      <c r="L387" s="43">
        <v>19.5</v>
      </c>
      <c r="M387" s="43">
        <v>21.5</v>
      </c>
      <c r="N387" s="37" t="s">
        <v>58</v>
      </c>
      <c r="O387" s="37" t="s">
        <v>24</v>
      </c>
    </row>
    <row r="388" spans="1:15" s="36" customFormat="1" x14ac:dyDescent="0.25">
      <c r="A388" s="37" t="s">
        <v>772</v>
      </c>
      <c r="B388" s="44" t="str">
        <f t="shared" si="10"/>
        <v>Control,Dup/Oil Smart/115V/1Ph/Alarm &amp; Pump Switch</v>
      </c>
      <c r="C388" s="37" t="s">
        <v>773</v>
      </c>
      <c r="D388" s="37" t="str">
        <f>VLOOKUP(A388,'[1]Zoeller Pump Company'!$A$10:$C$3862,3,FALSE)</f>
        <v>https://www.zoellerpumps.com/en-us/products/alarms/controls/duplex-alternator</v>
      </c>
      <c r="E388" s="37" t="s">
        <v>21</v>
      </c>
      <c r="F388" s="40">
        <v>4004</v>
      </c>
      <c r="G388" s="41"/>
      <c r="H388" s="42">
        <v>53514205676</v>
      </c>
      <c r="I388" s="43">
        <v>18</v>
      </c>
      <c r="J388" s="43" t="s">
        <v>22</v>
      </c>
      <c r="K388" s="43">
        <v>12</v>
      </c>
      <c r="L388" s="43">
        <v>15</v>
      </c>
      <c r="M388" s="43">
        <v>18</v>
      </c>
      <c r="N388" s="37" t="s">
        <v>58</v>
      </c>
      <c r="O388" s="37" t="s">
        <v>24</v>
      </c>
    </row>
    <row r="389" spans="1:15" s="36" customFormat="1" x14ac:dyDescent="0.25">
      <c r="A389" s="45" t="s">
        <v>774</v>
      </c>
      <c r="B389" s="37" t="s">
        <v>775</v>
      </c>
      <c r="C389" s="37" t="s">
        <v>775</v>
      </c>
      <c r="D389" s="37" t="e">
        <f>VLOOKUP(A389,'[1]Zoeller Pump Company'!$A$10:$C$3862,3,FALSE)</f>
        <v>#REF!</v>
      </c>
      <c r="E389" s="37" t="s">
        <v>21</v>
      </c>
      <c r="F389" s="40">
        <v>148</v>
      </c>
      <c r="G389" s="41"/>
      <c r="H389" s="42">
        <v>53514197827</v>
      </c>
      <c r="I389" s="43">
        <v>4.3250000000000002</v>
      </c>
      <c r="J389" s="46" t="s">
        <v>22</v>
      </c>
      <c r="K389" s="43">
        <v>4.75</v>
      </c>
      <c r="L389" s="43">
        <v>4.75</v>
      </c>
      <c r="M389" s="43">
        <v>38</v>
      </c>
      <c r="N389" s="39" t="s">
        <v>23</v>
      </c>
      <c r="O389" s="39" t="s">
        <v>24</v>
      </c>
    </row>
    <row r="390" spans="1:15" s="36" customFormat="1" x14ac:dyDescent="0.25">
      <c r="A390" s="37" t="s">
        <v>776</v>
      </c>
      <c r="B390" s="37" t="s">
        <v>777</v>
      </c>
      <c r="C390" s="37" t="s">
        <v>777</v>
      </c>
      <c r="D390" s="37" t="e">
        <f>VLOOKUP(A390,'[1]Zoeller Pump Company'!$A$10:$C$3862,3,FALSE)</f>
        <v>#REF!</v>
      </c>
      <c r="E390" s="37" t="s">
        <v>21</v>
      </c>
      <c r="F390" s="40">
        <v>129</v>
      </c>
      <c r="G390" s="41"/>
      <c r="H390" s="42">
        <v>53514198695</v>
      </c>
      <c r="I390" s="43">
        <v>12</v>
      </c>
      <c r="J390" s="43" t="s">
        <v>22</v>
      </c>
      <c r="K390" s="43">
        <v>10</v>
      </c>
      <c r="L390" s="43">
        <v>10</v>
      </c>
      <c r="M390" s="43">
        <v>10</v>
      </c>
      <c r="N390" s="37" t="s">
        <v>23</v>
      </c>
      <c r="O390" s="37" t="s">
        <v>24</v>
      </c>
    </row>
    <row r="391" spans="1:15" s="36" customFormat="1" x14ac:dyDescent="0.25">
      <c r="A391" s="45" t="s">
        <v>778</v>
      </c>
      <c r="B391" s="37" t="s">
        <v>779</v>
      </c>
      <c r="C391" s="37" t="s">
        <v>779</v>
      </c>
      <c r="D391" s="37" t="e">
        <f>VLOOKUP(A391,'[1]Zoeller Pump Company'!$A$10:$C$3862,3,FALSE)</f>
        <v>#REF!</v>
      </c>
      <c r="E391" s="37" t="s">
        <v>21</v>
      </c>
      <c r="F391" s="40">
        <v>123</v>
      </c>
      <c r="G391" s="41"/>
      <c r="H391" s="42">
        <v>53514201753</v>
      </c>
      <c r="I391" s="43">
        <v>2</v>
      </c>
      <c r="J391" s="46" t="s">
        <v>22</v>
      </c>
      <c r="K391" s="43">
        <v>4.75</v>
      </c>
      <c r="L391" s="43">
        <v>4.75</v>
      </c>
      <c r="M391" s="43">
        <v>38</v>
      </c>
      <c r="N391" s="39" t="s">
        <v>23</v>
      </c>
      <c r="O391" s="39" t="s">
        <v>24</v>
      </c>
    </row>
    <row r="392" spans="1:15" s="36" customFormat="1" x14ac:dyDescent="0.25">
      <c r="A392" s="45" t="s">
        <v>780</v>
      </c>
      <c r="B392" s="37" t="s">
        <v>781</v>
      </c>
      <c r="C392" s="37" t="s">
        <v>781</v>
      </c>
      <c r="D392" s="37" t="e">
        <f>VLOOKUP(A392,'[1]Zoeller Pump Company'!$A$10:$C$3862,3,FALSE)</f>
        <v>#REF!</v>
      </c>
      <c r="E392" s="37" t="s">
        <v>21</v>
      </c>
      <c r="F392" s="40">
        <v>128</v>
      </c>
      <c r="G392" s="41"/>
      <c r="H392" s="42">
        <v>53514202767</v>
      </c>
      <c r="I392" s="43">
        <v>4.5</v>
      </c>
      <c r="J392" s="46" t="s">
        <v>22</v>
      </c>
      <c r="K392" s="43">
        <v>4.75</v>
      </c>
      <c r="L392" s="43">
        <v>4.75</v>
      </c>
      <c r="M392" s="43">
        <v>38</v>
      </c>
      <c r="N392" s="39" t="s">
        <v>23</v>
      </c>
      <c r="O392" s="39" t="s">
        <v>24</v>
      </c>
    </row>
    <row r="393" spans="1:15" s="36" customFormat="1" x14ac:dyDescent="0.25">
      <c r="A393" s="37" t="s">
        <v>782</v>
      </c>
      <c r="B393" s="37" t="s">
        <v>783</v>
      </c>
      <c r="C393" s="37" t="s">
        <v>783</v>
      </c>
      <c r="D393" s="37" t="e">
        <f>VLOOKUP(A393,'[1]Zoeller Pump Company'!$A$10:$C$3862,3,FALSE)</f>
        <v>#REF!</v>
      </c>
      <c r="E393" s="37" t="s">
        <v>21</v>
      </c>
      <c r="F393" s="40">
        <v>240</v>
      </c>
      <c r="G393" s="41"/>
      <c r="H393" s="42">
        <v>53514204198</v>
      </c>
      <c r="I393" s="43">
        <v>2</v>
      </c>
      <c r="J393" s="43" t="s">
        <v>22</v>
      </c>
      <c r="K393" s="43">
        <v>7.25</v>
      </c>
      <c r="L393" s="43">
        <v>5.5</v>
      </c>
      <c r="M393" s="43">
        <v>5</v>
      </c>
      <c r="N393" s="37" t="s">
        <v>23</v>
      </c>
      <c r="O393" s="37" t="s">
        <v>24</v>
      </c>
    </row>
    <row r="394" spans="1:15" s="36" customFormat="1" x14ac:dyDescent="0.25">
      <c r="A394" s="37" t="s">
        <v>784</v>
      </c>
      <c r="B394" s="37" t="s">
        <v>785</v>
      </c>
      <c r="C394" s="37" t="s">
        <v>785</v>
      </c>
      <c r="D394" s="37" t="e">
        <f>VLOOKUP(A394,'[1]Zoeller Pump Company'!$A$10:$C$3862,3,FALSE)</f>
        <v>#REF!</v>
      </c>
      <c r="E394" s="37" t="s">
        <v>21</v>
      </c>
      <c r="F394" s="40">
        <v>266</v>
      </c>
      <c r="G394" s="41"/>
      <c r="H394" s="42">
        <v>53514204204</v>
      </c>
      <c r="I394" s="43">
        <v>2</v>
      </c>
      <c r="J394" s="43" t="s">
        <v>22</v>
      </c>
      <c r="K394" s="43">
        <v>7.25</v>
      </c>
      <c r="L394" s="43">
        <v>5.5</v>
      </c>
      <c r="M394" s="43">
        <v>5</v>
      </c>
      <c r="N394" s="37" t="s">
        <v>23</v>
      </c>
      <c r="O394" s="37" t="s">
        <v>24</v>
      </c>
    </row>
    <row r="395" spans="1:15" s="36" customFormat="1" x14ac:dyDescent="0.25">
      <c r="A395" s="39" t="s">
        <v>786</v>
      </c>
      <c r="B395" s="44" t="str">
        <f>IF(D395&lt;&gt;0,HYPERLINK(D395,C395),"NO LINK")</f>
        <v>Control,Sim/Oil Smart/220V/1Ph/50Hz</v>
      </c>
      <c r="C395" s="39" t="str">
        <f>VLOOKUP(A395,'[2]2021 M10 PricePartsList'!$A:$D,2,FALSE)</f>
        <v>Control,Sim/Oil Smart/220V/1Ph/50Hz</v>
      </c>
      <c r="D395" s="39" t="s">
        <v>787</v>
      </c>
      <c r="E395" s="37" t="s">
        <v>21</v>
      </c>
      <c r="F395" s="50">
        <v>2944</v>
      </c>
      <c r="G395" s="41"/>
      <c r="H395" s="42">
        <v>53514208066</v>
      </c>
      <c r="I395" s="43">
        <v>12</v>
      </c>
      <c r="J395" s="46" t="s">
        <v>22</v>
      </c>
      <c r="K395" s="43">
        <v>14</v>
      </c>
      <c r="L395" s="43">
        <v>4.5</v>
      </c>
      <c r="M395" s="43">
        <v>6</v>
      </c>
      <c r="N395" s="39" t="s">
        <v>58</v>
      </c>
      <c r="O395" s="39" t="s">
        <v>24</v>
      </c>
    </row>
    <row r="396" spans="1:15" s="36" customFormat="1" x14ac:dyDescent="0.25">
      <c r="A396" s="39" t="s">
        <v>788</v>
      </c>
      <c r="B396" s="44" t="str">
        <f>IF(D396&lt;&gt;0,HYPERLINK(D396,C396),"NO LINK")</f>
        <v>Control,Dup/Oil Smart/220V/1Ph/50Hz</v>
      </c>
      <c r="C396" s="39" t="str">
        <f>VLOOKUP(A396,'[2]2021 M10 PricePartsList'!$A:$D,2,FALSE)</f>
        <v>Control,Dup/Oil Smart/220V/1Ph/50Hz</v>
      </c>
      <c r="D396" s="39" t="s">
        <v>787</v>
      </c>
      <c r="E396" s="37" t="s">
        <v>21</v>
      </c>
      <c r="F396" s="50">
        <v>4149</v>
      </c>
      <c r="G396" s="41"/>
      <c r="H396" s="42">
        <v>53514208073</v>
      </c>
      <c r="I396" s="43">
        <v>18</v>
      </c>
      <c r="J396" s="46" t="s">
        <v>22</v>
      </c>
      <c r="K396" s="43">
        <v>12</v>
      </c>
      <c r="L396" s="43">
        <v>15</v>
      </c>
      <c r="M396" s="43">
        <v>18</v>
      </c>
      <c r="N396" s="39" t="s">
        <v>58</v>
      </c>
      <c r="O396" s="39" t="s">
        <v>24</v>
      </c>
    </row>
    <row r="397" spans="1:15" s="36" customFormat="1" x14ac:dyDescent="0.25">
      <c r="A397" s="37" t="s">
        <v>789</v>
      </c>
      <c r="B397" s="37" t="s">
        <v>790</v>
      </c>
      <c r="C397" s="37" t="s">
        <v>790</v>
      </c>
      <c r="D397" s="37" t="e">
        <f>VLOOKUP(A397,'[1]Zoeller Pump Company'!$A$10:$C$3862,3,FALSE)</f>
        <v>#REF!</v>
      </c>
      <c r="E397" s="37" t="s">
        <v>21</v>
      </c>
      <c r="F397" s="40">
        <v>52</v>
      </c>
      <c r="G397" s="41"/>
      <c r="H397" s="42">
        <v>53514211998</v>
      </c>
      <c r="I397" s="43">
        <v>1</v>
      </c>
      <c r="J397" s="43" t="s">
        <v>22</v>
      </c>
      <c r="K397" s="43">
        <v>6</v>
      </c>
      <c r="L397" s="43">
        <v>6</v>
      </c>
      <c r="M397" s="43">
        <v>8</v>
      </c>
      <c r="N397" s="37" t="s">
        <v>23</v>
      </c>
      <c r="O397" s="37" t="s">
        <v>24</v>
      </c>
    </row>
    <row r="398" spans="1:15" s="36" customFormat="1" x14ac:dyDescent="0.25">
      <c r="A398" s="45" t="s">
        <v>791</v>
      </c>
      <c r="B398" s="37" t="s">
        <v>792</v>
      </c>
      <c r="C398" s="37" t="s">
        <v>792</v>
      </c>
      <c r="D398" s="37" t="e">
        <f>VLOOKUP(A398,'[1]Zoeller Pump Company'!$A$10:$C$3862,3,FALSE)</f>
        <v>#REF!</v>
      </c>
      <c r="E398" s="37" t="s">
        <v>21</v>
      </c>
      <c r="F398" s="40">
        <v>132</v>
      </c>
      <c r="G398" s="41"/>
      <c r="H398" s="42">
        <v>53514212742</v>
      </c>
      <c r="I398" s="43">
        <v>2.5</v>
      </c>
      <c r="J398" s="46" t="s">
        <v>22</v>
      </c>
      <c r="K398" s="43">
        <v>38</v>
      </c>
      <c r="L398" s="43">
        <v>4.75</v>
      </c>
      <c r="M398" s="43">
        <v>4.75</v>
      </c>
      <c r="N398" s="39" t="s">
        <v>23</v>
      </c>
      <c r="O398" s="39" t="s">
        <v>24</v>
      </c>
    </row>
    <row r="399" spans="1:15" s="36" customFormat="1" x14ac:dyDescent="0.25">
      <c r="A399" s="37" t="s">
        <v>793</v>
      </c>
      <c r="B399" s="44" t="str">
        <f t="shared" ref="B399:B462" si="11">IF(D399&lt;&gt;0,HYPERLINK(D399,C399),"NO LINK")</f>
        <v>Control,Box 230V/3 Wire/.5Hp/Potable-Water Turbine Pump</v>
      </c>
      <c r="C399" s="37" t="s">
        <v>794</v>
      </c>
      <c r="D399" s="51" t="s">
        <v>795</v>
      </c>
      <c r="E399" s="37" t="s">
        <v>21</v>
      </c>
      <c r="F399" s="40">
        <v>139</v>
      </c>
      <c r="G399" s="41"/>
      <c r="H399" s="42">
        <v>53514215262</v>
      </c>
      <c r="I399" s="43">
        <v>3</v>
      </c>
      <c r="J399" s="43" t="s">
        <v>22</v>
      </c>
      <c r="K399" s="43">
        <v>5.5</v>
      </c>
      <c r="L399" s="43">
        <v>3.5</v>
      </c>
      <c r="M399" s="43">
        <v>9</v>
      </c>
      <c r="N399" s="37" t="s">
        <v>58</v>
      </c>
      <c r="O399" s="37" t="s">
        <v>24</v>
      </c>
    </row>
    <row r="400" spans="1:15" s="36" customFormat="1" x14ac:dyDescent="0.25">
      <c r="A400" s="37" t="s">
        <v>796</v>
      </c>
      <c r="B400" s="44" t="str">
        <f t="shared" si="11"/>
        <v>Control,Box 230V/3 Wire/.75Hp/Potable-Water Turbine Pump</v>
      </c>
      <c r="C400" s="37" t="s">
        <v>797</v>
      </c>
      <c r="D400" s="51" t="s">
        <v>795</v>
      </c>
      <c r="E400" s="37" t="s">
        <v>21</v>
      </c>
      <c r="F400" s="40">
        <v>149</v>
      </c>
      <c r="G400" s="41"/>
      <c r="H400" s="42">
        <v>53514215286</v>
      </c>
      <c r="I400" s="43">
        <v>3</v>
      </c>
      <c r="J400" s="43" t="s">
        <v>22</v>
      </c>
      <c r="K400" s="43">
        <v>5.5</v>
      </c>
      <c r="L400" s="43">
        <v>3.5</v>
      </c>
      <c r="M400" s="43">
        <v>9</v>
      </c>
      <c r="N400" s="37" t="s">
        <v>58</v>
      </c>
      <c r="O400" s="37" t="s">
        <v>24</v>
      </c>
    </row>
    <row r="401" spans="1:15" s="36" customFormat="1" x14ac:dyDescent="0.25">
      <c r="A401" s="37" t="s">
        <v>798</v>
      </c>
      <c r="B401" s="44" t="str">
        <f t="shared" si="11"/>
        <v>Control,Box 230V/3 Wire/1Hp/Potable-Water Turbine Pump</v>
      </c>
      <c r="C401" s="37" t="s">
        <v>799</v>
      </c>
      <c r="D401" s="51" t="s">
        <v>795</v>
      </c>
      <c r="E401" s="37" t="s">
        <v>21</v>
      </c>
      <c r="F401" s="40">
        <v>153</v>
      </c>
      <c r="G401" s="41"/>
      <c r="H401" s="42">
        <v>53514215309</v>
      </c>
      <c r="I401" s="43">
        <v>3</v>
      </c>
      <c r="J401" s="43" t="s">
        <v>22</v>
      </c>
      <c r="K401" s="43">
        <v>5.5</v>
      </c>
      <c r="L401" s="43">
        <v>3.5</v>
      </c>
      <c r="M401" s="43">
        <v>9</v>
      </c>
      <c r="N401" s="37" t="s">
        <v>58</v>
      </c>
      <c r="O401" s="37" t="s">
        <v>24</v>
      </c>
    </row>
    <row r="402" spans="1:15" s="36" customFormat="1" x14ac:dyDescent="0.25">
      <c r="A402" s="37" t="s">
        <v>800</v>
      </c>
      <c r="B402" s="44" t="str">
        <f t="shared" si="11"/>
        <v>Control,Pumptec/IR/.5-1.5Hp/115/230V/2 or 3 Wire</v>
      </c>
      <c r="C402" s="37" t="s">
        <v>801</v>
      </c>
      <c r="D402" s="51" t="s">
        <v>795</v>
      </c>
      <c r="E402" s="37" t="s">
        <v>21</v>
      </c>
      <c r="F402" s="40">
        <v>529</v>
      </c>
      <c r="G402" s="41"/>
      <c r="H402" s="42">
        <v>53514215323</v>
      </c>
      <c r="I402" s="43">
        <v>3</v>
      </c>
      <c r="J402" s="43" t="s">
        <v>22</v>
      </c>
      <c r="K402" s="43">
        <v>3.3</v>
      </c>
      <c r="L402" s="43">
        <v>8.9</v>
      </c>
      <c r="M402" s="43">
        <v>5.25</v>
      </c>
      <c r="N402" s="37" t="s">
        <v>58</v>
      </c>
      <c r="O402" s="37" t="s">
        <v>24</v>
      </c>
    </row>
    <row r="403" spans="1:15" s="36" customFormat="1" x14ac:dyDescent="0.25">
      <c r="A403" s="37" t="s">
        <v>802</v>
      </c>
      <c r="B403" s="44" t="str">
        <f t="shared" si="11"/>
        <v>Control,Pumptec/.5-5Hp/230V/2 or 3 Wire</v>
      </c>
      <c r="C403" s="37" t="s">
        <v>803</v>
      </c>
      <c r="D403" s="51" t="s">
        <v>795</v>
      </c>
      <c r="E403" s="37" t="s">
        <v>21</v>
      </c>
      <c r="F403" s="40">
        <v>990</v>
      </c>
      <c r="G403" s="41"/>
      <c r="H403" s="42">
        <v>53514215347</v>
      </c>
      <c r="I403" s="43">
        <v>6</v>
      </c>
      <c r="J403" s="43" t="s">
        <v>22</v>
      </c>
      <c r="K403" s="43">
        <v>0</v>
      </c>
      <c r="L403" s="43">
        <v>0</v>
      </c>
      <c r="M403" s="43">
        <v>0</v>
      </c>
      <c r="N403" s="37" t="s">
        <v>58</v>
      </c>
      <c r="O403" s="37" t="s">
        <v>24</v>
      </c>
    </row>
    <row r="404" spans="1:15" s="36" customFormat="1" x14ac:dyDescent="0.25">
      <c r="A404" s="37" t="s">
        <v>804</v>
      </c>
      <c r="B404" s="44" t="str">
        <f t="shared" si="11"/>
        <v>Control, QD Pumptec/.5-1Hp/230V/Mounts in QD Relay Control Box</v>
      </c>
      <c r="C404" s="37" t="s">
        <v>805</v>
      </c>
      <c r="D404" s="51" t="s">
        <v>795</v>
      </c>
      <c r="E404" s="37" t="s">
        <v>21</v>
      </c>
      <c r="F404" s="40">
        <v>372</v>
      </c>
      <c r="G404" s="41"/>
      <c r="H404" s="42">
        <v>53514215361</v>
      </c>
      <c r="I404" s="43">
        <v>8</v>
      </c>
      <c r="J404" s="43" t="s">
        <v>22</v>
      </c>
      <c r="K404" s="43">
        <v>0</v>
      </c>
      <c r="L404" s="43">
        <v>0</v>
      </c>
      <c r="M404" s="43">
        <v>0</v>
      </c>
      <c r="N404" s="37" t="s">
        <v>23</v>
      </c>
      <c r="O404" s="37" t="s">
        <v>24</v>
      </c>
    </row>
    <row r="405" spans="1:15" s="36" customFormat="1" x14ac:dyDescent="0.25">
      <c r="A405" s="37" t="s">
        <v>806</v>
      </c>
      <c r="B405" s="44" t="str">
        <f t="shared" si="11"/>
        <v>Fitting,Package Complete Submersible-Potable Water Pump</v>
      </c>
      <c r="C405" s="37" t="s">
        <v>807</v>
      </c>
      <c r="D405" s="51" t="s">
        <v>795</v>
      </c>
      <c r="E405" s="37" t="s">
        <v>21</v>
      </c>
      <c r="F405" s="40">
        <v>202</v>
      </c>
      <c r="G405" s="41"/>
      <c r="H405" s="42">
        <v>53514215385</v>
      </c>
      <c r="I405" s="43">
        <v>25</v>
      </c>
      <c r="J405" s="43" t="s">
        <v>22</v>
      </c>
      <c r="K405" s="43">
        <v>6.5</v>
      </c>
      <c r="L405" s="43">
        <v>6.5</v>
      </c>
      <c r="M405" s="43">
        <v>11.5</v>
      </c>
      <c r="N405" s="37" t="s">
        <v>23</v>
      </c>
      <c r="O405" s="37" t="s">
        <v>24</v>
      </c>
    </row>
    <row r="406" spans="1:15" s="36" customFormat="1" x14ac:dyDescent="0.25">
      <c r="A406" s="37" t="s">
        <v>808</v>
      </c>
      <c r="B406" s="44" t="str">
        <f t="shared" si="11"/>
        <v>Protector,Cable</v>
      </c>
      <c r="C406" s="37" t="s">
        <v>809</v>
      </c>
      <c r="D406" s="51" t="s">
        <v>795</v>
      </c>
      <c r="E406" s="37" t="s">
        <v>21</v>
      </c>
      <c r="F406" s="40">
        <v>17</v>
      </c>
      <c r="G406" s="41"/>
      <c r="H406" s="42">
        <v>53514215408</v>
      </c>
      <c r="I406" s="43">
        <v>0.5</v>
      </c>
      <c r="J406" s="43" t="s">
        <v>22</v>
      </c>
      <c r="K406" s="43">
        <v>0</v>
      </c>
      <c r="L406" s="43">
        <v>0</v>
      </c>
      <c r="M406" s="43">
        <v>0</v>
      </c>
      <c r="N406" s="37" t="s">
        <v>23</v>
      </c>
      <c r="O406" s="37" t="s">
        <v>24</v>
      </c>
    </row>
    <row r="407" spans="1:15" s="36" customFormat="1" x14ac:dyDescent="0.25">
      <c r="A407" s="37" t="s">
        <v>810</v>
      </c>
      <c r="B407" s="44" t="str">
        <f t="shared" si="11"/>
        <v>Kit,Heat Shrink Splice</v>
      </c>
      <c r="C407" s="37" t="s">
        <v>811</v>
      </c>
      <c r="D407" s="51" t="s">
        <v>795</v>
      </c>
      <c r="E407" s="37" t="s">
        <v>21</v>
      </c>
      <c r="F407" s="40">
        <v>11</v>
      </c>
      <c r="G407" s="41"/>
      <c r="H407" s="42">
        <v>53514215422</v>
      </c>
      <c r="I407" s="43">
        <v>0.04</v>
      </c>
      <c r="J407" s="43" t="s">
        <v>22</v>
      </c>
      <c r="K407" s="43">
        <v>3</v>
      </c>
      <c r="L407" s="43">
        <v>0.5</v>
      </c>
      <c r="M407" s="43">
        <v>5</v>
      </c>
      <c r="N407" s="37" t="s">
        <v>23</v>
      </c>
      <c r="O407" s="37" t="s">
        <v>24</v>
      </c>
    </row>
    <row r="408" spans="1:15" s="36" customFormat="1" x14ac:dyDescent="0.25">
      <c r="A408" s="37" t="s">
        <v>812</v>
      </c>
      <c r="B408" s="44" t="str">
        <f t="shared" si="11"/>
        <v>Fitting,Adjustable 4"-8" Torque Arrestor</v>
      </c>
      <c r="C408" s="37" t="s">
        <v>813</v>
      </c>
      <c r="D408" s="51" t="s">
        <v>795</v>
      </c>
      <c r="E408" s="37" t="s">
        <v>21</v>
      </c>
      <c r="F408" s="40">
        <v>23</v>
      </c>
      <c r="G408" s="41"/>
      <c r="H408" s="42">
        <v>53514215446</v>
      </c>
      <c r="I408" s="43">
        <v>2.34</v>
      </c>
      <c r="J408" s="43" t="s">
        <v>22</v>
      </c>
      <c r="K408" s="43">
        <v>0</v>
      </c>
      <c r="L408" s="43">
        <v>0</v>
      </c>
      <c r="M408" s="43">
        <v>0</v>
      </c>
      <c r="N408" s="37" t="s">
        <v>23</v>
      </c>
      <c r="O408" s="37" t="s">
        <v>24</v>
      </c>
    </row>
    <row r="409" spans="1:15" s="36" customFormat="1" x14ac:dyDescent="0.25">
      <c r="A409" s="37" t="s">
        <v>814</v>
      </c>
      <c r="B409" s="44" t="str">
        <f t="shared" si="11"/>
        <v>Fitting,Bronze Pitless Adapter</v>
      </c>
      <c r="C409" s="37" t="s">
        <v>815</v>
      </c>
      <c r="D409" s="51" t="s">
        <v>795</v>
      </c>
      <c r="E409" s="37" t="s">
        <v>21</v>
      </c>
      <c r="F409" s="40">
        <v>98</v>
      </c>
      <c r="G409" s="41"/>
      <c r="H409" s="42">
        <v>53514215460</v>
      </c>
      <c r="I409" s="43">
        <v>15</v>
      </c>
      <c r="J409" s="43" t="s">
        <v>22</v>
      </c>
      <c r="K409" s="43">
        <v>0</v>
      </c>
      <c r="L409" s="43">
        <v>0</v>
      </c>
      <c r="M409" s="43">
        <v>0</v>
      </c>
      <c r="N409" s="37" t="s">
        <v>23</v>
      </c>
      <c r="O409" s="37" t="s">
        <v>24</v>
      </c>
    </row>
    <row r="410" spans="1:15" s="36" customFormat="1" x14ac:dyDescent="0.25">
      <c r="A410" s="37" t="s">
        <v>816</v>
      </c>
      <c r="B410" s="44" t="str">
        <f t="shared" si="11"/>
        <v>Valve,Pressure Relief/75 Psi MaxFor 1/2"NPT</v>
      </c>
      <c r="C410" s="37" t="s">
        <v>817</v>
      </c>
      <c r="D410" s="51" t="s">
        <v>795</v>
      </c>
      <c r="E410" s="37" t="s">
        <v>21</v>
      </c>
      <c r="F410" s="40">
        <v>19</v>
      </c>
      <c r="G410" s="41"/>
      <c r="H410" s="42">
        <v>53514215484</v>
      </c>
      <c r="I410" s="43">
        <v>0.5</v>
      </c>
      <c r="J410" s="43" t="s">
        <v>22</v>
      </c>
      <c r="K410" s="43">
        <v>0</v>
      </c>
      <c r="L410" s="43">
        <v>0</v>
      </c>
      <c r="M410" s="43">
        <v>0</v>
      </c>
      <c r="N410" s="37" t="s">
        <v>23</v>
      </c>
      <c r="O410" s="37" t="s">
        <v>24</v>
      </c>
    </row>
    <row r="411" spans="1:15" s="36" customFormat="1" x14ac:dyDescent="0.25">
      <c r="A411" s="37" t="s">
        <v>818</v>
      </c>
      <c r="B411" s="44" t="str">
        <f t="shared" si="11"/>
        <v>Ejector,Shallow Well (for 460)</v>
      </c>
      <c r="C411" s="37" t="s">
        <v>819</v>
      </c>
      <c r="D411" s="51" t="s">
        <v>795</v>
      </c>
      <c r="E411" s="37" t="s">
        <v>21</v>
      </c>
      <c r="F411" s="40">
        <v>97</v>
      </c>
      <c r="G411" s="41"/>
      <c r="H411" s="42">
        <v>53514218768</v>
      </c>
      <c r="I411" s="43">
        <v>4.5</v>
      </c>
      <c r="J411" s="43" t="s">
        <v>22</v>
      </c>
      <c r="K411" s="43">
        <v>4.25</v>
      </c>
      <c r="L411" s="43">
        <v>4.25</v>
      </c>
      <c r="M411" s="43">
        <v>14</v>
      </c>
      <c r="N411" s="37" t="s">
        <v>23</v>
      </c>
      <c r="O411" s="37" t="s">
        <v>24</v>
      </c>
    </row>
    <row r="412" spans="1:15" s="36" customFormat="1" x14ac:dyDescent="0.25">
      <c r="A412" s="37" t="s">
        <v>820</v>
      </c>
      <c r="B412" s="44" t="str">
        <f t="shared" si="11"/>
        <v>Ejector,Shallow Well (for 463)</v>
      </c>
      <c r="C412" s="37" t="s">
        <v>821</v>
      </c>
      <c r="D412" s="51" t="s">
        <v>795</v>
      </c>
      <c r="E412" s="37" t="s">
        <v>21</v>
      </c>
      <c r="F412" s="40">
        <v>97</v>
      </c>
      <c r="G412" s="41"/>
      <c r="H412" s="42">
        <v>53514218782</v>
      </c>
      <c r="I412" s="43">
        <v>4.5</v>
      </c>
      <c r="J412" s="43" t="s">
        <v>22</v>
      </c>
      <c r="K412" s="43">
        <v>4.25</v>
      </c>
      <c r="L412" s="43">
        <v>4.25</v>
      </c>
      <c r="M412" s="43">
        <v>14</v>
      </c>
      <c r="N412" s="37" t="s">
        <v>23</v>
      </c>
      <c r="O412" s="37" t="s">
        <v>24</v>
      </c>
    </row>
    <row r="413" spans="1:15" s="36" customFormat="1" x14ac:dyDescent="0.25">
      <c r="A413" s="37" t="s">
        <v>822</v>
      </c>
      <c r="B413" s="44" t="str">
        <f t="shared" si="11"/>
        <v>Ejector,Deep Well (for 460,462&amp;463)</v>
      </c>
      <c r="C413" s="37" t="s">
        <v>823</v>
      </c>
      <c r="D413" s="51" t="s">
        <v>795</v>
      </c>
      <c r="E413" s="37" t="s">
        <v>21</v>
      </c>
      <c r="F413" s="40">
        <v>114</v>
      </c>
      <c r="G413" s="41"/>
      <c r="H413" s="42">
        <v>53514218805</v>
      </c>
      <c r="I413" s="43">
        <v>5.5</v>
      </c>
      <c r="J413" s="43" t="s">
        <v>22</v>
      </c>
      <c r="K413" s="43">
        <v>4.25</v>
      </c>
      <c r="L413" s="43">
        <v>4.25</v>
      </c>
      <c r="M413" s="43">
        <v>14</v>
      </c>
      <c r="N413" s="37" t="s">
        <v>23</v>
      </c>
      <c r="O413" s="37" t="s">
        <v>24</v>
      </c>
    </row>
    <row r="414" spans="1:15" s="36" customFormat="1" x14ac:dyDescent="0.25">
      <c r="A414" s="37" t="s">
        <v>824</v>
      </c>
      <c r="B414" s="44" t="str">
        <f t="shared" si="11"/>
        <v>Ejector,Deep Well (for 460&amp;462)</v>
      </c>
      <c r="C414" s="37" t="s">
        <v>825</v>
      </c>
      <c r="D414" s="51" t="s">
        <v>795</v>
      </c>
      <c r="E414" s="37" t="s">
        <v>21</v>
      </c>
      <c r="F414" s="40">
        <v>107</v>
      </c>
      <c r="G414" s="41"/>
      <c r="H414" s="42">
        <v>53514218829</v>
      </c>
      <c r="I414" s="43">
        <v>5.5</v>
      </c>
      <c r="J414" s="43" t="s">
        <v>22</v>
      </c>
      <c r="K414" s="43">
        <v>4.25</v>
      </c>
      <c r="L414" s="43">
        <v>4.25</v>
      </c>
      <c r="M414" s="43">
        <v>14</v>
      </c>
      <c r="N414" s="37" t="s">
        <v>23</v>
      </c>
      <c r="O414" s="37" t="s">
        <v>24</v>
      </c>
    </row>
    <row r="415" spans="1:15" s="36" customFormat="1" x14ac:dyDescent="0.25">
      <c r="A415" s="37" t="s">
        <v>826</v>
      </c>
      <c r="B415" s="44" t="str">
        <f t="shared" si="11"/>
        <v>Ejector,Deep Well (for 463)</v>
      </c>
      <c r="C415" s="37" t="s">
        <v>827</v>
      </c>
      <c r="D415" s="51" t="s">
        <v>795</v>
      </c>
      <c r="E415" s="37" t="s">
        <v>21</v>
      </c>
      <c r="F415" s="40">
        <v>107</v>
      </c>
      <c r="G415" s="41"/>
      <c r="H415" s="42">
        <v>53514218843</v>
      </c>
      <c r="I415" s="43">
        <v>5.5</v>
      </c>
      <c r="J415" s="43" t="s">
        <v>22</v>
      </c>
      <c r="K415" s="43">
        <v>4.25</v>
      </c>
      <c r="L415" s="43">
        <v>4.25</v>
      </c>
      <c r="M415" s="43">
        <v>14</v>
      </c>
      <c r="N415" s="37" t="s">
        <v>23</v>
      </c>
      <c r="O415" s="37" t="s">
        <v>24</v>
      </c>
    </row>
    <row r="416" spans="1:15" s="36" customFormat="1" x14ac:dyDescent="0.25">
      <c r="A416" s="37" t="s">
        <v>828</v>
      </c>
      <c r="B416" s="44" t="str">
        <f t="shared" si="11"/>
        <v>Ejector,Deep Well (for 463)</v>
      </c>
      <c r="C416" s="37" t="s">
        <v>827</v>
      </c>
      <c r="D416" s="51" t="s">
        <v>795</v>
      </c>
      <c r="E416" s="37" t="s">
        <v>21</v>
      </c>
      <c r="F416" s="40">
        <v>125</v>
      </c>
      <c r="G416" s="41"/>
      <c r="H416" s="42">
        <v>53514218867</v>
      </c>
      <c r="I416" s="43">
        <v>5.5</v>
      </c>
      <c r="J416" s="43" t="s">
        <v>22</v>
      </c>
      <c r="K416" s="43">
        <v>4.25</v>
      </c>
      <c r="L416" s="43">
        <v>4.25</v>
      </c>
      <c r="M416" s="43">
        <v>14</v>
      </c>
      <c r="N416" s="37" t="s">
        <v>23</v>
      </c>
      <c r="O416" s="37" t="s">
        <v>24</v>
      </c>
    </row>
    <row r="417" spans="1:15" s="36" customFormat="1" x14ac:dyDescent="0.25">
      <c r="A417" s="37" t="s">
        <v>829</v>
      </c>
      <c r="B417" s="44" t="str">
        <f t="shared" si="11"/>
        <v>Kit,Flow control (for 460,462&amp;463)</v>
      </c>
      <c r="C417" s="37" t="s">
        <v>830</v>
      </c>
      <c r="D417" s="51" t="s">
        <v>795</v>
      </c>
      <c r="E417" s="37" t="s">
        <v>21</v>
      </c>
      <c r="F417" s="40">
        <v>46</v>
      </c>
      <c r="G417" s="41"/>
      <c r="H417" s="42">
        <v>53514218881</v>
      </c>
      <c r="I417" s="43">
        <v>1</v>
      </c>
      <c r="J417" s="43" t="s">
        <v>22</v>
      </c>
      <c r="K417" s="43">
        <v>3.5</v>
      </c>
      <c r="L417" s="43">
        <v>3.5</v>
      </c>
      <c r="M417" s="43">
        <v>5.5</v>
      </c>
      <c r="N417" s="37" t="s">
        <v>23</v>
      </c>
      <c r="O417" s="37" t="s">
        <v>24</v>
      </c>
    </row>
    <row r="418" spans="1:15" s="36" customFormat="1" x14ac:dyDescent="0.25">
      <c r="A418" s="37" t="s">
        <v>831</v>
      </c>
      <c r="B418" s="44" t="str">
        <f t="shared" si="11"/>
        <v>Kit,Switch &amp; Governor Replacement</v>
      </c>
      <c r="C418" s="37" t="s">
        <v>832</v>
      </c>
      <c r="D418" s="51" t="s">
        <v>795</v>
      </c>
      <c r="E418" s="37" t="s">
        <v>21</v>
      </c>
      <c r="F418" s="40">
        <v>51</v>
      </c>
      <c r="G418" s="41"/>
      <c r="H418" s="42">
        <v>53514218904</v>
      </c>
      <c r="I418" s="43">
        <v>1</v>
      </c>
      <c r="J418" s="43" t="s">
        <v>22</v>
      </c>
      <c r="K418" s="43">
        <v>4.5</v>
      </c>
      <c r="L418" s="43">
        <v>1.5</v>
      </c>
      <c r="M418" s="43">
        <v>5.5</v>
      </c>
      <c r="N418" s="37" t="s">
        <v>23</v>
      </c>
      <c r="O418" s="37" t="s">
        <v>24</v>
      </c>
    </row>
    <row r="419" spans="1:15" s="36" customFormat="1" x14ac:dyDescent="0.25">
      <c r="A419" s="37" t="s">
        <v>833</v>
      </c>
      <c r="B419" s="44" t="str">
        <f t="shared" si="11"/>
        <v>Valve,Foot-1" X 1-1/4"/Dual Purpose/Bronze</v>
      </c>
      <c r="C419" s="37" t="s">
        <v>834</v>
      </c>
      <c r="D419" s="51" t="s">
        <v>795</v>
      </c>
      <c r="E419" s="37" t="s">
        <v>21</v>
      </c>
      <c r="F419" s="40">
        <v>49</v>
      </c>
      <c r="G419" s="41"/>
      <c r="H419" s="42">
        <v>53514218928</v>
      </c>
      <c r="I419" s="43">
        <v>1</v>
      </c>
      <c r="J419" s="43" t="s">
        <v>22</v>
      </c>
      <c r="K419" s="43">
        <v>0</v>
      </c>
      <c r="L419" s="43">
        <v>0</v>
      </c>
      <c r="M419" s="43">
        <v>0</v>
      </c>
      <c r="N419" s="37" t="s">
        <v>23</v>
      </c>
      <c r="O419" s="37" t="s">
        <v>24</v>
      </c>
    </row>
    <row r="420" spans="1:15" s="36" customFormat="1" x14ac:dyDescent="0.25">
      <c r="A420" s="37" t="s">
        <v>835</v>
      </c>
      <c r="B420" s="44" t="str">
        <f t="shared" si="11"/>
        <v>Tank,Diaphragm/4.5 Gallon</v>
      </c>
      <c r="C420" s="37" t="s">
        <v>836</v>
      </c>
      <c r="D420" s="51" t="s">
        <v>795</v>
      </c>
      <c r="E420" s="37" t="s">
        <v>21</v>
      </c>
      <c r="F420" s="40">
        <v>152</v>
      </c>
      <c r="G420" s="41"/>
      <c r="H420" s="42">
        <v>53514218942</v>
      </c>
      <c r="I420" s="43">
        <v>10</v>
      </c>
      <c r="J420" s="43" t="s">
        <v>22</v>
      </c>
      <c r="K420" s="43">
        <v>11.5</v>
      </c>
      <c r="L420" s="43">
        <v>11.5</v>
      </c>
      <c r="M420" s="43">
        <v>15.3</v>
      </c>
      <c r="N420" s="37" t="s">
        <v>23</v>
      </c>
      <c r="O420" s="37" t="s">
        <v>24</v>
      </c>
    </row>
    <row r="421" spans="1:15" s="36" customFormat="1" x14ac:dyDescent="0.25">
      <c r="A421" s="37" t="s">
        <v>837</v>
      </c>
      <c r="B421" s="44" t="str">
        <f t="shared" si="11"/>
        <v>Tank,Vertical Diaphragm/Air-E-Tainer/14 Gallon/Steel</v>
      </c>
      <c r="C421" s="37" t="s">
        <v>838</v>
      </c>
      <c r="D421" s="51" t="s">
        <v>795</v>
      </c>
      <c r="E421" s="37" t="s">
        <v>21</v>
      </c>
      <c r="F421" s="40">
        <v>382</v>
      </c>
      <c r="G421" s="41"/>
      <c r="H421" s="42">
        <v>53514218966</v>
      </c>
      <c r="I421" s="43">
        <v>27</v>
      </c>
      <c r="J421" s="43" t="s">
        <v>22</v>
      </c>
      <c r="K421" s="43">
        <v>16.5</v>
      </c>
      <c r="L421" s="43">
        <v>23</v>
      </c>
      <c r="M421" s="43">
        <v>16.5</v>
      </c>
      <c r="N421" s="37" t="s">
        <v>23</v>
      </c>
      <c r="O421" s="37" t="s">
        <v>24</v>
      </c>
    </row>
    <row r="422" spans="1:15" s="36" customFormat="1" x14ac:dyDescent="0.25">
      <c r="A422" s="37" t="s">
        <v>839</v>
      </c>
      <c r="B422" s="44" t="str">
        <f t="shared" si="11"/>
        <v>Tank,Vertical Diaphragm/Air-E-Tainer/20 Gallon/Steel</v>
      </c>
      <c r="C422" s="37" t="s">
        <v>840</v>
      </c>
      <c r="D422" s="51" t="s">
        <v>795</v>
      </c>
      <c r="E422" s="37" t="s">
        <v>21</v>
      </c>
      <c r="F422" s="40">
        <v>349</v>
      </c>
      <c r="G422" s="41"/>
      <c r="H422" s="42">
        <v>53514218980</v>
      </c>
      <c r="I422" s="43">
        <v>35</v>
      </c>
      <c r="J422" s="43" t="s">
        <v>22</v>
      </c>
      <c r="K422" s="43">
        <v>16.5</v>
      </c>
      <c r="L422" s="43">
        <v>32</v>
      </c>
      <c r="M422" s="43">
        <v>16.5</v>
      </c>
      <c r="N422" s="37" t="s">
        <v>23</v>
      </c>
      <c r="O422" s="37" t="s">
        <v>24</v>
      </c>
    </row>
    <row r="423" spans="1:15" s="36" customFormat="1" x14ac:dyDescent="0.25">
      <c r="A423" s="37" t="s">
        <v>841</v>
      </c>
      <c r="B423" s="44" t="str">
        <f t="shared" si="11"/>
        <v>Tank,Vertical Diaphragm/Air-E-Tainer/32 Gallon/Steel</v>
      </c>
      <c r="C423" s="37" t="s">
        <v>842</v>
      </c>
      <c r="D423" s="51" t="s">
        <v>795</v>
      </c>
      <c r="E423" s="37" t="s">
        <v>21</v>
      </c>
      <c r="F423" s="40">
        <v>563</v>
      </c>
      <c r="G423" s="41"/>
      <c r="H423" s="42">
        <v>53514219000</v>
      </c>
      <c r="I423" s="43">
        <v>53</v>
      </c>
      <c r="J423" s="43" t="s">
        <v>22</v>
      </c>
      <c r="K423" s="43">
        <v>16.5</v>
      </c>
      <c r="L423" s="43">
        <v>44</v>
      </c>
      <c r="M423" s="43">
        <v>16.5</v>
      </c>
      <c r="N423" s="37" t="s">
        <v>23</v>
      </c>
      <c r="O423" s="37" t="s">
        <v>24</v>
      </c>
    </row>
    <row r="424" spans="1:15" s="36" customFormat="1" x14ac:dyDescent="0.25">
      <c r="A424" s="37" t="s">
        <v>843</v>
      </c>
      <c r="B424" s="44" t="str">
        <f t="shared" si="11"/>
        <v>Tank,Vertical Diaphragm/Air-E-Tainer/44 Gallon/Steel</v>
      </c>
      <c r="C424" s="37" t="s">
        <v>844</v>
      </c>
      <c r="D424" s="51" t="s">
        <v>795</v>
      </c>
      <c r="E424" s="37" t="s">
        <v>21</v>
      </c>
      <c r="F424" s="40">
        <v>903</v>
      </c>
      <c r="G424" s="41"/>
      <c r="H424" s="42">
        <v>53514219024</v>
      </c>
      <c r="I424" s="43">
        <v>66</v>
      </c>
      <c r="J424" s="43" t="s">
        <v>22</v>
      </c>
      <c r="K424" s="43">
        <v>14</v>
      </c>
      <c r="L424" s="43">
        <v>8.5</v>
      </c>
      <c r="M424" s="43">
        <v>14</v>
      </c>
      <c r="N424" s="37" t="s">
        <v>23</v>
      </c>
      <c r="O424" s="37" t="s">
        <v>24</v>
      </c>
    </row>
    <row r="425" spans="1:15" s="36" customFormat="1" x14ac:dyDescent="0.25">
      <c r="A425" s="37" t="s">
        <v>845</v>
      </c>
      <c r="B425" s="44" t="str">
        <f t="shared" si="11"/>
        <v>Stand, Air-E-Tainer/Jet Pump</v>
      </c>
      <c r="C425" s="37" t="s">
        <v>846</v>
      </c>
      <c r="D425" s="51" t="s">
        <v>795</v>
      </c>
      <c r="E425" s="37" t="s">
        <v>21</v>
      </c>
      <c r="F425" s="40">
        <v>40</v>
      </c>
      <c r="G425" s="41"/>
      <c r="H425" s="42">
        <v>53514219048</v>
      </c>
      <c r="I425" s="43">
        <v>3.5</v>
      </c>
      <c r="J425" s="43" t="s">
        <v>22</v>
      </c>
      <c r="K425" s="43">
        <v>8.5</v>
      </c>
      <c r="L425" s="43">
        <v>5.5</v>
      </c>
      <c r="M425" s="43">
        <v>1.5</v>
      </c>
      <c r="N425" s="37" t="s">
        <v>23</v>
      </c>
      <c r="O425" s="37" t="s">
        <v>24</v>
      </c>
    </row>
    <row r="426" spans="1:15" s="36" customFormat="1" x14ac:dyDescent="0.25">
      <c r="A426" s="37" t="s">
        <v>847</v>
      </c>
      <c r="B426" s="44" t="str">
        <f t="shared" si="11"/>
        <v>Kit, Hook Up(for10-2368&amp;10-2369) w/Stand</v>
      </c>
      <c r="C426" s="37" t="s">
        <v>848</v>
      </c>
      <c r="D426" s="51" t="s">
        <v>795</v>
      </c>
      <c r="E426" s="37" t="s">
        <v>21</v>
      </c>
      <c r="F426" s="40">
        <v>112</v>
      </c>
      <c r="G426" s="41"/>
      <c r="H426" s="42">
        <v>53514219062</v>
      </c>
      <c r="I426" s="43">
        <v>8</v>
      </c>
      <c r="J426" s="43" t="s">
        <v>22</v>
      </c>
      <c r="K426" s="43">
        <v>10.25</v>
      </c>
      <c r="L426" s="43">
        <v>5.5</v>
      </c>
      <c r="M426" s="43">
        <v>12.5</v>
      </c>
      <c r="N426" s="37" t="s">
        <v>23</v>
      </c>
      <c r="O426" s="37" t="s">
        <v>24</v>
      </c>
    </row>
    <row r="427" spans="1:15" s="36" customFormat="1" x14ac:dyDescent="0.25">
      <c r="A427" s="37" t="s">
        <v>849</v>
      </c>
      <c r="B427" s="44" t="str">
        <f t="shared" si="11"/>
        <v>Tank, Expansion/Water Heater(2.1 Gal)</v>
      </c>
      <c r="C427" s="37" t="s">
        <v>850</v>
      </c>
      <c r="D427" s="51" t="s">
        <v>795</v>
      </c>
      <c r="E427" s="37" t="s">
        <v>21</v>
      </c>
      <c r="F427" s="40">
        <v>117</v>
      </c>
      <c r="G427" s="41"/>
      <c r="H427" s="42">
        <v>53514219086</v>
      </c>
      <c r="I427" s="43">
        <v>7</v>
      </c>
      <c r="J427" s="43" t="s">
        <v>22</v>
      </c>
      <c r="K427" s="43">
        <v>8</v>
      </c>
      <c r="L427" s="43">
        <v>8</v>
      </c>
      <c r="M427" s="43">
        <v>8</v>
      </c>
      <c r="N427" s="37" t="s">
        <v>23</v>
      </c>
      <c r="O427" s="37" t="s">
        <v>24</v>
      </c>
    </row>
    <row r="428" spans="1:15" s="36" customFormat="1" x14ac:dyDescent="0.25">
      <c r="A428" s="37" t="s">
        <v>851</v>
      </c>
      <c r="B428" s="44" t="str">
        <f t="shared" si="11"/>
        <v>Tank, Expansion/Water Heater(4.5 Gal)</v>
      </c>
      <c r="C428" s="37" t="s">
        <v>852</v>
      </c>
      <c r="D428" s="51" t="s">
        <v>795</v>
      </c>
      <c r="E428" s="37" t="s">
        <v>21</v>
      </c>
      <c r="F428" s="40">
        <v>151</v>
      </c>
      <c r="G428" s="41"/>
      <c r="H428" s="42">
        <v>53514219109</v>
      </c>
      <c r="I428" s="43">
        <v>10</v>
      </c>
      <c r="J428" s="43" t="s">
        <v>22</v>
      </c>
      <c r="K428" s="43">
        <v>12</v>
      </c>
      <c r="L428" s="43">
        <v>12</v>
      </c>
      <c r="M428" s="43">
        <v>12</v>
      </c>
      <c r="N428" s="37" t="s">
        <v>23</v>
      </c>
      <c r="O428" s="37" t="s">
        <v>24</v>
      </c>
    </row>
    <row r="429" spans="1:15" s="36" customFormat="1" x14ac:dyDescent="0.25">
      <c r="A429" s="37" t="s">
        <v>853</v>
      </c>
      <c r="B429" s="44" t="str">
        <f t="shared" si="11"/>
        <v>Switch, Pressure/20-40 PSI</v>
      </c>
      <c r="C429" s="37" t="s">
        <v>854</v>
      </c>
      <c r="D429" s="51" t="s">
        <v>795</v>
      </c>
      <c r="E429" s="37" t="s">
        <v>21</v>
      </c>
      <c r="F429" s="40">
        <v>25</v>
      </c>
      <c r="G429" s="41"/>
      <c r="H429" s="42">
        <v>53514219123</v>
      </c>
      <c r="I429" s="43">
        <v>1</v>
      </c>
      <c r="J429" s="43" t="s">
        <v>22</v>
      </c>
      <c r="K429" s="43">
        <v>0</v>
      </c>
      <c r="L429" s="43">
        <v>0</v>
      </c>
      <c r="M429" s="43">
        <v>0</v>
      </c>
      <c r="N429" s="37" t="s">
        <v>23</v>
      </c>
      <c r="O429" s="37" t="s">
        <v>24</v>
      </c>
    </row>
    <row r="430" spans="1:15" s="36" customFormat="1" x14ac:dyDescent="0.25">
      <c r="A430" s="37" t="s">
        <v>855</v>
      </c>
      <c r="B430" s="44" t="str">
        <f t="shared" si="11"/>
        <v>Switch, Pressure/30-50 PSI</v>
      </c>
      <c r="C430" s="37" t="s">
        <v>856</v>
      </c>
      <c r="D430" s="51" t="s">
        <v>795</v>
      </c>
      <c r="E430" s="37" t="s">
        <v>21</v>
      </c>
      <c r="F430" s="40">
        <v>25</v>
      </c>
      <c r="G430" s="41"/>
      <c r="H430" s="42">
        <v>53514219147</v>
      </c>
      <c r="I430" s="43">
        <v>1</v>
      </c>
      <c r="J430" s="43" t="s">
        <v>22</v>
      </c>
      <c r="K430" s="43">
        <v>0</v>
      </c>
      <c r="L430" s="43">
        <v>0</v>
      </c>
      <c r="M430" s="43">
        <v>0</v>
      </c>
      <c r="N430" s="37" t="s">
        <v>23</v>
      </c>
      <c r="O430" s="37" t="s">
        <v>24</v>
      </c>
    </row>
    <row r="431" spans="1:15" s="36" customFormat="1" x14ac:dyDescent="0.25">
      <c r="A431" s="37" t="s">
        <v>857</v>
      </c>
      <c r="B431" s="44" t="str">
        <f t="shared" si="11"/>
        <v>Switch, Low Pressure Cut Off/20-40 PSI</v>
      </c>
      <c r="C431" s="37" t="s">
        <v>858</v>
      </c>
      <c r="D431" s="51" t="s">
        <v>795</v>
      </c>
      <c r="E431" s="37" t="s">
        <v>21</v>
      </c>
      <c r="F431" s="40">
        <v>52</v>
      </c>
      <c r="G431" s="41"/>
      <c r="H431" s="42">
        <v>53514219161</v>
      </c>
      <c r="I431" s="43">
        <v>1</v>
      </c>
      <c r="J431" s="43" t="s">
        <v>22</v>
      </c>
      <c r="K431" s="43">
        <v>4</v>
      </c>
      <c r="L431" s="43">
        <v>4</v>
      </c>
      <c r="M431" s="43">
        <v>4</v>
      </c>
      <c r="N431" s="37" t="s">
        <v>23</v>
      </c>
      <c r="O431" s="37" t="s">
        <v>24</v>
      </c>
    </row>
    <row r="432" spans="1:15" s="36" customFormat="1" x14ac:dyDescent="0.25">
      <c r="A432" s="37" t="s">
        <v>859</v>
      </c>
      <c r="B432" s="44" t="str">
        <f t="shared" si="11"/>
        <v>Gauge, Pressure/100 PSI</v>
      </c>
      <c r="C432" s="37" t="s">
        <v>860</v>
      </c>
      <c r="D432" s="51" t="s">
        <v>795</v>
      </c>
      <c r="E432" s="37" t="s">
        <v>21</v>
      </c>
      <c r="F432" s="40">
        <v>26</v>
      </c>
      <c r="G432" s="41"/>
      <c r="H432" s="42">
        <v>53514219185</v>
      </c>
      <c r="I432" s="43">
        <v>1</v>
      </c>
      <c r="J432" s="43" t="s">
        <v>22</v>
      </c>
      <c r="K432" s="43">
        <v>0</v>
      </c>
      <c r="L432" s="43">
        <v>0</v>
      </c>
      <c r="M432" s="43">
        <v>0</v>
      </c>
      <c r="N432" s="37" t="s">
        <v>23</v>
      </c>
      <c r="O432" s="37" t="s">
        <v>24</v>
      </c>
    </row>
    <row r="433" spans="1:15" s="36" customFormat="1" x14ac:dyDescent="0.25">
      <c r="A433" s="37" t="s">
        <v>861</v>
      </c>
      <c r="B433" s="44" t="str">
        <f t="shared" si="11"/>
        <v>Gauge, Pressure/200 PSI</v>
      </c>
      <c r="C433" s="37" t="s">
        <v>862</v>
      </c>
      <c r="D433" s="51" t="s">
        <v>795</v>
      </c>
      <c r="E433" s="37" t="s">
        <v>21</v>
      </c>
      <c r="F433" s="40">
        <v>16</v>
      </c>
      <c r="G433" s="41"/>
      <c r="H433" s="42">
        <v>53514219208</v>
      </c>
      <c r="I433" s="43">
        <v>1</v>
      </c>
      <c r="J433" s="43" t="s">
        <v>22</v>
      </c>
      <c r="K433" s="43">
        <v>0</v>
      </c>
      <c r="L433" s="43">
        <v>0</v>
      </c>
      <c r="M433" s="43">
        <v>0</v>
      </c>
      <c r="N433" s="37" t="s">
        <v>23</v>
      </c>
      <c r="O433" s="37" t="s">
        <v>24</v>
      </c>
    </row>
    <row r="434" spans="1:15" s="36" customFormat="1" x14ac:dyDescent="0.25">
      <c r="A434" s="37" t="s">
        <v>863</v>
      </c>
      <c r="B434" s="44" t="str">
        <f t="shared" si="11"/>
        <v>Kit,Hook Up (for 10-2367)</v>
      </c>
      <c r="C434" s="37" t="s">
        <v>864</v>
      </c>
      <c r="D434" s="51" t="s">
        <v>795</v>
      </c>
      <c r="E434" s="37" t="s">
        <v>21</v>
      </c>
      <c r="F434" s="40">
        <v>30</v>
      </c>
      <c r="G434" s="41"/>
      <c r="H434" s="42">
        <v>53514219222</v>
      </c>
      <c r="I434" s="43">
        <v>8</v>
      </c>
      <c r="J434" s="43" t="s">
        <v>22</v>
      </c>
      <c r="K434" s="43">
        <v>0</v>
      </c>
      <c r="L434" s="43">
        <v>0</v>
      </c>
      <c r="M434" s="43">
        <v>0</v>
      </c>
      <c r="N434" s="37" t="s">
        <v>23</v>
      </c>
      <c r="O434" s="37" t="s">
        <v>24</v>
      </c>
    </row>
    <row r="435" spans="1:15" s="36" customFormat="1" x14ac:dyDescent="0.25">
      <c r="A435" s="37" t="s">
        <v>865</v>
      </c>
      <c r="B435" s="44" t="str">
        <f t="shared" si="11"/>
        <v>Stand,Pump Kit</v>
      </c>
      <c r="C435" s="37" t="s">
        <v>866</v>
      </c>
      <c r="D435" s="51" t="s">
        <v>867</v>
      </c>
      <c r="E435" s="37" t="s">
        <v>21</v>
      </c>
      <c r="F435" s="40">
        <v>23</v>
      </c>
      <c r="G435" s="41"/>
      <c r="H435" s="42">
        <v>53514226459</v>
      </c>
      <c r="I435" s="43">
        <v>1.25</v>
      </c>
      <c r="J435" s="43" t="s">
        <v>22</v>
      </c>
      <c r="K435" s="43">
        <v>3</v>
      </c>
      <c r="L435" s="43">
        <v>15</v>
      </c>
      <c r="M435" s="43">
        <v>15</v>
      </c>
      <c r="N435" s="37" t="s">
        <v>23</v>
      </c>
      <c r="O435" s="37" t="s">
        <v>24</v>
      </c>
    </row>
    <row r="436" spans="1:15" s="36" customFormat="1" x14ac:dyDescent="0.25">
      <c r="A436" s="37" t="s">
        <v>868</v>
      </c>
      <c r="B436" s="44" t="str">
        <f t="shared" si="11"/>
        <v>Control,Sim/230V/1Ph/4X/Is/21.0-30.0A/EX6220/Ext. Opt</v>
      </c>
      <c r="C436" s="37" t="s">
        <v>869</v>
      </c>
      <c r="D436" s="37" t="str">
        <f>VLOOKUP(A436,'[1]Zoeller Pump Company'!$A$10:$C$3862,3,FALSE)</f>
        <v>https://www.zoellerpumps.com/en-us/products/alarms/controls/simplex-panels</v>
      </c>
      <c r="E436" s="37" t="s">
        <v>21</v>
      </c>
      <c r="F436" s="40">
        <v>2673</v>
      </c>
      <c r="G436" s="41"/>
      <c r="H436" s="42">
        <v>53514232351</v>
      </c>
      <c r="I436" s="43">
        <v>25</v>
      </c>
      <c r="J436" s="43" t="s">
        <v>22</v>
      </c>
      <c r="K436" s="43">
        <v>21.5</v>
      </c>
      <c r="L436" s="43">
        <v>10</v>
      </c>
      <c r="M436" s="43">
        <v>19.5</v>
      </c>
      <c r="N436" s="37" t="s">
        <v>58</v>
      </c>
      <c r="O436" s="37" t="s">
        <v>24</v>
      </c>
    </row>
    <row r="437" spans="1:15" s="36" customFormat="1" x14ac:dyDescent="0.25">
      <c r="A437" s="37" t="s">
        <v>870</v>
      </c>
      <c r="B437" s="44" t="str">
        <f t="shared" si="11"/>
        <v>Control,Sim/230V/1Ph/4X/Is/31-40A/EX6221/Ext Opt</v>
      </c>
      <c r="C437" s="37" t="s">
        <v>871</v>
      </c>
      <c r="D437" s="37" t="str">
        <f>VLOOKUP(A437,'[1]Zoeller Pump Company'!$A$10:$C$3862,3,FALSE)</f>
        <v>https://www.zoellerpumps.com/en-us/products/alarms/controls/simplex-panels</v>
      </c>
      <c r="E437" s="37" t="s">
        <v>21</v>
      </c>
      <c r="F437" s="40">
        <v>2796</v>
      </c>
      <c r="G437" s="41"/>
      <c r="H437" s="42">
        <v>53514232399</v>
      </c>
      <c r="I437" s="43">
        <v>20</v>
      </c>
      <c r="J437" s="43" t="s">
        <v>22</v>
      </c>
      <c r="K437" s="43">
        <v>21.5</v>
      </c>
      <c r="L437" s="43">
        <v>10</v>
      </c>
      <c r="M437" s="43">
        <v>19.5</v>
      </c>
      <c r="N437" s="37" t="s">
        <v>58</v>
      </c>
      <c r="O437" s="37" t="s">
        <v>24</v>
      </c>
    </row>
    <row r="438" spans="1:15" s="36" customFormat="1" x14ac:dyDescent="0.25">
      <c r="A438" s="37" t="s">
        <v>872</v>
      </c>
      <c r="B438" s="44" t="str">
        <f t="shared" si="11"/>
        <v>Control,Sim/208/240/480V/3Ph/4X/Is/48.0-65.0FLA/Ext Opt</v>
      </c>
      <c r="C438" s="37" t="s">
        <v>873</v>
      </c>
      <c r="D438" s="37" t="str">
        <f>VLOOKUP(A438,'[1]Zoeller Pump Company'!$A$10:$C$3862,3,FALSE)</f>
        <v>https://www.zoellerpumps.com/en-us/products/alarms/controls/simplex-panels</v>
      </c>
      <c r="E438" s="37" t="s">
        <v>21</v>
      </c>
      <c r="F438" s="40">
        <v>4235</v>
      </c>
      <c r="G438" s="41"/>
      <c r="H438" s="42">
        <v>53514232535</v>
      </c>
      <c r="I438" s="43">
        <v>18</v>
      </c>
      <c r="J438" s="43" t="s">
        <v>22</v>
      </c>
      <c r="K438" s="43">
        <v>21.5</v>
      </c>
      <c r="L438" s="43">
        <v>10</v>
      </c>
      <c r="M438" s="43">
        <v>19.5</v>
      </c>
      <c r="N438" s="37" t="s">
        <v>58</v>
      </c>
      <c r="O438" s="37" t="s">
        <v>24</v>
      </c>
    </row>
    <row r="439" spans="1:15" s="36" customFormat="1" x14ac:dyDescent="0.25">
      <c r="A439" s="37" t="s">
        <v>874</v>
      </c>
      <c r="B439" s="44" t="str">
        <f t="shared" si="11"/>
        <v>Control,Sim/575V/3Ph/4X/Is/13.0-18.0FLA/Ext Opt</v>
      </c>
      <c r="C439" s="37" t="s">
        <v>875</v>
      </c>
      <c r="D439" s="37" t="str">
        <f>VLOOKUP(A439,'[1]Zoeller Pump Company'!$A$10:$C$3862,3,FALSE)</f>
        <v>https://www.zoellerpumps.com/en-us/products/alarms/controls/simplex-panels</v>
      </c>
      <c r="E439" s="37" t="s">
        <v>21</v>
      </c>
      <c r="F439" s="40">
        <v>2930</v>
      </c>
      <c r="G439" s="41"/>
      <c r="H439" s="42">
        <v>53514232412</v>
      </c>
      <c r="I439" s="43">
        <v>18</v>
      </c>
      <c r="J439" s="43" t="s">
        <v>22</v>
      </c>
      <c r="K439" s="43">
        <v>21.5</v>
      </c>
      <c r="L439" s="43">
        <v>10</v>
      </c>
      <c r="M439" s="43">
        <v>19.5</v>
      </c>
      <c r="N439" s="37" t="s">
        <v>58</v>
      </c>
      <c r="O439" s="37" t="s">
        <v>24</v>
      </c>
    </row>
    <row r="440" spans="1:15" s="36" customFormat="1" x14ac:dyDescent="0.25">
      <c r="A440" s="37" t="s">
        <v>876</v>
      </c>
      <c r="B440" s="44" t="str">
        <f t="shared" si="11"/>
        <v>Control,Sim/575V/3Ph/4X/Is/20-25FLA/Ext Opt</v>
      </c>
      <c r="C440" s="37" t="s">
        <v>877</v>
      </c>
      <c r="D440" s="37" t="str">
        <f>VLOOKUP(A440,'[1]Zoeller Pump Company'!$A$10:$C$3862,3,FALSE)</f>
        <v>https://www.zoellerpumps.com/en-us/products/alarms/controls/simplex-panels</v>
      </c>
      <c r="E440" s="37" t="s">
        <v>21</v>
      </c>
      <c r="F440" s="40">
        <v>2942</v>
      </c>
      <c r="G440" s="41"/>
      <c r="H440" s="42">
        <v>53514232436</v>
      </c>
      <c r="I440" s="43">
        <v>18</v>
      </c>
      <c r="J440" s="43" t="s">
        <v>22</v>
      </c>
      <c r="K440" s="43">
        <v>21.5</v>
      </c>
      <c r="L440" s="43">
        <v>10</v>
      </c>
      <c r="M440" s="43">
        <v>19.5</v>
      </c>
      <c r="N440" s="37" t="s">
        <v>58</v>
      </c>
      <c r="O440" s="37" t="s">
        <v>24</v>
      </c>
    </row>
    <row r="441" spans="1:15" s="36" customFormat="1" x14ac:dyDescent="0.25">
      <c r="A441" s="37" t="s">
        <v>878</v>
      </c>
      <c r="B441" s="44" t="str">
        <f t="shared" si="11"/>
        <v>Control,Dup/230V/1Ph/4X/Is/21.0-30.0A/EX6220/Ext. Opt</v>
      </c>
      <c r="C441" s="37" t="s">
        <v>879</v>
      </c>
      <c r="D441" s="37" t="str">
        <f>VLOOKUP(A441,'[1]Zoeller Pump Company'!$A$10:$C$3862,3,FALSE)</f>
        <v>https://www.zoellerpumps.com/en-us/products/alarms/controls/duplex-alternator</v>
      </c>
      <c r="E441" s="37" t="s">
        <v>21</v>
      </c>
      <c r="F441" s="40">
        <v>5950</v>
      </c>
      <c r="G441" s="41"/>
      <c r="H441" s="42">
        <v>53514232450</v>
      </c>
      <c r="I441" s="43">
        <v>40</v>
      </c>
      <c r="J441" s="43" t="s">
        <v>22</v>
      </c>
      <c r="K441" s="43">
        <v>28</v>
      </c>
      <c r="L441" s="43">
        <v>14</v>
      </c>
      <c r="M441" s="43">
        <v>36</v>
      </c>
      <c r="N441" s="37" t="s">
        <v>58</v>
      </c>
      <c r="O441" s="37" t="s">
        <v>24</v>
      </c>
    </row>
    <row r="442" spans="1:15" s="36" customFormat="1" x14ac:dyDescent="0.25">
      <c r="A442" s="37" t="s">
        <v>880</v>
      </c>
      <c r="B442" s="44" t="str">
        <f t="shared" si="11"/>
        <v>Control,Dup/230V/1Ph/4X/IS/31-40A/EX6221/Ext Opt</v>
      </c>
      <c r="C442" s="37" t="s">
        <v>881</v>
      </c>
      <c r="D442" s="37" t="str">
        <f>VLOOKUP(A442,'[1]Zoeller Pump Company'!$A$10:$C$3862,3,FALSE)</f>
        <v>https://www.zoellerpumps.com/en-us/products/alarms/controls/duplex-alternator</v>
      </c>
      <c r="E442" s="37" t="s">
        <v>21</v>
      </c>
      <c r="F442" s="40">
        <v>5957</v>
      </c>
      <c r="G442" s="41"/>
      <c r="H442" s="42">
        <v>53514232474</v>
      </c>
      <c r="I442" s="43">
        <v>40</v>
      </c>
      <c r="J442" s="43" t="s">
        <v>22</v>
      </c>
      <c r="K442" s="43">
        <v>28</v>
      </c>
      <c r="L442" s="43">
        <v>14</v>
      </c>
      <c r="M442" s="43">
        <v>36</v>
      </c>
      <c r="N442" s="37" t="s">
        <v>58</v>
      </c>
      <c r="O442" s="37" t="s">
        <v>24</v>
      </c>
    </row>
    <row r="443" spans="1:15" s="36" customFormat="1" x14ac:dyDescent="0.25">
      <c r="A443" s="37" t="s">
        <v>882</v>
      </c>
      <c r="B443" s="44" t="str">
        <f t="shared" si="11"/>
        <v>Control,Dup/208/240/480V/3Ph/4X/IS/48.0-65.0FLA/Ext Opt</v>
      </c>
      <c r="C443" s="37" t="s">
        <v>883</v>
      </c>
      <c r="D443" s="37" t="str">
        <f>VLOOKUP(A443,'[1]Zoeller Pump Company'!$A$10:$C$3862,3,FALSE)</f>
        <v>https://www.zoellerpumps.com/en-us/products/alarms/controls/duplex-alternator</v>
      </c>
      <c r="E443" s="37" t="s">
        <v>21</v>
      </c>
      <c r="F443" s="40">
        <v>7000</v>
      </c>
      <c r="G443" s="41"/>
      <c r="H443" s="42">
        <v>53514232573</v>
      </c>
      <c r="I443" s="43">
        <v>22</v>
      </c>
      <c r="J443" s="43" t="s">
        <v>22</v>
      </c>
      <c r="K443" s="43">
        <v>31.5</v>
      </c>
      <c r="L443" s="43">
        <v>16.5</v>
      </c>
      <c r="M443" s="43">
        <v>23.5</v>
      </c>
      <c r="N443" s="37" t="s">
        <v>58</v>
      </c>
      <c r="O443" s="37" t="s">
        <v>24</v>
      </c>
    </row>
    <row r="444" spans="1:15" s="36" customFormat="1" x14ac:dyDescent="0.25">
      <c r="A444" s="37" t="s">
        <v>884</v>
      </c>
      <c r="B444" s="44" t="str">
        <f t="shared" si="11"/>
        <v>Control,Dup/575V/3Ph/4X/IS/13.0-18.0FLA/Ext Opt</v>
      </c>
      <c r="C444" s="37" t="s">
        <v>885</v>
      </c>
      <c r="D444" s="37" t="str">
        <f>VLOOKUP(A444,'[1]Zoeller Pump Company'!$A$10:$C$3862,3,FALSE)</f>
        <v>https://www.zoellerpumps.com/en-us/products/alarms/controls/duplex-alternator</v>
      </c>
      <c r="E444" s="37" t="s">
        <v>21</v>
      </c>
      <c r="F444" s="40">
        <v>3678</v>
      </c>
      <c r="G444" s="41"/>
      <c r="H444" s="42">
        <v>53514232498</v>
      </c>
      <c r="I444" s="43">
        <v>22</v>
      </c>
      <c r="J444" s="43" t="s">
        <v>22</v>
      </c>
      <c r="K444" s="43">
        <v>31.5</v>
      </c>
      <c r="L444" s="43">
        <v>16.5</v>
      </c>
      <c r="M444" s="43">
        <v>23.5</v>
      </c>
      <c r="N444" s="37" t="s">
        <v>58</v>
      </c>
      <c r="O444" s="37" t="s">
        <v>24</v>
      </c>
    </row>
    <row r="445" spans="1:15" s="36" customFormat="1" x14ac:dyDescent="0.25">
      <c r="A445" s="37" t="s">
        <v>886</v>
      </c>
      <c r="B445" s="44" t="str">
        <f t="shared" si="11"/>
        <v>Control,Dup/575V/3Ph/4X/IS/20-25FLA/Ext Opt</v>
      </c>
      <c r="C445" s="37" t="s">
        <v>887</v>
      </c>
      <c r="D445" s="37" t="str">
        <f>VLOOKUP(A445,'[1]Zoeller Pump Company'!$A$10:$C$3862,3,FALSE)</f>
        <v>https://www.zoellerpumps.com/en-us/products/alarms/controls/duplex-alternator</v>
      </c>
      <c r="E445" s="37" t="s">
        <v>21</v>
      </c>
      <c r="F445" s="40">
        <v>3929</v>
      </c>
      <c r="G445" s="41"/>
      <c r="H445" s="42">
        <v>53514232511</v>
      </c>
      <c r="I445" s="43">
        <v>22</v>
      </c>
      <c r="J445" s="43" t="s">
        <v>22</v>
      </c>
      <c r="K445" s="43">
        <v>31.5</v>
      </c>
      <c r="L445" s="43">
        <v>16.5</v>
      </c>
      <c r="M445" s="43">
        <v>23.5</v>
      </c>
      <c r="N445" s="37" t="s">
        <v>58</v>
      </c>
      <c r="O445" s="37" t="s">
        <v>24</v>
      </c>
    </row>
    <row r="446" spans="1:15" s="36" customFormat="1" x14ac:dyDescent="0.25">
      <c r="A446" s="37" t="s">
        <v>888</v>
      </c>
      <c r="B446" s="44" t="str">
        <f t="shared" si="11"/>
        <v>Control,Sim/115V/1Ph/0-1Hp/Oil Smart/VLFS</v>
      </c>
      <c r="C446" s="37" t="s">
        <v>889</v>
      </c>
      <c r="D446" s="37" t="str">
        <f>VLOOKUP(A446,'[1]Zoeller Pump Company'!$A$10:$C$3862,3,FALSE)</f>
        <v>https://www.zoellerpumps.com/en-us/products/alarms/controls/simplex-panels</v>
      </c>
      <c r="E446" s="37" t="s">
        <v>21</v>
      </c>
      <c r="F446" s="40">
        <v>1969</v>
      </c>
      <c r="G446" s="41"/>
      <c r="H446" s="42">
        <v>53514233570</v>
      </c>
      <c r="I446" s="43">
        <v>10</v>
      </c>
      <c r="J446" s="43" t="s">
        <v>22</v>
      </c>
      <c r="K446" s="43">
        <v>10</v>
      </c>
      <c r="L446" s="43">
        <v>19.5</v>
      </c>
      <c r="M446" s="43">
        <v>21.5</v>
      </c>
      <c r="N446" s="37" t="s">
        <v>58</v>
      </c>
      <c r="O446" s="37" t="s">
        <v>24</v>
      </c>
    </row>
    <row r="447" spans="1:15" s="36" customFormat="1" x14ac:dyDescent="0.25">
      <c r="A447" s="39" t="s">
        <v>890</v>
      </c>
      <c r="B447" s="44" t="str">
        <f t="shared" si="11"/>
        <v>A-Pak 120V/1Ph/50-60Hz/15'Mfs/Nema 1/CSA/Auxillary Alarm Contacts</v>
      </c>
      <c r="C447" s="39" t="str">
        <f>VLOOKUP(A447,'[2]2021 M10 PricePartsList'!$A:$D,2,FALSE)</f>
        <v>A-Pak 120V/1Ph/50-60Hz/15'Mfs/Nema 1/CSA/Auxillary Alarm Contacts</v>
      </c>
      <c r="D447" s="39" t="s">
        <v>676</v>
      </c>
      <c r="E447" s="37" t="s">
        <v>21</v>
      </c>
      <c r="F447" s="50">
        <v>174</v>
      </c>
      <c r="G447" s="41"/>
      <c r="H447" s="42">
        <v>53514251352</v>
      </c>
      <c r="I447" s="43">
        <v>2.75</v>
      </c>
      <c r="J447" s="46" t="s">
        <v>22</v>
      </c>
      <c r="K447" s="43">
        <v>7.5</v>
      </c>
      <c r="L447" s="43">
        <v>4.5</v>
      </c>
      <c r="M447" s="43">
        <v>7.5</v>
      </c>
      <c r="N447" s="37" t="s">
        <v>58</v>
      </c>
      <c r="O447" s="37" t="s">
        <v>24</v>
      </c>
    </row>
    <row r="448" spans="1:15" s="36" customFormat="1" x14ac:dyDescent="0.25">
      <c r="A448" s="37" t="s">
        <v>891</v>
      </c>
      <c r="B448" s="44" t="str">
        <f t="shared" si="11"/>
        <v>Control,Sim/Auto Rev/200-230V/1P/4X/15-20.0FLA/IS/Ext Opt</v>
      </c>
      <c r="C448" s="37" t="s">
        <v>892</v>
      </c>
      <c r="D448" s="37" t="str">
        <f>VLOOKUP(A448,'[1]Zoeller Pump Company'!$A$10:$C$3862,3,FALSE)</f>
        <v>https://www.zoellerpumps.com/en-us/products/alarms/controls/simplex-panels</v>
      </c>
      <c r="E448" s="37" t="s">
        <v>21</v>
      </c>
      <c r="F448" s="40">
        <v>3171</v>
      </c>
      <c r="G448" s="41"/>
      <c r="H448" s="42">
        <v>53514267971</v>
      </c>
      <c r="I448" s="43">
        <v>30</v>
      </c>
      <c r="J448" s="43" t="s">
        <v>22</v>
      </c>
      <c r="K448" s="43">
        <v>24</v>
      </c>
      <c r="L448" s="43">
        <v>16</v>
      </c>
      <c r="M448" s="43">
        <v>32</v>
      </c>
      <c r="N448" s="37" t="s">
        <v>58</v>
      </c>
      <c r="O448" s="37" t="s">
        <v>24</v>
      </c>
    </row>
    <row r="449" spans="1:16" s="36" customFormat="1" x14ac:dyDescent="0.25">
      <c r="A449" s="37" t="s">
        <v>893</v>
      </c>
      <c r="B449" s="44" t="str">
        <f t="shared" si="11"/>
        <v>Control,Sim/Auto Rev/200-230-460V/3P/4X/9-14A/IS/Ext Opt</v>
      </c>
      <c r="C449" s="37" t="s">
        <v>894</v>
      </c>
      <c r="D449" s="37" t="str">
        <f>VLOOKUP(A449,'[1]Zoeller Pump Company'!$A$10:$C$3862,3,FALSE)</f>
        <v>https://www.zoellerpumps.com/en-us/products/alarms/controls/simplex-panels</v>
      </c>
      <c r="E449" s="37" t="s">
        <v>21</v>
      </c>
      <c r="F449" s="40">
        <v>3226</v>
      </c>
      <c r="G449" s="41"/>
      <c r="H449" s="42">
        <v>53514267995</v>
      </c>
      <c r="I449" s="43">
        <v>25</v>
      </c>
      <c r="J449" s="43" t="s">
        <v>22</v>
      </c>
      <c r="K449" s="43">
        <v>21</v>
      </c>
      <c r="L449" s="43">
        <v>10</v>
      </c>
      <c r="M449" s="43">
        <v>24</v>
      </c>
      <c r="N449" s="37" t="s">
        <v>58</v>
      </c>
      <c r="O449" s="37" t="s">
        <v>24</v>
      </c>
    </row>
    <row r="450" spans="1:16" s="36" customFormat="1" x14ac:dyDescent="0.25">
      <c r="A450" s="37" t="s">
        <v>895</v>
      </c>
      <c r="B450" s="44" t="str">
        <f t="shared" si="11"/>
        <v>Control,Sim/Auto Rev/200-230-460V/3P/4X/4-6.3A/IS/Ext Opt</v>
      </c>
      <c r="C450" s="37" t="s">
        <v>896</v>
      </c>
      <c r="D450" s="37" t="str">
        <f>VLOOKUP(A450,'[1]Zoeller Pump Company'!$A$10:$C$3862,3,FALSE)</f>
        <v>https://www.zoellerpumps.com/en-us/products/alarms/controls/simplex-panels</v>
      </c>
      <c r="E450" s="37" t="s">
        <v>21</v>
      </c>
      <c r="F450" s="40">
        <v>3330</v>
      </c>
      <c r="G450" s="41"/>
      <c r="H450" s="42">
        <v>53514268015</v>
      </c>
      <c r="I450" s="43">
        <v>25</v>
      </c>
      <c r="J450" s="43" t="s">
        <v>22</v>
      </c>
      <c r="K450" s="43">
        <v>14</v>
      </c>
      <c r="L450" s="43">
        <v>6</v>
      </c>
      <c r="M450" s="43">
        <v>16</v>
      </c>
      <c r="N450" s="37" t="s">
        <v>58</v>
      </c>
      <c r="O450" s="37" t="s">
        <v>24</v>
      </c>
    </row>
    <row r="451" spans="1:16" s="36" customFormat="1" x14ac:dyDescent="0.25">
      <c r="A451" s="37" t="s">
        <v>897</v>
      </c>
      <c r="B451" s="44" t="str">
        <f t="shared" si="11"/>
        <v>Control,Sim/Auto Rev/575V/3P/4X/4-6.3A/IS/Ext Opt</v>
      </c>
      <c r="C451" s="37" t="s">
        <v>898</v>
      </c>
      <c r="D451" s="37" t="str">
        <f>VLOOKUP(A451,'[1]Zoeller Pump Company'!$A$10:$C$3862,3,FALSE)</f>
        <v>https://www.zoellerpumps.com/en-us/products/alarms/controls/simplex-panels</v>
      </c>
      <c r="E451" s="37" t="s">
        <v>21</v>
      </c>
      <c r="F451" s="40">
        <v>3330</v>
      </c>
      <c r="G451" s="41"/>
      <c r="H451" s="42">
        <v>53514268039</v>
      </c>
      <c r="I451" s="43">
        <v>25</v>
      </c>
      <c r="J451" s="43" t="s">
        <v>22</v>
      </c>
      <c r="K451" s="43">
        <v>14</v>
      </c>
      <c r="L451" s="43">
        <v>6</v>
      </c>
      <c r="M451" s="43">
        <v>16</v>
      </c>
      <c r="N451" s="37" t="s">
        <v>58</v>
      </c>
      <c r="O451" s="37" t="s">
        <v>24</v>
      </c>
    </row>
    <row r="452" spans="1:16" s="36" customFormat="1" x14ac:dyDescent="0.25">
      <c r="A452" s="37" t="s">
        <v>899</v>
      </c>
      <c r="B452" s="44" t="str">
        <f t="shared" si="11"/>
        <v>Control,Dup/Auto Rev/200-230V/1P/4X/15-20A/IS/Ext Opt</v>
      </c>
      <c r="C452" s="37" t="s">
        <v>900</v>
      </c>
      <c r="D452" s="37" t="str">
        <f>VLOOKUP(A452,'[1]Zoeller Pump Company'!$A$10:$C$3862,3,FALSE)</f>
        <v>https://www.zoellerpumps.com/en-us/products/alarms/controls/duplex-alternator</v>
      </c>
      <c r="E452" s="37" t="s">
        <v>21</v>
      </c>
      <c r="F452" s="40">
        <v>5400</v>
      </c>
      <c r="G452" s="41"/>
      <c r="H452" s="42">
        <v>53514268053</v>
      </c>
      <c r="I452" s="43">
        <v>34</v>
      </c>
      <c r="J452" s="43" t="s">
        <v>22</v>
      </c>
      <c r="K452" s="43">
        <v>20</v>
      </c>
      <c r="L452" s="43">
        <v>10</v>
      </c>
      <c r="M452" s="43">
        <v>28</v>
      </c>
      <c r="N452" s="37" t="s">
        <v>58</v>
      </c>
      <c r="O452" s="37" t="s">
        <v>24</v>
      </c>
    </row>
    <row r="453" spans="1:16" s="36" customFormat="1" x14ac:dyDescent="0.25">
      <c r="A453" s="37" t="s">
        <v>901</v>
      </c>
      <c r="B453" s="44" t="str">
        <f t="shared" si="11"/>
        <v>Control,Dup/Auto Rev/200-230-460V/3P/4X/9-14A/IS/Ext Opt</v>
      </c>
      <c r="C453" s="37" t="s">
        <v>902</v>
      </c>
      <c r="D453" s="37" t="str">
        <f>VLOOKUP(A453,'[1]Zoeller Pump Company'!$A$10:$C$3862,3,FALSE)</f>
        <v>https://www.zoellerpumps.com/en-us/products/alarms/controls/duplex-alternator</v>
      </c>
      <c r="E453" s="37" t="s">
        <v>21</v>
      </c>
      <c r="F453" s="40">
        <v>5295</v>
      </c>
      <c r="G453" s="41"/>
      <c r="H453" s="42">
        <v>53514268077</v>
      </c>
      <c r="I453" s="43">
        <v>40</v>
      </c>
      <c r="J453" s="43" t="s">
        <v>22</v>
      </c>
      <c r="K453" s="43">
        <v>24</v>
      </c>
      <c r="L453" s="43">
        <v>16</v>
      </c>
      <c r="M453" s="43">
        <v>32</v>
      </c>
      <c r="N453" s="37" t="s">
        <v>58</v>
      </c>
      <c r="O453" s="37" t="s">
        <v>24</v>
      </c>
    </row>
    <row r="454" spans="1:16" s="36" customFormat="1" x14ac:dyDescent="0.25">
      <c r="A454" s="37" t="s">
        <v>903</v>
      </c>
      <c r="B454" s="44" t="str">
        <f t="shared" si="11"/>
        <v>Control,Dup/Auto Rev/200-230-460V/3P/4X/4-6.3A/IS/Ext Opt</v>
      </c>
      <c r="C454" s="37" t="s">
        <v>904</v>
      </c>
      <c r="D454" s="37" t="str">
        <f>VLOOKUP(A454,'[1]Zoeller Pump Company'!$A$10:$C$3862,3,FALSE)</f>
        <v>https://www.zoellerpumps.com/en-us/products/alarms/controls/duplex-alternator</v>
      </c>
      <c r="E454" s="37" t="s">
        <v>21</v>
      </c>
      <c r="F454" s="40">
        <v>5321</v>
      </c>
      <c r="G454" s="41"/>
      <c r="H454" s="42">
        <v>53514268091</v>
      </c>
      <c r="I454" s="43">
        <v>40</v>
      </c>
      <c r="J454" s="43" t="s">
        <v>22</v>
      </c>
      <c r="K454" s="43">
        <v>24</v>
      </c>
      <c r="L454" s="43">
        <v>16</v>
      </c>
      <c r="M454" s="43">
        <v>32</v>
      </c>
      <c r="N454" s="37" t="s">
        <v>58</v>
      </c>
      <c r="O454" s="37" t="s">
        <v>24</v>
      </c>
    </row>
    <row r="455" spans="1:16" s="36" customFormat="1" x14ac:dyDescent="0.25">
      <c r="A455" s="37" t="s">
        <v>905</v>
      </c>
      <c r="B455" s="44" t="str">
        <f t="shared" si="11"/>
        <v>Control,Dup/Auto Rev/575V/3P/4X/4-6.3A/IS/Ext Opt</v>
      </c>
      <c r="C455" s="37" t="s">
        <v>906</v>
      </c>
      <c r="D455" s="37" t="str">
        <f>VLOOKUP(A455,'[1]Zoeller Pump Company'!$A$10:$C$3862,3,FALSE)</f>
        <v>https://www.zoellerpumps.com/en-us/products/alarms/controls/duplex-alternator</v>
      </c>
      <c r="E455" s="37" t="s">
        <v>21</v>
      </c>
      <c r="F455" s="40">
        <v>4907</v>
      </c>
      <c r="G455" s="41"/>
      <c r="H455" s="42">
        <v>53514268114</v>
      </c>
      <c r="I455" s="43">
        <v>40</v>
      </c>
      <c r="J455" s="43" t="s">
        <v>22</v>
      </c>
      <c r="K455" s="43">
        <v>24</v>
      </c>
      <c r="L455" s="43">
        <v>16</v>
      </c>
      <c r="M455" s="43">
        <v>32</v>
      </c>
      <c r="N455" s="37" t="s">
        <v>58</v>
      </c>
      <c r="O455" s="37" t="s">
        <v>24</v>
      </c>
    </row>
    <row r="456" spans="1:16" s="36" customFormat="1" x14ac:dyDescent="0.25">
      <c r="A456" s="37" t="s">
        <v>907</v>
      </c>
      <c r="B456" s="44" t="str">
        <f t="shared" si="11"/>
        <v>Control,Sim/200-230V/1Ph/4X/15-20A/IS/X841/X842/Ext Opt</v>
      </c>
      <c r="C456" s="37" t="s">
        <v>908</v>
      </c>
      <c r="D456" s="37" t="str">
        <f>VLOOKUP(A456,'[1]Zoeller Pump Company'!$A$10:$C$3862,3,FALSE)</f>
        <v>https://www.zoellerpumps.com/en-us/products/alarms/controls/simplex-panels</v>
      </c>
      <c r="E456" s="37" t="s">
        <v>21</v>
      </c>
      <c r="F456" s="40">
        <v>2668</v>
      </c>
      <c r="G456" s="41"/>
      <c r="H456" s="42">
        <v>53514268138</v>
      </c>
      <c r="I456" s="43">
        <v>24</v>
      </c>
      <c r="J456" s="43" t="s">
        <v>22</v>
      </c>
      <c r="K456" s="43">
        <v>14</v>
      </c>
      <c r="L456" s="43">
        <v>6</v>
      </c>
      <c r="M456" s="43">
        <v>16</v>
      </c>
      <c r="N456" s="37" t="s">
        <v>58</v>
      </c>
      <c r="O456" s="37" t="s">
        <v>24</v>
      </c>
    </row>
    <row r="457" spans="1:16" s="36" customFormat="1" x14ac:dyDescent="0.25">
      <c r="A457" s="37" t="s">
        <v>909</v>
      </c>
      <c r="B457" s="44" t="str">
        <f t="shared" si="11"/>
        <v>Control,Sim/575V/3Ph/4X/4-6.3A/IS/X841/X842/Ext Opt</v>
      </c>
      <c r="C457" s="37" t="s">
        <v>910</v>
      </c>
      <c r="D457" s="37" t="str">
        <f>VLOOKUP(A457,'[1]Zoeller Pump Company'!$A$10:$C$3862,3,FALSE)</f>
        <v>https://www.zoellerpumps.com/en-us/products/alarms/controls/simplex-panels</v>
      </c>
      <c r="E457" s="37" t="s">
        <v>21</v>
      </c>
      <c r="F457" s="40">
        <v>2827</v>
      </c>
      <c r="G457" s="41"/>
      <c r="H457" s="42">
        <v>53514268190</v>
      </c>
      <c r="I457" s="43">
        <v>24</v>
      </c>
      <c r="J457" s="43" t="s">
        <v>22</v>
      </c>
      <c r="K457" s="43">
        <v>14</v>
      </c>
      <c r="L457" s="43">
        <v>6</v>
      </c>
      <c r="M457" s="43">
        <v>16</v>
      </c>
      <c r="N457" s="37" t="s">
        <v>58</v>
      </c>
      <c r="O457" s="37" t="s">
        <v>24</v>
      </c>
    </row>
    <row r="458" spans="1:16" s="36" customFormat="1" x14ac:dyDescent="0.25">
      <c r="A458" s="37" t="s">
        <v>911</v>
      </c>
      <c r="B458" s="44" t="str">
        <f t="shared" si="11"/>
        <v>Control,Dup/200-230V/1Ph/4X/15-20A/IS/X841/X842/Ext. Opt</v>
      </c>
      <c r="C458" s="37" t="s">
        <v>912</v>
      </c>
      <c r="D458" s="37" t="str">
        <f>VLOOKUP(A458,'[1]Zoeller Pump Company'!$A$10:$C$3862,3,FALSE)</f>
        <v>https://www.zoellerpumps.com/en-us/products/alarms/controls/duplex-alternator</v>
      </c>
      <c r="E458" s="37" t="s">
        <v>21</v>
      </c>
      <c r="F458" s="40">
        <v>4357</v>
      </c>
      <c r="G458" s="41"/>
      <c r="H458" s="42">
        <v>53514268213</v>
      </c>
      <c r="I458" s="43">
        <v>30</v>
      </c>
      <c r="J458" s="43" t="s">
        <v>22</v>
      </c>
      <c r="K458" s="43">
        <v>24</v>
      </c>
      <c r="L458" s="43">
        <v>16</v>
      </c>
      <c r="M458" s="43">
        <v>32</v>
      </c>
      <c r="N458" s="37" t="s">
        <v>58</v>
      </c>
      <c r="O458" s="37" t="s">
        <v>24</v>
      </c>
    </row>
    <row r="459" spans="1:16" s="36" customFormat="1" x14ac:dyDescent="0.25">
      <c r="A459" s="37" t="s">
        <v>913</v>
      </c>
      <c r="B459" s="44" t="str">
        <f t="shared" si="11"/>
        <v>Control,Dup/575V/3Ph/4X/4-6.3A/IS/X841/X842/Ext. Opt</v>
      </c>
      <c r="C459" s="37" t="s">
        <v>914</v>
      </c>
      <c r="D459" s="37" t="str">
        <f>VLOOKUP(A459,'[1]Zoeller Pump Company'!$A$10:$C$3862,3,FALSE)</f>
        <v>https://www.zoellerpumps.com/en-us/products/alarms/controls/duplex-alternator</v>
      </c>
      <c r="E459" s="37" t="s">
        <v>21</v>
      </c>
      <c r="F459" s="40">
        <v>3635</v>
      </c>
      <c r="G459" s="41"/>
      <c r="H459" s="42">
        <v>53514268275</v>
      </c>
      <c r="I459" s="43">
        <v>26</v>
      </c>
      <c r="J459" s="43" t="s">
        <v>22</v>
      </c>
      <c r="K459" s="43">
        <v>14</v>
      </c>
      <c r="L459" s="43">
        <v>6</v>
      </c>
      <c r="M459" s="43">
        <v>16</v>
      </c>
      <c r="N459" s="37" t="s">
        <v>58</v>
      </c>
      <c r="O459" s="37" t="s">
        <v>24</v>
      </c>
    </row>
    <row r="460" spans="1:16" s="36" customFormat="1" x14ac:dyDescent="0.25">
      <c r="A460" s="37" t="s">
        <v>915</v>
      </c>
      <c r="B460" s="44" t="str">
        <f t="shared" si="11"/>
        <v>Kit,Extension/QJ Ultima "202"/White</v>
      </c>
      <c r="C460" s="37" t="s">
        <v>916</v>
      </c>
      <c r="D460" s="51" t="s">
        <v>917</v>
      </c>
      <c r="E460" s="37" t="s">
        <v>21</v>
      </c>
      <c r="F460" s="40">
        <v>100</v>
      </c>
      <c r="G460" s="41"/>
      <c r="H460" s="42">
        <v>53514300197</v>
      </c>
      <c r="I460" s="43">
        <v>5</v>
      </c>
      <c r="J460" s="43" t="s">
        <v>22</v>
      </c>
      <c r="K460" s="43">
        <v>4.5</v>
      </c>
      <c r="L460" s="43">
        <v>4.5</v>
      </c>
      <c r="M460" s="43">
        <v>30</v>
      </c>
      <c r="N460" s="37" t="s">
        <v>23</v>
      </c>
      <c r="O460" s="37" t="s">
        <v>24</v>
      </c>
      <c r="P460" s="39"/>
    </row>
    <row r="461" spans="1:16" s="36" customFormat="1" x14ac:dyDescent="0.25">
      <c r="A461" s="45" t="s">
        <v>918</v>
      </c>
      <c r="B461" s="44" t="str">
        <f t="shared" si="11"/>
        <v>Control, C-Pak Alarm</v>
      </c>
      <c r="C461" s="37" t="s">
        <v>919</v>
      </c>
      <c r="D461" s="51" t="s">
        <v>920</v>
      </c>
      <c r="E461" s="37" t="s">
        <v>21</v>
      </c>
      <c r="F461" s="40">
        <v>295</v>
      </c>
      <c r="G461" s="41"/>
      <c r="H461" s="42">
        <v>53514305857</v>
      </c>
      <c r="I461" s="43">
        <v>4</v>
      </c>
      <c r="J461" s="46" t="s">
        <v>22</v>
      </c>
      <c r="K461" s="43">
        <v>6.25</v>
      </c>
      <c r="L461" s="43">
        <v>7.25</v>
      </c>
      <c r="M461" s="43">
        <v>11</v>
      </c>
      <c r="N461" s="39" t="s">
        <v>23</v>
      </c>
      <c r="O461" s="39" t="s">
        <v>24</v>
      </c>
      <c r="P461" s="39"/>
    </row>
    <row r="462" spans="1:16" s="36" customFormat="1" x14ac:dyDescent="0.25">
      <c r="A462" s="37" t="s">
        <v>921</v>
      </c>
      <c r="B462" s="44" t="str">
        <f t="shared" si="11"/>
        <v>Control,Sim/208-240-480V/3Ph/4X/37-50A/SL &amp; TCO</v>
      </c>
      <c r="C462" s="37" t="s">
        <v>922</v>
      </c>
      <c r="D462" s="37" t="str">
        <f>VLOOKUP(A462,'[1]Zoeller Pump Company'!$A$10:$C$3862,3,FALSE)</f>
        <v>https://www.zoellerpumps.com/en-us/products/alarms/controls/simplex-panels</v>
      </c>
      <c r="E462" s="37" t="s">
        <v>21</v>
      </c>
      <c r="F462" s="40">
        <v>2614</v>
      </c>
      <c r="G462" s="41"/>
      <c r="H462" s="42">
        <v>53514305574</v>
      </c>
      <c r="I462" s="43">
        <v>26</v>
      </c>
      <c r="J462" s="43" t="s">
        <v>22</v>
      </c>
      <c r="K462" s="43">
        <v>12</v>
      </c>
      <c r="L462" s="43">
        <v>6</v>
      </c>
      <c r="M462" s="43">
        <v>14</v>
      </c>
      <c r="N462" s="37" t="s">
        <v>58</v>
      </c>
      <c r="O462" s="37" t="s">
        <v>24</v>
      </c>
      <c r="P462" s="39"/>
    </row>
    <row r="463" spans="1:16" s="36" customFormat="1" x14ac:dyDescent="0.25">
      <c r="A463" s="37" t="s">
        <v>923</v>
      </c>
      <c r="B463" s="44" t="str">
        <f t="shared" ref="B463:B502" si="12">IF(D463&lt;&gt;0,HYPERLINK(D463,C463),"NO LINK")</f>
        <v>Control,Dup/208-240-480V/3Ph/4X/37-50A/SL &amp; TCO</v>
      </c>
      <c r="C463" s="37" t="s">
        <v>924</v>
      </c>
      <c r="D463" s="37" t="str">
        <f>VLOOKUP(A463,'[1]Zoeller Pump Company'!$A$10:$C$3862,3,FALSE)</f>
        <v>https://www.zoellerpumps.com/en-us/products/alarms/controls/duplex-alternator</v>
      </c>
      <c r="E463" s="37" t="s">
        <v>21</v>
      </c>
      <c r="F463" s="40">
        <v>4402</v>
      </c>
      <c r="G463" s="41"/>
      <c r="H463" s="42">
        <v>53514305598</v>
      </c>
      <c r="I463" s="43">
        <v>30</v>
      </c>
      <c r="J463" s="43" t="s">
        <v>22</v>
      </c>
      <c r="K463" s="43">
        <v>20</v>
      </c>
      <c r="L463" s="43">
        <v>10</v>
      </c>
      <c r="M463" s="43">
        <v>28</v>
      </c>
      <c r="N463" s="37" t="s">
        <v>58</v>
      </c>
      <c r="O463" s="37" t="s">
        <v>24</v>
      </c>
    </row>
    <row r="464" spans="1:16" s="36" customFormat="1" x14ac:dyDescent="0.25">
      <c r="A464" s="37" t="s">
        <v>925</v>
      </c>
      <c r="B464" s="44" t="str">
        <f t="shared" si="12"/>
        <v>Control,Sim/208-240-480V/3Ph/4X/37-50A/IIntrinsicaly Safe/SL &amp; TCO</v>
      </c>
      <c r="C464" s="37" t="s">
        <v>926</v>
      </c>
      <c r="D464" s="37" t="str">
        <f>VLOOKUP(A464,'[1]Zoeller Pump Company'!$A$10:$C$3862,3,FALSE)</f>
        <v>https://www.zoellerpumps.com/en-us/products/alarms/controls/explosion-proof</v>
      </c>
      <c r="E464" s="37" t="s">
        <v>21</v>
      </c>
      <c r="F464" s="40">
        <v>3679</v>
      </c>
      <c r="G464" s="41"/>
      <c r="H464" s="42">
        <v>53514307998</v>
      </c>
      <c r="I464" s="43">
        <v>26</v>
      </c>
      <c r="J464" s="43" t="s">
        <v>22</v>
      </c>
      <c r="K464" s="43">
        <v>16</v>
      </c>
      <c r="L464" s="43">
        <v>8</v>
      </c>
      <c r="M464" s="43">
        <v>18</v>
      </c>
      <c r="N464" s="37" t="s">
        <v>58</v>
      </c>
      <c r="O464" s="37" t="s">
        <v>24</v>
      </c>
    </row>
    <row r="465" spans="1:16" s="36" customFormat="1" x14ac:dyDescent="0.25">
      <c r="A465" s="37" t="s">
        <v>927</v>
      </c>
      <c r="B465" s="44" t="str">
        <f t="shared" si="12"/>
        <v>Control,Dup/208-240-480V/3Ph/4X/37-50A/Intrinsicaly Safe/SL &amp; TCO</v>
      </c>
      <c r="C465" s="37" t="s">
        <v>928</v>
      </c>
      <c r="D465" s="37" t="str">
        <f>VLOOKUP(A465,'[1]Zoeller Pump Company'!$A$10:$C$3862,3,FALSE)</f>
        <v>https://www.zoellerpumps.com/en-us/products/alarms/controls/explosion-proof</v>
      </c>
      <c r="E465" s="37" t="s">
        <v>21</v>
      </c>
      <c r="F465" s="40">
        <v>5534</v>
      </c>
      <c r="G465" s="41"/>
      <c r="H465" s="42">
        <v>53514308018</v>
      </c>
      <c r="I465" s="43">
        <v>26</v>
      </c>
      <c r="J465" s="43" t="s">
        <v>22</v>
      </c>
      <c r="K465" s="43">
        <v>20</v>
      </c>
      <c r="L465" s="43">
        <v>10</v>
      </c>
      <c r="M465" s="43">
        <v>28</v>
      </c>
      <c r="N465" s="37" t="s">
        <v>58</v>
      </c>
      <c r="O465" s="37" t="s">
        <v>24</v>
      </c>
    </row>
    <row r="466" spans="1:16" s="36" customFormat="1" x14ac:dyDescent="0.25">
      <c r="A466" s="37" t="s">
        <v>929</v>
      </c>
      <c r="B466" s="44" t="str">
        <f t="shared" si="12"/>
        <v>Control,Sim/115/200/230V/1Ph/4X/0-12Fla/Pump W-Wired In Float &amp; Man Run/810/815</v>
      </c>
      <c r="C466" s="37" t="s">
        <v>930</v>
      </c>
      <c r="D466" s="51" t="s">
        <v>734</v>
      </c>
      <c r="E466" s="37" t="s">
        <v>21</v>
      </c>
      <c r="F466" s="40">
        <v>715</v>
      </c>
      <c r="G466" s="41"/>
      <c r="H466" s="42">
        <v>53514315139</v>
      </c>
      <c r="I466" s="43">
        <v>12</v>
      </c>
      <c r="J466" s="43" t="s">
        <v>22</v>
      </c>
      <c r="K466" s="43">
        <v>18</v>
      </c>
      <c r="L466" s="43">
        <v>7.5</v>
      </c>
      <c r="M466" s="43">
        <v>15</v>
      </c>
      <c r="N466" s="37" t="s">
        <v>58</v>
      </c>
      <c r="O466" s="37" t="s">
        <v>24</v>
      </c>
    </row>
    <row r="467" spans="1:16" s="36" customFormat="1" x14ac:dyDescent="0.25">
      <c r="A467" s="37" t="s">
        <v>931</v>
      </c>
      <c r="B467" s="44" t="str">
        <f t="shared" si="12"/>
        <v>Switch Asm, IS Mechanical Float-(3) Floats &amp; Brackets</v>
      </c>
      <c r="C467" s="37" t="s">
        <v>932</v>
      </c>
      <c r="D467" s="37" t="str">
        <f>VLOOKUP(A467,'[1]Zoeller Pump Company'!$A$10:$C$3862,3,FALSE)</f>
        <v>https://www.zoellerpumps.com/en-us/products/alarms/switches</v>
      </c>
      <c r="E467" s="37" t="s">
        <v>21</v>
      </c>
      <c r="F467" s="40">
        <v>360</v>
      </c>
      <c r="G467" s="41"/>
      <c r="H467" s="42">
        <v>53514317218</v>
      </c>
      <c r="I467" s="43">
        <v>10</v>
      </c>
      <c r="J467" s="43" t="s">
        <v>22</v>
      </c>
      <c r="K467" s="43">
        <v>12.25</v>
      </c>
      <c r="L467" s="43">
        <v>12.25</v>
      </c>
      <c r="M467" s="43">
        <v>12.25</v>
      </c>
      <c r="N467" s="37" t="s">
        <v>27</v>
      </c>
      <c r="O467" s="37" t="s">
        <v>24</v>
      </c>
    </row>
    <row r="468" spans="1:16" s="36" customFormat="1" x14ac:dyDescent="0.25">
      <c r="A468" s="37" t="s">
        <v>933</v>
      </c>
      <c r="B468" s="44" t="str">
        <f t="shared" si="12"/>
        <v>Switch Asm, IS Mechanical Float-(4) Floats &amp; Brackets</v>
      </c>
      <c r="C468" s="37" t="s">
        <v>934</v>
      </c>
      <c r="D468" s="37" t="str">
        <f>VLOOKUP(A468,'[1]Zoeller Pump Company'!$A$10:$C$3862,3,FALSE)</f>
        <v>https://www.zoellerpumps.com/en-us/products/alarms/switches</v>
      </c>
      <c r="E468" s="37" t="s">
        <v>21</v>
      </c>
      <c r="F468" s="40">
        <v>467</v>
      </c>
      <c r="G468" s="41"/>
      <c r="H468" s="42">
        <v>53514321956</v>
      </c>
      <c r="I468" s="43">
        <v>14</v>
      </c>
      <c r="J468" s="43" t="s">
        <v>22</v>
      </c>
      <c r="K468" s="43">
        <v>12.25</v>
      </c>
      <c r="L468" s="43">
        <v>12.25</v>
      </c>
      <c r="M468" s="43">
        <v>12.25</v>
      </c>
      <c r="N468" s="37" t="s">
        <v>27</v>
      </c>
      <c r="O468" s="37" t="s">
        <v>24</v>
      </c>
    </row>
    <row r="469" spans="1:16" s="36" customFormat="1" x14ac:dyDescent="0.25">
      <c r="A469" s="37" t="s">
        <v>935</v>
      </c>
      <c r="B469" s="44" t="str">
        <f t="shared" si="12"/>
        <v>Control,Dup/200/230/460V/3P/4X/4.0-6.3A/Auto Reversing/Ext Opt</v>
      </c>
      <c r="C469" s="37" t="s">
        <v>936</v>
      </c>
      <c r="D469" s="37" t="s">
        <v>937</v>
      </c>
      <c r="E469" s="37" t="s">
        <v>21</v>
      </c>
      <c r="F469" s="40">
        <v>4021</v>
      </c>
      <c r="G469" s="41"/>
      <c r="H469" s="42">
        <v>53514323752</v>
      </c>
      <c r="I469" s="43">
        <v>35</v>
      </c>
      <c r="J469" s="43" t="s">
        <v>22</v>
      </c>
      <c r="K469" s="43">
        <v>24</v>
      </c>
      <c r="L469" s="43">
        <v>16</v>
      </c>
      <c r="M469" s="43">
        <v>32.5</v>
      </c>
      <c r="N469" s="37" t="s">
        <v>58</v>
      </c>
      <c r="O469" s="37" t="s">
        <v>24</v>
      </c>
    </row>
    <row r="470" spans="1:16" s="36" customFormat="1" x14ac:dyDescent="0.25">
      <c r="A470" s="37" t="s">
        <v>938</v>
      </c>
      <c r="B470" s="44" t="str">
        <f t="shared" si="12"/>
        <v>Control,Dup/115/200/230V/1Ph/4X/15-20Fla/Ext Opt</v>
      </c>
      <c r="C470" s="37" t="s">
        <v>939</v>
      </c>
      <c r="D470" s="37" t="str">
        <f>VLOOKUP(A470,'[1]Zoeller Pump Company'!$A$10:$C$3862,3,FALSE)</f>
        <v>https://www.zoellerpumps.com/en-us/products/alarms/controls/duplex-alternator</v>
      </c>
      <c r="E470" s="37" t="s">
        <v>21</v>
      </c>
      <c r="F470" s="40">
        <v>1955</v>
      </c>
      <c r="G470" s="41"/>
      <c r="H470" s="42">
        <v>53514324223</v>
      </c>
      <c r="I470" s="43">
        <v>19</v>
      </c>
      <c r="J470" s="43" t="s">
        <v>22</v>
      </c>
      <c r="K470" s="43">
        <v>9.5</v>
      </c>
      <c r="L470" s="43">
        <v>20.5</v>
      </c>
      <c r="M470" s="43">
        <v>22.5</v>
      </c>
      <c r="N470" s="37" t="s">
        <v>58</v>
      </c>
      <c r="O470" s="37" t="s">
        <v>24</v>
      </c>
    </row>
    <row r="471" spans="1:16" s="36" customFormat="1" x14ac:dyDescent="0.25">
      <c r="A471" s="37" t="s">
        <v>940</v>
      </c>
      <c r="B471" s="44" t="str">
        <f t="shared" si="12"/>
        <v>Control,Dup/200/230/460V/3Ph/4X/2.5-4.0A/Ext Opt</v>
      </c>
      <c r="C471" s="37" t="s">
        <v>335</v>
      </c>
      <c r="D471" s="37" t="str">
        <f>VLOOKUP(A471,'[1]Zoeller Pump Company'!$A$10:$C$3862,3,FALSE)</f>
        <v>https://www.zoellerpumps.com/en-us/products/alarms/controls/duplex-alternator</v>
      </c>
      <c r="E471" s="37" t="s">
        <v>21</v>
      </c>
      <c r="F471" s="40">
        <v>2966</v>
      </c>
      <c r="G471" s="41"/>
      <c r="H471" s="42">
        <v>53514324551</v>
      </c>
      <c r="I471" s="43">
        <v>22</v>
      </c>
      <c r="J471" s="43" t="s">
        <v>22</v>
      </c>
      <c r="K471" s="43">
        <v>23.5</v>
      </c>
      <c r="L471" s="43">
        <v>9.5</v>
      </c>
      <c r="M471" s="43">
        <v>20.5</v>
      </c>
      <c r="N471" s="37" t="s">
        <v>58</v>
      </c>
      <c r="O471" s="37" t="s">
        <v>24</v>
      </c>
    </row>
    <row r="472" spans="1:16" s="36" customFormat="1" x14ac:dyDescent="0.25">
      <c r="A472" s="37" t="s">
        <v>941</v>
      </c>
      <c r="B472" s="44" t="str">
        <f t="shared" si="12"/>
        <v>Control,Sim/200/230/460V/3Ph/4X/2.5-4.0Fla/Ext Opt</v>
      </c>
      <c r="C472" s="37" t="s">
        <v>942</v>
      </c>
      <c r="D472" s="37" t="str">
        <f>VLOOKUP(A472,'[1]Zoeller Pump Company'!$A$10:$C$3862,3,FALSE)</f>
        <v>https://www.zoellerpumps.com/en-us/products/alarms/controls/simplex-panels</v>
      </c>
      <c r="E472" s="37" t="s">
        <v>21</v>
      </c>
      <c r="F472" s="40">
        <v>1883</v>
      </c>
      <c r="G472" s="41"/>
      <c r="H472" s="42">
        <v>53514324575</v>
      </c>
      <c r="I472" s="43">
        <v>20</v>
      </c>
      <c r="J472" s="43" t="s">
        <v>22</v>
      </c>
      <c r="K472" s="43">
        <v>10</v>
      </c>
      <c r="L472" s="43">
        <v>19.5</v>
      </c>
      <c r="M472" s="43">
        <v>21.5</v>
      </c>
      <c r="N472" s="37" t="s">
        <v>58</v>
      </c>
      <c r="O472" s="37" t="s">
        <v>24</v>
      </c>
    </row>
    <row r="473" spans="1:16" s="36" customFormat="1" x14ac:dyDescent="0.25">
      <c r="A473" s="37" t="s">
        <v>943</v>
      </c>
      <c r="B473" s="44" t="str">
        <f t="shared" si="12"/>
        <v>Control,Sim/200/230/460V/Is/9.0-14.0A/Ext Opt</v>
      </c>
      <c r="C473" s="37" t="s">
        <v>606</v>
      </c>
      <c r="D473" s="37" t="str">
        <f>VLOOKUP(A473,'[1]Zoeller Pump Company'!$A$10:$C$3862,3,FALSE)</f>
        <v>https://www.zoellerpumps.com/en-us/products/alarms/controls/simplex-panels</v>
      </c>
      <c r="E473" s="37" t="s">
        <v>21</v>
      </c>
      <c r="F473" s="40">
        <v>3337</v>
      </c>
      <c r="G473" s="41"/>
      <c r="H473" s="42">
        <v>53514324971</v>
      </c>
      <c r="I473" s="43">
        <v>24</v>
      </c>
      <c r="J473" s="43" t="s">
        <v>22</v>
      </c>
      <c r="K473" s="43">
        <v>21.5</v>
      </c>
      <c r="L473" s="43">
        <v>10</v>
      </c>
      <c r="M473" s="43">
        <v>19.5</v>
      </c>
      <c r="N473" s="37" t="s">
        <v>58</v>
      </c>
      <c r="O473" s="37" t="s">
        <v>24</v>
      </c>
    </row>
    <row r="474" spans="1:16" s="36" customFormat="1" x14ac:dyDescent="0.25">
      <c r="A474" s="37" t="s">
        <v>944</v>
      </c>
      <c r="B474" s="44" t="str">
        <f t="shared" si="12"/>
        <v>Control,Sim/200/230/460V/3Ph/4X/Is/4.0-6.3A/Ext. Opt</v>
      </c>
      <c r="C474" s="37" t="s">
        <v>590</v>
      </c>
      <c r="D474" s="37" t="str">
        <f>VLOOKUP(A474,'[1]Zoeller Pump Company'!$A$10:$C$3862,3,FALSE)</f>
        <v>https://www.zoellerpumps.com/en-us/products/alarms/controls/simplex-panels</v>
      </c>
      <c r="E474" s="37" t="s">
        <v>21</v>
      </c>
      <c r="F474" s="40">
        <v>3219</v>
      </c>
      <c r="G474" s="41"/>
      <c r="H474" s="42">
        <v>53514325008</v>
      </c>
      <c r="I474" s="43">
        <v>24</v>
      </c>
      <c r="J474" s="43" t="s">
        <v>22</v>
      </c>
      <c r="K474" s="43">
        <v>21.5</v>
      </c>
      <c r="L474" s="43">
        <v>10</v>
      </c>
      <c r="M474" s="43">
        <v>19.5</v>
      </c>
      <c r="N474" s="37" t="s">
        <v>58</v>
      </c>
      <c r="O474" s="37" t="s">
        <v>24</v>
      </c>
      <c r="P474" s="39"/>
    </row>
    <row r="475" spans="1:16" s="36" customFormat="1" x14ac:dyDescent="0.25">
      <c r="A475" s="37" t="s">
        <v>945</v>
      </c>
      <c r="B475" s="44" t="str">
        <f t="shared" si="12"/>
        <v>Control,Sim/120/208/240V/1Ph/4X/0-7A/Alarm/SF/Ext Opt</v>
      </c>
      <c r="C475" s="37" t="s">
        <v>946</v>
      </c>
      <c r="D475" s="37" t="str">
        <f>VLOOKUP(A475,'[1]Zoeller Pump Company'!$A$10:$C$3862,3,FALSE)</f>
        <v>https://www.zoellerpumps.com/en-us/products/alarms/controls/simplex-panels</v>
      </c>
      <c r="E475" s="37" t="s">
        <v>21</v>
      </c>
      <c r="F475" s="40">
        <v>1115</v>
      </c>
      <c r="G475" s="41"/>
      <c r="H475" s="42">
        <v>53514325251</v>
      </c>
      <c r="I475" s="43">
        <v>18</v>
      </c>
      <c r="J475" s="43" t="s">
        <v>22</v>
      </c>
      <c r="K475" s="43">
        <v>21.5</v>
      </c>
      <c r="L475" s="43">
        <v>10</v>
      </c>
      <c r="M475" s="43">
        <v>19.5</v>
      </c>
      <c r="N475" s="37" t="s">
        <v>58</v>
      </c>
      <c r="O475" s="37" t="s">
        <v>24</v>
      </c>
    </row>
    <row r="476" spans="1:16" s="36" customFormat="1" x14ac:dyDescent="0.25">
      <c r="A476" s="37" t="s">
        <v>947</v>
      </c>
      <c r="B476" s="44" t="str">
        <f t="shared" si="12"/>
        <v>Control,Dup/200/230/460V/3Ph/4X/9.0-14.0Fla/IS/Ext. Opt</v>
      </c>
      <c r="C476" s="37" t="s">
        <v>948</v>
      </c>
      <c r="D476" s="37" t="str">
        <f>VLOOKUP(A476,'[1]Zoeller Pump Company'!$A$10:$C$3862,3,FALSE)</f>
        <v>https://www.zoellerpumps.com/en-us/products/alarms/controls/duplex-alternator</v>
      </c>
      <c r="E476" s="37" t="s">
        <v>21</v>
      </c>
      <c r="F476" s="40">
        <v>4790</v>
      </c>
      <c r="G476" s="41"/>
      <c r="H476" s="42">
        <v>53514325862</v>
      </c>
      <c r="I476" s="43">
        <v>25</v>
      </c>
      <c r="J476" s="43" t="s">
        <v>22</v>
      </c>
      <c r="K476" s="43">
        <v>9.5</v>
      </c>
      <c r="L476" s="43">
        <v>20.5</v>
      </c>
      <c r="M476" s="43">
        <v>23.5</v>
      </c>
      <c r="N476" s="37" t="s">
        <v>58</v>
      </c>
      <c r="O476" s="37" t="s">
        <v>24</v>
      </c>
    </row>
    <row r="477" spans="1:16" s="36" customFormat="1" x14ac:dyDescent="0.25">
      <c r="A477" s="37" t="s">
        <v>949</v>
      </c>
      <c r="B477" s="44" t="str">
        <f t="shared" si="12"/>
        <v>Control,Dup/200/230/460V/3Ph/4X/9-14.0A/Ext Opt</v>
      </c>
      <c r="C477" s="37" t="s">
        <v>950</v>
      </c>
      <c r="D477" s="37" t="str">
        <f>VLOOKUP(A477,'[1]Zoeller Pump Company'!$A$10:$C$3862,3,FALSE)</f>
        <v>https://www.zoellerpumps.com/en-us/products/alarms/controls/duplex-alternator</v>
      </c>
      <c r="E477" s="37" t="s">
        <v>21</v>
      </c>
      <c r="F477" s="40">
        <v>4249</v>
      </c>
      <c r="G477" s="41"/>
      <c r="H477" s="42">
        <v>53514326142</v>
      </c>
      <c r="I477" s="43">
        <v>28</v>
      </c>
      <c r="J477" s="43" t="s">
        <v>22</v>
      </c>
      <c r="K477" s="43">
        <v>23.5</v>
      </c>
      <c r="L477" s="43">
        <v>9.5</v>
      </c>
      <c r="M477" s="43">
        <v>20.5</v>
      </c>
      <c r="N477" s="37" t="s">
        <v>58</v>
      </c>
      <c r="O477" s="37" t="s">
        <v>24</v>
      </c>
    </row>
    <row r="478" spans="1:16" s="36" customFormat="1" x14ac:dyDescent="0.25">
      <c r="A478" s="37" t="s">
        <v>951</v>
      </c>
      <c r="B478" s="44" t="str">
        <f t="shared" si="12"/>
        <v>Control,Dup/200/230/460V/3Ph/4X/2.5-4.0Fla/Ext Opt</v>
      </c>
      <c r="C478" s="37" t="s">
        <v>952</v>
      </c>
      <c r="D478" s="37" t="str">
        <f>VLOOKUP(A478,'[1]Zoeller Pump Company'!$A$10:$C$3862,3,FALSE)</f>
        <v>https://www.zoellerpumps.com/en-us/products/alarms/controls/duplex-alternator</v>
      </c>
      <c r="E478" s="37" t="s">
        <v>21</v>
      </c>
      <c r="F478" s="40">
        <v>3120</v>
      </c>
      <c r="G478" s="41"/>
      <c r="H478" s="42">
        <v>53514327118</v>
      </c>
      <c r="I478" s="43">
        <v>21</v>
      </c>
      <c r="J478" s="43" t="s">
        <v>22</v>
      </c>
      <c r="K478" s="43">
        <v>9.5</v>
      </c>
      <c r="L478" s="43">
        <v>20.5</v>
      </c>
      <c r="M478" s="43">
        <v>23.5</v>
      </c>
      <c r="N478" s="37" t="s">
        <v>58</v>
      </c>
      <c r="O478" s="37" t="s">
        <v>24</v>
      </c>
    </row>
    <row r="479" spans="1:16" s="36" customFormat="1" x14ac:dyDescent="0.25">
      <c r="A479" s="37" t="s">
        <v>953</v>
      </c>
      <c r="B479" s="44" t="str">
        <f t="shared" si="12"/>
        <v>Control,Dup/200/230/460V/3P/4X/4.0-6.3A/Ext Opt</v>
      </c>
      <c r="C479" s="37" t="s">
        <v>954</v>
      </c>
      <c r="D479" s="37" t="str">
        <f>VLOOKUP(A479,'[1]Zoeller Pump Company'!$A$10:$C$3862,3,FALSE)</f>
        <v>https://www.zoellerpumps.com/en-us/products/alarms/controls/duplex-alternator</v>
      </c>
      <c r="E479" s="37" t="s">
        <v>21</v>
      </c>
      <c r="F479" s="40">
        <v>2610</v>
      </c>
      <c r="G479" s="41"/>
      <c r="H479" s="42">
        <v>53514327347</v>
      </c>
      <c r="I479" s="43">
        <v>20</v>
      </c>
      <c r="J479" s="43" t="s">
        <v>22</v>
      </c>
      <c r="K479" s="43">
        <v>23.5</v>
      </c>
      <c r="L479" s="43">
        <v>9.5</v>
      </c>
      <c r="M479" s="43">
        <v>20.5</v>
      </c>
      <c r="N479" s="37" t="s">
        <v>58</v>
      </c>
      <c r="O479" s="37" t="s">
        <v>24</v>
      </c>
    </row>
    <row r="480" spans="1:16" s="36" customFormat="1" x14ac:dyDescent="0.25">
      <c r="A480" s="37" t="s">
        <v>955</v>
      </c>
      <c r="B480" s="44" t="str">
        <f t="shared" si="12"/>
        <v>Control,Dup/200/230/460V/3Ph/4X/17-23FLA/Ext Opt</v>
      </c>
      <c r="C480" s="37" t="s">
        <v>956</v>
      </c>
      <c r="D480" s="37" t="str">
        <f>VLOOKUP(A480,'[1]Zoeller Pump Company'!$A$10:$C$3862,3,FALSE)</f>
        <v>https://www.zoellerpumps.com/en-us/products/alarms/controls/duplex-alternator</v>
      </c>
      <c r="E480" s="37" t="s">
        <v>21</v>
      </c>
      <c r="F480" s="40">
        <v>4791</v>
      </c>
      <c r="G480" s="41"/>
      <c r="H480" s="42">
        <v>53514327354</v>
      </c>
      <c r="I480" s="43">
        <v>27</v>
      </c>
      <c r="J480" s="43" t="s">
        <v>22</v>
      </c>
      <c r="K480" s="43">
        <v>20.5</v>
      </c>
      <c r="L480" s="43">
        <v>9.5</v>
      </c>
      <c r="M480" s="43">
        <v>23.5</v>
      </c>
      <c r="N480" s="37" t="s">
        <v>58</v>
      </c>
      <c r="O480" s="37" t="s">
        <v>24</v>
      </c>
    </row>
    <row r="481" spans="1:16" s="36" customFormat="1" x14ac:dyDescent="0.25">
      <c r="A481" s="37" t="s">
        <v>957</v>
      </c>
      <c r="B481" s="44" t="str">
        <f t="shared" si="12"/>
        <v>Bracket, Lifting SS/Z-Rail/50,90,150 Series</v>
      </c>
      <c r="C481" s="37" t="s">
        <v>958</v>
      </c>
      <c r="D481" s="51" t="s">
        <v>959</v>
      </c>
      <c r="E481" s="37" t="s">
        <v>21</v>
      </c>
      <c r="F481" s="40">
        <v>62</v>
      </c>
      <c r="G481" s="41"/>
      <c r="H481" s="42">
        <v>53514346546</v>
      </c>
      <c r="I481" s="43">
        <v>0</v>
      </c>
      <c r="J481" s="43"/>
      <c r="K481" s="43">
        <v>0</v>
      </c>
      <c r="L481" s="43">
        <v>0</v>
      </c>
      <c r="M481" s="43">
        <v>0</v>
      </c>
      <c r="N481" s="37" t="s">
        <v>23</v>
      </c>
      <c r="O481" s="37" t="s">
        <v>24</v>
      </c>
    </row>
    <row r="482" spans="1:16" s="36" customFormat="1" x14ac:dyDescent="0.25">
      <c r="A482" s="37" t="s">
        <v>960</v>
      </c>
      <c r="B482" s="44" t="str">
        <f t="shared" si="12"/>
        <v>Bracket, Lifting SS/Z-Rail/140 Series</v>
      </c>
      <c r="C482" s="37" t="s">
        <v>961</v>
      </c>
      <c r="D482" s="51" t="s">
        <v>959</v>
      </c>
      <c r="E482" s="37" t="s">
        <v>21</v>
      </c>
      <c r="F482" s="40">
        <v>62</v>
      </c>
      <c r="G482" s="41"/>
      <c r="H482" s="42">
        <v>53514346553</v>
      </c>
      <c r="I482" s="43">
        <v>0</v>
      </c>
      <c r="J482" s="43"/>
      <c r="K482" s="43">
        <v>0</v>
      </c>
      <c r="L482" s="43">
        <v>0</v>
      </c>
      <c r="M482" s="43">
        <v>0</v>
      </c>
      <c r="N482" s="37" t="s">
        <v>23</v>
      </c>
      <c r="O482" s="37" t="s">
        <v>24</v>
      </c>
    </row>
    <row r="483" spans="1:16" s="36" customFormat="1" x14ac:dyDescent="0.25">
      <c r="A483" s="37" t="s">
        <v>962</v>
      </c>
      <c r="B483" s="44" t="str">
        <f t="shared" si="12"/>
        <v>Adapter-Cord Asm/Rectangular EQD to Round EQD/E-ONE</v>
      </c>
      <c r="C483" s="37" t="s">
        <v>963</v>
      </c>
      <c r="D483" s="51" t="s">
        <v>734</v>
      </c>
      <c r="E483" s="37" t="s">
        <v>21</v>
      </c>
      <c r="F483" s="40">
        <v>346</v>
      </c>
      <c r="G483" s="41"/>
      <c r="H483" s="42">
        <v>53514343699</v>
      </c>
      <c r="I483" s="43">
        <v>4</v>
      </c>
      <c r="J483" s="43" t="s">
        <v>22</v>
      </c>
      <c r="K483" s="43">
        <v>0</v>
      </c>
      <c r="L483" s="43">
        <v>0</v>
      </c>
      <c r="M483" s="43">
        <v>0</v>
      </c>
      <c r="N483" s="37" t="s">
        <v>23</v>
      </c>
      <c r="O483" s="37" t="s">
        <v>24</v>
      </c>
    </row>
    <row r="484" spans="1:16" s="36" customFormat="1" x14ac:dyDescent="0.25">
      <c r="A484" s="37" t="s">
        <v>964</v>
      </c>
      <c r="B484" s="44" t="str">
        <f t="shared" si="12"/>
        <v>Control,Sim/200/230/460V/3Ph/4X/2.5-4.0Fla/Ext Opt</v>
      </c>
      <c r="C484" s="37" t="s">
        <v>942</v>
      </c>
      <c r="D484" s="51" t="s">
        <v>227</v>
      </c>
      <c r="E484" s="37" t="s">
        <v>21</v>
      </c>
      <c r="F484" s="40">
        <v>2097</v>
      </c>
      <c r="G484" s="41"/>
      <c r="H484" s="42">
        <v>53514349813</v>
      </c>
      <c r="I484" s="43">
        <v>20</v>
      </c>
      <c r="J484" s="43" t="s">
        <v>22</v>
      </c>
      <c r="K484" s="43">
        <v>10</v>
      </c>
      <c r="L484" s="43">
        <v>19.5</v>
      </c>
      <c r="M484" s="43">
        <v>21.5</v>
      </c>
      <c r="N484" s="37" t="s">
        <v>58</v>
      </c>
      <c r="O484" s="37" t="s">
        <v>24</v>
      </c>
      <c r="P484" s="39"/>
    </row>
    <row r="485" spans="1:16" s="36" customFormat="1" x14ac:dyDescent="0.25">
      <c r="A485" s="37" t="s">
        <v>965</v>
      </c>
      <c r="B485" s="44" t="str">
        <f t="shared" si="12"/>
        <v>Switch,Mech Flt/30Vdc/.1A/75'Cd/Narrow/Extl Wt</v>
      </c>
      <c r="C485" s="37" t="s">
        <v>966</v>
      </c>
      <c r="D485" s="51" t="s">
        <v>731</v>
      </c>
      <c r="E485" s="37" t="s">
        <v>21</v>
      </c>
      <c r="F485" s="40">
        <v>139</v>
      </c>
      <c r="G485" s="41"/>
      <c r="H485" s="42">
        <v>53514355418</v>
      </c>
      <c r="I485" s="43">
        <v>5</v>
      </c>
      <c r="J485" s="43" t="s">
        <v>22</v>
      </c>
      <c r="K485" s="43">
        <v>8</v>
      </c>
      <c r="L485" s="43">
        <v>5</v>
      </c>
      <c r="M485" s="43">
        <v>8</v>
      </c>
      <c r="N485" s="37" t="s">
        <v>27</v>
      </c>
      <c r="O485" s="37" t="s">
        <v>24</v>
      </c>
    </row>
    <row r="486" spans="1:16" s="36" customFormat="1" x14ac:dyDescent="0.25">
      <c r="A486" s="37" t="s">
        <v>967</v>
      </c>
      <c r="B486" s="44" t="str">
        <f t="shared" si="12"/>
        <v>Lifting Bracket SS/Z-railL/803,805,807 Series</v>
      </c>
      <c r="C486" s="37" t="s">
        <v>968</v>
      </c>
      <c r="D486" s="51" t="s">
        <v>959</v>
      </c>
      <c r="E486" s="37" t="s">
        <v>21</v>
      </c>
      <c r="F486" s="40">
        <v>62</v>
      </c>
      <c r="G486" s="41"/>
      <c r="H486" s="42">
        <v>53514359201</v>
      </c>
      <c r="I486" s="43">
        <v>0</v>
      </c>
      <c r="J486" s="43"/>
      <c r="K486" s="43">
        <v>0</v>
      </c>
      <c r="L486" s="43">
        <v>0</v>
      </c>
      <c r="M486" s="43">
        <v>0</v>
      </c>
      <c r="N486" s="37" t="s">
        <v>23</v>
      </c>
      <c r="O486" s="37" t="s">
        <v>24</v>
      </c>
      <c r="P486" s="39"/>
    </row>
    <row r="487" spans="1:16" s="36" customFormat="1" x14ac:dyDescent="0.25">
      <c r="A487" s="37" t="s">
        <v>969</v>
      </c>
      <c r="B487" s="44" t="str">
        <f t="shared" si="12"/>
        <v>Control,Sim/230V/1Ph/4X/Is/20-30FLA/EX7110/Ext. Opt</v>
      </c>
      <c r="C487" s="37" t="s">
        <v>970</v>
      </c>
      <c r="D487" s="51" t="s">
        <v>227</v>
      </c>
      <c r="E487" s="37" t="s">
        <v>21</v>
      </c>
      <c r="F487" s="40">
        <v>2869</v>
      </c>
      <c r="G487" s="41"/>
      <c r="H487" s="42">
        <v>53514359577</v>
      </c>
      <c r="I487" s="43">
        <v>25</v>
      </c>
      <c r="J487" s="43" t="s">
        <v>22</v>
      </c>
      <c r="K487" s="43">
        <v>21.5</v>
      </c>
      <c r="L487" s="43">
        <v>10</v>
      </c>
      <c r="M487" s="43">
        <v>19.5</v>
      </c>
      <c r="N487" s="37" t="s">
        <v>58</v>
      </c>
      <c r="O487" s="37" t="s">
        <v>24</v>
      </c>
    </row>
    <row r="488" spans="1:16" s="36" customFormat="1" x14ac:dyDescent="0.25">
      <c r="A488" s="37" t="s">
        <v>971</v>
      </c>
      <c r="B488" s="44" t="str">
        <f t="shared" si="12"/>
        <v>Control,Dup/230V/1Ph/4X/Is/20-30FLA/EX7110/Ext. Opt</v>
      </c>
      <c r="C488" s="37" t="s">
        <v>972</v>
      </c>
      <c r="D488" s="51" t="s">
        <v>937</v>
      </c>
      <c r="E488" s="37" t="s">
        <v>21</v>
      </c>
      <c r="F488" s="40">
        <v>4912</v>
      </c>
      <c r="G488" s="41"/>
      <c r="H488" s="42">
        <v>53514359584</v>
      </c>
      <c r="I488" s="43">
        <v>26</v>
      </c>
      <c r="J488" s="43" t="s">
        <v>22</v>
      </c>
      <c r="K488" s="43">
        <v>31.5</v>
      </c>
      <c r="L488" s="43">
        <v>16.5</v>
      </c>
      <c r="M488" s="43">
        <v>23.5</v>
      </c>
      <c r="N488" s="37" t="s">
        <v>58</v>
      </c>
      <c r="O488" s="37" t="s">
        <v>24</v>
      </c>
    </row>
    <row r="489" spans="1:16" s="36" customFormat="1" x14ac:dyDescent="0.25">
      <c r="A489" s="37" t="s">
        <v>973</v>
      </c>
      <c r="B489" s="44" t="str">
        <f t="shared" si="12"/>
        <v>Control,Sim/Auto Rev/200/230/460/3P/4X/4.0-6.3Fla/Ext Opt</v>
      </c>
      <c r="C489" s="37" t="s">
        <v>974</v>
      </c>
      <c r="D489" s="37" t="str">
        <f>VLOOKUP(A489,'[1]Zoeller Pump Company'!$A$10:$C$3862,3,FALSE)</f>
        <v>https://www.zoellerpumps.com/en-us/products/alarms/controls/simplex-panels</v>
      </c>
      <c r="E489" s="37" t="s">
        <v>21</v>
      </c>
      <c r="F489" s="40">
        <v>2371</v>
      </c>
      <c r="G489" s="41"/>
      <c r="H489" s="42">
        <v>53514359683</v>
      </c>
      <c r="I489" s="43">
        <v>22</v>
      </c>
      <c r="J489" s="43" t="s">
        <v>22</v>
      </c>
      <c r="K489" s="43">
        <v>16.5</v>
      </c>
      <c r="L489" s="43">
        <v>23.5</v>
      </c>
      <c r="M489" s="43">
        <v>31.5</v>
      </c>
      <c r="N489" s="37" t="s">
        <v>58</v>
      </c>
      <c r="O489" s="37" t="s">
        <v>24</v>
      </c>
    </row>
    <row r="490" spans="1:16" s="36" customFormat="1" x14ac:dyDescent="0.25">
      <c r="A490" s="37" t="s">
        <v>975</v>
      </c>
      <c r="B490" s="44" t="str">
        <f t="shared" si="12"/>
        <v>Control,Sim/Auto Rev/575V/3Ph/4X/4-6.3A/Ext Opt</v>
      </c>
      <c r="C490" s="37" t="s">
        <v>100</v>
      </c>
      <c r="D490" s="37" t="str">
        <f>VLOOKUP(A490,'[1]Zoeller Pump Company'!$A$10:$C$3862,3,FALSE)</f>
        <v>https://www.zoellerpumps.com/en-us/products/alarms/controls/simplex-panels</v>
      </c>
      <c r="E490" s="37" t="s">
        <v>21</v>
      </c>
      <c r="F490" s="40">
        <v>2290</v>
      </c>
      <c r="G490" s="41"/>
      <c r="H490" s="42">
        <v>53514359690</v>
      </c>
      <c r="I490" s="43">
        <v>22</v>
      </c>
      <c r="J490" s="43" t="s">
        <v>22</v>
      </c>
      <c r="K490" s="43">
        <v>31.5</v>
      </c>
      <c r="L490" s="43">
        <v>16.5</v>
      </c>
      <c r="M490" s="43">
        <v>23.5</v>
      </c>
      <c r="N490" s="37" t="s">
        <v>58</v>
      </c>
      <c r="O490" s="37" t="s">
        <v>24</v>
      </c>
    </row>
    <row r="491" spans="1:16" s="36" customFormat="1" x14ac:dyDescent="0.25">
      <c r="A491" s="37" t="s">
        <v>976</v>
      </c>
      <c r="B491" s="44" t="str">
        <f t="shared" si="12"/>
        <v>Control,Dup/Auto Rev/575V/3Ph/4X/4-6.3A/Ext Opt</v>
      </c>
      <c r="C491" s="37" t="s">
        <v>977</v>
      </c>
      <c r="D491" s="37" t="s">
        <v>937</v>
      </c>
      <c r="E491" s="37" t="s">
        <v>21</v>
      </c>
      <c r="F491" s="40">
        <v>3839</v>
      </c>
      <c r="G491" s="41"/>
      <c r="H491" s="42">
        <v>53514359706</v>
      </c>
      <c r="I491" s="43">
        <v>35</v>
      </c>
      <c r="J491" s="43" t="s">
        <v>22</v>
      </c>
      <c r="K491" s="43">
        <v>24</v>
      </c>
      <c r="L491" s="43">
        <v>16</v>
      </c>
      <c r="M491" s="43">
        <v>32</v>
      </c>
      <c r="N491" s="37" t="s">
        <v>58</v>
      </c>
      <c r="O491" s="37" t="s">
        <v>24</v>
      </c>
    </row>
    <row r="492" spans="1:16" s="36" customFormat="1" x14ac:dyDescent="0.25">
      <c r="A492" s="37" t="s">
        <v>978</v>
      </c>
      <c r="B492" s="44" t="str">
        <f t="shared" si="12"/>
        <v>Mini Drain 104(72)</v>
      </c>
      <c r="C492" s="37" t="s">
        <v>979</v>
      </c>
      <c r="D492" s="37" t="str">
        <f>VLOOKUP(A492,'[1]Zoeller Pump Company'!$A$10:$C$3862,3,FALSE)</f>
        <v>https://www.zoellerpumps.com/en-us/products/sump-effluent-pumps/residential/model-72</v>
      </c>
      <c r="E492" s="37" t="s">
        <v>21</v>
      </c>
      <c r="F492" s="40">
        <v>320</v>
      </c>
      <c r="G492" s="41"/>
      <c r="H492" s="42">
        <v>53514041717</v>
      </c>
      <c r="I492" s="43">
        <v>16</v>
      </c>
      <c r="J492" s="43" t="s">
        <v>22</v>
      </c>
      <c r="K492" s="43">
        <v>15</v>
      </c>
      <c r="L492" s="43">
        <v>15</v>
      </c>
      <c r="M492" s="43">
        <v>15</v>
      </c>
      <c r="N492" s="37" t="s">
        <v>23</v>
      </c>
      <c r="O492" s="37" t="s">
        <v>24</v>
      </c>
    </row>
    <row r="493" spans="1:16" s="36" customFormat="1" x14ac:dyDescent="0.25">
      <c r="A493" s="37" t="s">
        <v>980</v>
      </c>
      <c r="B493" s="44" t="str">
        <f t="shared" si="12"/>
        <v>A-Pak Proprietary/120V/1Ph/50-60Hz/15'VRS/Nema 1/cCSAus</v>
      </c>
      <c r="C493" s="37" t="s">
        <v>981</v>
      </c>
      <c r="D493" s="37" t="str">
        <f>VLOOKUP(A493,'[1]Zoeller Pump Company'!$A$10:$C$3862,3,FALSE)</f>
        <v>https://www.zoellerpumps.com/en-us/products/alarms#z-control-enabled</v>
      </c>
      <c r="E493" s="37" t="s">
        <v>21</v>
      </c>
      <c r="F493" s="40">
        <v>137</v>
      </c>
      <c r="G493" s="41"/>
      <c r="H493" s="42">
        <v>53514382889</v>
      </c>
      <c r="I493" s="43">
        <v>0.5</v>
      </c>
      <c r="J493" s="43" t="s">
        <v>22</v>
      </c>
      <c r="K493" s="43">
        <v>5</v>
      </c>
      <c r="L493" s="43">
        <v>8</v>
      </c>
      <c r="M493" s="43">
        <v>8</v>
      </c>
      <c r="N493" s="37" t="s">
        <v>27</v>
      </c>
      <c r="O493" s="37" t="s">
        <v>24</v>
      </c>
    </row>
    <row r="494" spans="1:16" s="36" customFormat="1" x14ac:dyDescent="0.25">
      <c r="A494" s="37" t="s">
        <v>982</v>
      </c>
      <c r="B494" s="44" t="str">
        <f t="shared" si="12"/>
        <v>A-Pak Proprietary/120V/1Ph/50-60Hz/15'MFS/Nema 1/cCSAus</v>
      </c>
      <c r="C494" s="37" t="s">
        <v>983</v>
      </c>
      <c r="D494" s="37" t="str">
        <f>VLOOKUP(A494,'[1]Zoeller Pump Company'!$A$10:$C$3862,3,FALSE)</f>
        <v>https://www.zoellerpumps.com/en-us/products/alarms#z-control-enabled</v>
      </c>
      <c r="E494" s="37" t="s">
        <v>21</v>
      </c>
      <c r="F494" s="40">
        <v>189</v>
      </c>
      <c r="G494" s="41"/>
      <c r="H494" s="42">
        <v>53514385354</v>
      </c>
      <c r="I494" s="43">
        <v>1</v>
      </c>
      <c r="J494" s="43" t="s">
        <v>22</v>
      </c>
      <c r="K494" s="43">
        <v>5</v>
      </c>
      <c r="L494" s="43">
        <v>8</v>
      </c>
      <c r="M494" s="43">
        <v>8</v>
      </c>
      <c r="N494" s="37" t="s">
        <v>27</v>
      </c>
      <c r="O494" s="37" t="s">
        <v>24</v>
      </c>
    </row>
    <row r="495" spans="1:16" s="36" customFormat="1" x14ac:dyDescent="0.25">
      <c r="A495" s="37" t="s">
        <v>984</v>
      </c>
      <c r="B495" s="44" t="str">
        <f t="shared" si="12"/>
        <v>A-Pak Connected/120V/1Ph/50-60Hz/15'VRS/Nema 1/CSA</v>
      </c>
      <c r="C495" s="37" t="s">
        <v>985</v>
      </c>
      <c r="D495" s="37" t="str">
        <f>VLOOKUP(A495,'[1]Zoeller Pump Company'!$A$10:$C$3862,3,FALSE)</f>
        <v>https://www.zoellerpumps.com/en-us/products/alarms#z-control-enabled</v>
      </c>
      <c r="E495" s="37" t="s">
        <v>21</v>
      </c>
      <c r="F495" s="40">
        <v>276</v>
      </c>
      <c r="G495" s="41"/>
      <c r="H495" s="42">
        <v>53514393007</v>
      </c>
      <c r="I495" s="43">
        <v>0.5</v>
      </c>
      <c r="J495" s="43" t="s">
        <v>22</v>
      </c>
      <c r="K495" s="43">
        <v>5</v>
      </c>
      <c r="L495" s="43">
        <v>8</v>
      </c>
      <c r="M495" s="43">
        <v>8</v>
      </c>
      <c r="N495" s="37" t="s">
        <v>986</v>
      </c>
      <c r="O495" s="37" t="s">
        <v>24</v>
      </c>
    </row>
    <row r="496" spans="1:16" s="36" customFormat="1" x14ac:dyDescent="0.25">
      <c r="A496" s="37" t="s">
        <v>987</v>
      </c>
      <c r="B496" s="44" t="str">
        <f t="shared" si="12"/>
        <v>A-Pak Connected/120V/1Ph/50-60Hz/15'MFS/Nema 1/CSA</v>
      </c>
      <c r="C496" s="37" t="s">
        <v>988</v>
      </c>
      <c r="D496" s="37" t="str">
        <f>VLOOKUP(A496,'[1]Zoeller Pump Company'!$A$10:$C$3862,3,FALSE)</f>
        <v>https://www.zoellerpumps.com/en-us/products/alarms#z-control-enabled</v>
      </c>
      <c r="E496" s="37" t="s">
        <v>21</v>
      </c>
      <c r="F496" s="40">
        <v>332</v>
      </c>
      <c r="G496" s="41"/>
      <c r="H496" s="42">
        <v>53514393021</v>
      </c>
      <c r="I496" s="43">
        <v>1</v>
      </c>
      <c r="J496" s="43" t="s">
        <v>22</v>
      </c>
      <c r="K496" s="43">
        <v>5</v>
      </c>
      <c r="L496" s="43">
        <v>8</v>
      </c>
      <c r="M496" s="43">
        <v>8</v>
      </c>
      <c r="N496" s="37" t="s">
        <v>986</v>
      </c>
      <c r="O496" s="37" t="s">
        <v>24</v>
      </c>
    </row>
    <row r="497" spans="1:15" s="36" customFormat="1" x14ac:dyDescent="0.25">
      <c r="A497" s="37" t="s">
        <v>989</v>
      </c>
      <c r="B497" s="44" t="str">
        <f t="shared" si="12"/>
        <v>Gateway,Z Control/(Power Adapter Included)</v>
      </c>
      <c r="C497" s="37" t="s">
        <v>990</v>
      </c>
      <c r="D497" s="37" t="str">
        <f>VLOOKUP(A497,'[1]Zoeller Pump Company'!$A$10:$C$3862,3,FALSE)</f>
        <v>https://www.zoellerpumps.com/en-us/products/alarms#z-control-enabled</v>
      </c>
      <c r="E497" s="37" t="s">
        <v>21</v>
      </c>
      <c r="F497" s="40">
        <v>473</v>
      </c>
      <c r="G497" s="41"/>
      <c r="H497" s="42">
        <v>53514387624</v>
      </c>
      <c r="I497" s="43">
        <v>1</v>
      </c>
      <c r="J497" s="43" t="s">
        <v>22</v>
      </c>
      <c r="K497" s="43">
        <v>5</v>
      </c>
      <c r="L497" s="43">
        <v>2.75</v>
      </c>
      <c r="M497" s="43">
        <v>7</v>
      </c>
      <c r="N497" s="37" t="s">
        <v>986</v>
      </c>
      <c r="O497" s="37" t="s">
        <v>24</v>
      </c>
    </row>
    <row r="498" spans="1:15" s="36" customFormat="1" x14ac:dyDescent="0.25">
      <c r="A498" s="37" t="s">
        <v>991</v>
      </c>
      <c r="B498" s="44" t="str">
        <f t="shared" si="12"/>
        <v>Control,Sim/200-230V/1P/4X/15-20FLA/Ext Opt</v>
      </c>
      <c r="C498" s="37" t="s">
        <v>992</v>
      </c>
      <c r="D498" s="37" t="str">
        <f>VLOOKUP(A498,'[1]Zoeller Pump Company'!$A$10:$C$3862,3,FALSE)</f>
        <v>https://www.zoellerpumps.com/en-us/products/alarms/controls/simplex-panels</v>
      </c>
      <c r="E498" s="37" t="s">
        <v>21</v>
      </c>
      <c r="F498" s="40">
        <v>1618</v>
      </c>
      <c r="G498" s="41"/>
      <c r="H498" s="42">
        <v>53514386900</v>
      </c>
      <c r="I498" s="43">
        <v>15</v>
      </c>
      <c r="J498" s="43" t="s">
        <v>22</v>
      </c>
      <c r="K498" s="43">
        <v>22</v>
      </c>
      <c r="L498" s="43">
        <v>10</v>
      </c>
      <c r="M498" s="43">
        <v>19</v>
      </c>
      <c r="N498" s="37" t="s">
        <v>58</v>
      </c>
      <c r="O498" s="37" t="s">
        <v>24</v>
      </c>
    </row>
    <row r="499" spans="1:15" s="36" customFormat="1" x14ac:dyDescent="0.25">
      <c r="A499" s="37" t="s">
        <v>993</v>
      </c>
      <c r="B499" s="44" t="str">
        <f t="shared" si="12"/>
        <v>Control,Dup/110/200/230V/1Ph/4X/0-7Fla/Ext Opt No Floats</v>
      </c>
      <c r="C499" s="37" t="s">
        <v>994</v>
      </c>
      <c r="D499" s="37" t="str">
        <f>VLOOKUP(A499,'[1]Zoeller Pump Company'!$A$10:$C$3862,3,FALSE)</f>
        <v>https://www.zoellerpumps.com/en-us/products/alarms/controls/duplex-alternator</v>
      </c>
      <c r="E499" s="37" t="s">
        <v>21</v>
      </c>
      <c r="F499" s="40">
        <v>1284</v>
      </c>
      <c r="G499" s="41"/>
      <c r="H499" s="42">
        <v>53514402563</v>
      </c>
      <c r="I499" s="43">
        <v>19</v>
      </c>
      <c r="J499" s="43" t="s">
        <v>22</v>
      </c>
      <c r="K499" s="43">
        <v>9.5</v>
      </c>
      <c r="L499" s="43">
        <v>20</v>
      </c>
      <c r="M499" s="43">
        <v>23.5</v>
      </c>
      <c r="N499" s="37" t="s">
        <v>58</v>
      </c>
      <c r="O499" s="37" t="s">
        <v>24</v>
      </c>
    </row>
    <row r="500" spans="1:15" s="36" customFormat="1" x14ac:dyDescent="0.25">
      <c r="A500" s="37" t="s">
        <v>995</v>
      </c>
      <c r="B500" s="44" t="str">
        <f t="shared" si="12"/>
        <v>Control,Sim/110/200/230/1Ph/4X/0-7FLA/Ext Opt No Floats</v>
      </c>
      <c r="C500" s="37" t="s">
        <v>996</v>
      </c>
      <c r="D500" s="37" t="str">
        <f>VLOOKUP(A500,'[1]Zoeller Pump Company'!$A$10:$C$3862,3,FALSE)</f>
        <v>https://www.zoellerpumps.com/en-us/products/alarms/controls/simplex-panels</v>
      </c>
      <c r="E500" s="37" t="s">
        <v>21</v>
      </c>
      <c r="F500" s="40">
        <v>745</v>
      </c>
      <c r="G500" s="41"/>
      <c r="H500" s="42">
        <v>53514402587</v>
      </c>
      <c r="I500" s="43">
        <v>7.5</v>
      </c>
      <c r="J500" s="43" t="s">
        <v>22</v>
      </c>
      <c r="K500" s="43">
        <v>18</v>
      </c>
      <c r="L500" s="43">
        <v>7.5</v>
      </c>
      <c r="M500" s="43">
        <v>15</v>
      </c>
      <c r="N500" s="37" t="s">
        <v>58</v>
      </c>
      <c r="O500" s="37" t="s">
        <v>24</v>
      </c>
    </row>
    <row r="501" spans="1:15" s="36" customFormat="1" x14ac:dyDescent="0.25">
      <c r="A501" s="37" t="s">
        <v>997</v>
      </c>
      <c r="B501" s="44" t="str">
        <f t="shared" si="12"/>
        <v>Control,Dup/115/200/230V/1P/4X/7-15Fla/Ext Opt No Floats</v>
      </c>
      <c r="C501" s="37" t="s">
        <v>998</v>
      </c>
      <c r="D501" s="37" t="str">
        <f>VLOOKUP(A501,'[1]Zoeller Pump Company'!$A$10:$C$3862,3,FALSE)</f>
        <v>https://www.zoellerpumps.com/en-us/products/alarms/controls/duplex-alternator</v>
      </c>
      <c r="E501" s="37" t="s">
        <v>21</v>
      </c>
      <c r="F501" s="40">
        <v>1284</v>
      </c>
      <c r="G501" s="41"/>
      <c r="H501" s="42">
        <v>53514402600</v>
      </c>
      <c r="I501" s="43">
        <v>20</v>
      </c>
      <c r="J501" s="43" t="s">
        <v>22</v>
      </c>
      <c r="K501" s="43">
        <v>9.5</v>
      </c>
      <c r="L501" s="43">
        <v>19</v>
      </c>
      <c r="M501" s="43">
        <v>22</v>
      </c>
      <c r="N501" s="37" t="s">
        <v>58</v>
      </c>
      <c r="O501" s="37" t="s">
        <v>24</v>
      </c>
    </row>
    <row r="502" spans="1:15" s="36" customFormat="1" x14ac:dyDescent="0.25">
      <c r="A502" s="37" t="s">
        <v>999</v>
      </c>
      <c r="B502" s="44" t="str">
        <f t="shared" si="12"/>
        <v>Control,Sim/115/200/230V/1P/4X/7-15Fla/Ext Opt No Floats</v>
      </c>
      <c r="C502" s="37" t="s">
        <v>1000</v>
      </c>
      <c r="D502" s="37" t="str">
        <f>VLOOKUP(A502,'[1]Zoeller Pump Company'!$A$10:$C$3862,3,FALSE)</f>
        <v>https://www.zoellerpumps.com/en-us/products/alarms/controls/simplex-panels</v>
      </c>
      <c r="E502" s="37" t="s">
        <v>21</v>
      </c>
      <c r="F502" s="40">
        <v>741</v>
      </c>
      <c r="G502" s="41"/>
      <c r="H502" s="42">
        <v>53514402624</v>
      </c>
      <c r="I502" s="43">
        <v>16</v>
      </c>
      <c r="J502" s="43" t="s">
        <v>22</v>
      </c>
      <c r="K502" s="43">
        <v>7.5</v>
      </c>
      <c r="L502" s="43">
        <v>15</v>
      </c>
      <c r="M502" s="43">
        <v>18</v>
      </c>
      <c r="N502" s="37" t="s">
        <v>58</v>
      </c>
      <c r="O502" s="37" t="s">
        <v>24</v>
      </c>
    </row>
    <row r="503" spans="1:15" s="36" customFormat="1" x14ac:dyDescent="0.25">
      <c r="A503" s="39" t="s">
        <v>1001</v>
      </c>
      <c r="B503" s="44" t="s">
        <v>1002</v>
      </c>
      <c r="C503" s="39" t="str">
        <f>VLOOKUP(A503,'[2]2021 M10 PricePartsList'!$A:$D,2,FALSE)</f>
        <v>J-Box,Sim/ W-O Holes/(Field Installed)</v>
      </c>
      <c r="D503" s="39"/>
      <c r="E503" s="37" t="s">
        <v>21</v>
      </c>
      <c r="F503" s="50">
        <v>137</v>
      </c>
      <c r="G503" s="41"/>
      <c r="H503" s="42">
        <v>53514417826</v>
      </c>
      <c r="I503" s="43">
        <v>0</v>
      </c>
      <c r="J503" s="46">
        <v>0</v>
      </c>
      <c r="K503" s="43">
        <v>0</v>
      </c>
      <c r="L503" s="43">
        <v>0</v>
      </c>
      <c r="M503" s="43">
        <v>0</v>
      </c>
      <c r="N503" s="37" t="s">
        <v>23</v>
      </c>
      <c r="O503" s="37" t="s">
        <v>24</v>
      </c>
    </row>
    <row r="504" spans="1:15" s="36" customFormat="1" x14ac:dyDescent="0.25">
      <c r="A504" s="39" t="s">
        <v>1003</v>
      </c>
      <c r="B504" s="44" t="s">
        <v>1004</v>
      </c>
      <c r="C504" s="39" t="str">
        <f>VLOOKUP(A504,'[2]2021 M10 PricePartsList'!$A:$D,2,FALSE)</f>
        <v>J-Box,Dup/ W-O Holes/(Field Installed)</v>
      </c>
      <c r="D504" s="39"/>
      <c r="E504" s="37" t="s">
        <v>21</v>
      </c>
      <c r="F504" s="50">
        <v>155</v>
      </c>
      <c r="G504" s="41"/>
      <c r="H504" s="42">
        <v>53514417833</v>
      </c>
      <c r="I504" s="43">
        <v>0</v>
      </c>
      <c r="J504" s="46">
        <v>0</v>
      </c>
      <c r="K504" s="43">
        <v>0</v>
      </c>
      <c r="L504" s="43">
        <v>0</v>
      </c>
      <c r="M504" s="43">
        <v>0</v>
      </c>
      <c r="N504" s="37" t="s">
        <v>23</v>
      </c>
      <c r="O504" s="37" t="s">
        <v>24</v>
      </c>
    </row>
    <row r="505" spans="1:15" s="36" customFormat="1" x14ac:dyDescent="0.25">
      <c r="A505" s="37" t="s">
        <v>1005</v>
      </c>
      <c r="B505" s="44" t="str">
        <f>IF(D505&lt;&gt;0,HYPERLINK(D505,C505),"NO LINK")</f>
        <v>Control,Sim/115/200/230/1P/4X/15-20A/Alm/Ext Opt</v>
      </c>
      <c r="C505" s="37" t="s">
        <v>1006</v>
      </c>
      <c r="D505" s="37" t="str">
        <f>VLOOKUP(A505,'[1]Zoeller Pump Company'!$A$10:$C$3862,3,FALSE)</f>
        <v>https://www.zoellerpumps.com/en-us/products/alarms/controls/simplex-panels</v>
      </c>
      <c r="E505" s="37" t="s">
        <v>21</v>
      </c>
      <c r="F505" s="40">
        <v>845</v>
      </c>
      <c r="G505" s="41"/>
      <c r="H505" s="42">
        <v>53514414962</v>
      </c>
      <c r="I505" s="43">
        <v>16</v>
      </c>
      <c r="J505" s="43" t="s">
        <v>22</v>
      </c>
      <c r="K505" s="43">
        <v>18</v>
      </c>
      <c r="L505" s="43">
        <v>7.5</v>
      </c>
      <c r="M505" s="43">
        <v>15</v>
      </c>
      <c r="N505" s="37" t="s">
        <v>58</v>
      </c>
      <c r="O505" s="37" t="s">
        <v>24</v>
      </c>
    </row>
    <row r="506" spans="1:15" s="36" customFormat="1" x14ac:dyDescent="0.25">
      <c r="A506" s="37" t="s">
        <v>1007</v>
      </c>
      <c r="B506" s="44" t="str">
        <f>IF(D506&lt;&gt;0,HYPERLINK(D506,C506),"NO LINK")</f>
        <v>Control,Sim/115/200/230V/1P/4X/20-30Fla/Ext Opt</v>
      </c>
      <c r="C506" s="37" t="s">
        <v>417</v>
      </c>
      <c r="D506" s="37" t="str">
        <f>VLOOKUP(A506,'[1]Zoeller Pump Company'!$A$10:$C$3862,3,FALSE)</f>
        <v>https://www.zoellerpumps.com/en-us/products/alarms/controls/simplex-panels</v>
      </c>
      <c r="E506" s="37" t="s">
        <v>21</v>
      </c>
      <c r="F506" s="40">
        <v>938</v>
      </c>
      <c r="G506" s="41"/>
      <c r="H506" s="42">
        <v>53514414986</v>
      </c>
      <c r="I506" s="43">
        <v>17</v>
      </c>
      <c r="J506" s="43" t="s">
        <v>22</v>
      </c>
      <c r="K506" s="43">
        <v>7.5</v>
      </c>
      <c r="L506" s="43">
        <v>15</v>
      </c>
      <c r="M506" s="43">
        <v>18</v>
      </c>
      <c r="N506" s="37" t="s">
        <v>58</v>
      </c>
      <c r="O506" s="37" t="s">
        <v>24</v>
      </c>
    </row>
    <row r="507" spans="1:15" s="36" customFormat="1" x14ac:dyDescent="0.25">
      <c r="A507" s="37" t="s">
        <v>1008</v>
      </c>
      <c r="B507" s="44" t="str">
        <f>IF(D507&lt;&gt;0,HYPERLINK(D507,C507),"NO LINK")</f>
        <v>Control,Dup/115/200/230V/1P/4X/20-30Fla/Ext Opt</v>
      </c>
      <c r="C507" s="37" t="s">
        <v>1009</v>
      </c>
      <c r="D507" s="37" t="s">
        <v>937</v>
      </c>
      <c r="E507" s="37" t="s">
        <v>21</v>
      </c>
      <c r="F507" s="40">
        <v>1342</v>
      </c>
      <c r="G507" s="41"/>
      <c r="H507" s="42">
        <v>53514415068</v>
      </c>
      <c r="I507" s="43">
        <v>18</v>
      </c>
      <c r="J507" s="43" t="s">
        <v>22</v>
      </c>
      <c r="K507" s="43">
        <v>9.5</v>
      </c>
      <c r="L507" s="43">
        <v>19</v>
      </c>
      <c r="M507" s="43">
        <v>22</v>
      </c>
      <c r="N507" s="37" t="s">
        <v>58</v>
      </c>
      <c r="O507" s="37" t="s">
        <v>24</v>
      </c>
    </row>
    <row r="508" spans="1:15" s="36" customFormat="1" x14ac:dyDescent="0.25">
      <c r="A508" s="37" t="s">
        <v>1010</v>
      </c>
      <c r="B508" s="44" t="str">
        <f>IF(D508&lt;&gt;0,HYPERLINK(D508,C508),"NO LINK")</f>
        <v>Control,Dup/115/200/230V/1P/4X/15-20A/Alm/Ext Opt</v>
      </c>
      <c r="C508" s="37" t="s">
        <v>295</v>
      </c>
      <c r="D508" s="37" t="s">
        <v>937</v>
      </c>
      <c r="E508" s="37" t="s">
        <v>21</v>
      </c>
      <c r="F508" s="40">
        <v>1312</v>
      </c>
      <c r="G508" s="41"/>
      <c r="H508" s="42">
        <v>53514415044</v>
      </c>
      <c r="I508" s="43">
        <v>19</v>
      </c>
      <c r="J508" s="43" t="s">
        <v>22</v>
      </c>
      <c r="K508" s="43">
        <v>22</v>
      </c>
      <c r="L508" s="43">
        <v>9.5</v>
      </c>
      <c r="M508" s="43">
        <v>19</v>
      </c>
      <c r="N508" s="37" t="s">
        <v>58</v>
      </c>
      <c r="O508" s="37" t="s">
        <v>24</v>
      </c>
    </row>
    <row r="509" spans="1:15" s="36" customFormat="1" x14ac:dyDescent="0.25">
      <c r="A509" s="39" t="s">
        <v>1011</v>
      </c>
      <c r="B509" s="44" t="s">
        <v>1012</v>
      </c>
      <c r="C509" s="39" t="str">
        <f>VLOOKUP(A509,'[2]2021 M10 PricePartsList'!$A:$D,2,FALSE)</f>
        <v>Hose,Flexible 1.25" X 18"/304 SS Braided (MNPT X FNPT Union))</v>
      </c>
      <c r="D509" s="39"/>
      <c r="E509" s="37" t="s">
        <v>21</v>
      </c>
      <c r="F509" s="50">
        <v>385</v>
      </c>
      <c r="G509" s="41"/>
      <c r="H509" s="42">
        <v>53514442460</v>
      </c>
      <c r="I509" s="43">
        <v>1</v>
      </c>
      <c r="J509" s="46" t="s">
        <v>22</v>
      </c>
      <c r="K509" s="43">
        <v>0</v>
      </c>
      <c r="L509" s="43">
        <v>0</v>
      </c>
      <c r="M509" s="43">
        <v>0</v>
      </c>
      <c r="N509" s="39" t="s">
        <v>23</v>
      </c>
      <c r="O509" s="39" t="s">
        <v>24</v>
      </c>
    </row>
    <row r="510" spans="1:15" s="36" customFormat="1" x14ac:dyDescent="0.25">
      <c r="A510" s="52" t="s">
        <v>1013</v>
      </c>
      <c r="B510" s="44" t="str">
        <f t="shared" ref="B510:B573" si="13">IF(D510&lt;&gt;0,HYPERLINK(D510,C510),"NO LINK")</f>
        <v>Adapter-Cord Asm/Male Rectangular EQD To Female Round EQD/E-ONE</v>
      </c>
      <c r="C510" s="39" t="s">
        <v>1014</v>
      </c>
      <c r="D510" s="51" t="s">
        <v>1015</v>
      </c>
      <c r="E510" s="39" t="s">
        <v>21</v>
      </c>
      <c r="F510" s="40">
        <v>358</v>
      </c>
      <c r="G510" s="41"/>
      <c r="H510" s="39">
        <v>53514450625</v>
      </c>
      <c r="I510" s="39">
        <v>4</v>
      </c>
      <c r="J510" s="39" t="s">
        <v>22</v>
      </c>
      <c r="K510" s="39">
        <v>0</v>
      </c>
      <c r="L510" s="39">
        <v>0</v>
      </c>
      <c r="M510" s="39">
        <v>0</v>
      </c>
      <c r="N510" s="37" t="s">
        <v>23</v>
      </c>
      <c r="O510" s="37" t="s">
        <v>24</v>
      </c>
    </row>
    <row r="511" spans="1:15" s="36" customFormat="1" x14ac:dyDescent="0.25">
      <c r="A511" s="52" t="s">
        <v>1016</v>
      </c>
      <c r="B511" s="44" t="str">
        <f t="shared" si="13"/>
        <v>Buffalo,Curb Box/Sewer Marking Cover/42-60" Depth/General Foundries PN 37094E</v>
      </c>
      <c r="C511" s="39" t="s">
        <v>1017</v>
      </c>
      <c r="D511" s="51" t="s">
        <v>1015</v>
      </c>
      <c r="E511" s="39" t="s">
        <v>21</v>
      </c>
      <c r="F511" s="40">
        <v>100</v>
      </c>
      <c r="G511" s="41"/>
      <c r="H511" s="39">
        <v>53514453275</v>
      </c>
      <c r="I511" s="39">
        <v>40</v>
      </c>
      <c r="J511" s="39" t="s">
        <v>22</v>
      </c>
      <c r="K511" s="39">
        <v>50</v>
      </c>
      <c r="L511" s="39">
        <v>7.5</v>
      </c>
      <c r="M511" s="39">
        <v>50</v>
      </c>
      <c r="N511" s="37" t="s">
        <v>23</v>
      </c>
      <c r="O511" s="37" t="s">
        <v>24</v>
      </c>
    </row>
    <row r="512" spans="1:15" s="36" customFormat="1" x14ac:dyDescent="0.25">
      <c r="A512" s="52" t="s">
        <v>1018</v>
      </c>
      <c r="B512" s="44" t="str">
        <f t="shared" si="13"/>
        <v>Buffalo,Curb Box/Sewer Marking Cover/30-42" Depth/General Foundries PN 37092D</v>
      </c>
      <c r="C512" s="39" t="s">
        <v>1019</v>
      </c>
      <c r="D512" s="51" t="s">
        <v>1015</v>
      </c>
      <c r="E512" s="39" t="s">
        <v>21</v>
      </c>
      <c r="F512" s="40">
        <v>93</v>
      </c>
      <c r="G512" s="41"/>
      <c r="H512" s="39">
        <v>53514454357</v>
      </c>
      <c r="I512" s="39">
        <v>35</v>
      </c>
      <c r="J512" s="39" t="s">
        <v>22</v>
      </c>
      <c r="K512" s="39">
        <v>42</v>
      </c>
      <c r="L512" s="39">
        <v>5</v>
      </c>
      <c r="M512" s="39">
        <v>42</v>
      </c>
      <c r="N512" s="37" t="s">
        <v>23</v>
      </c>
      <c r="O512" s="37" t="s">
        <v>24</v>
      </c>
    </row>
    <row r="513" spans="1:15" s="36" customFormat="1" x14ac:dyDescent="0.25">
      <c r="A513" s="37" t="s">
        <v>1020</v>
      </c>
      <c r="B513" s="44" t="str">
        <f t="shared" si="13"/>
        <v>Drain Pump 105/M53 115V/1Ph/cUPC</v>
      </c>
      <c r="C513" s="37" t="s">
        <v>1021</v>
      </c>
      <c r="D513" s="51" t="s">
        <v>1022</v>
      </c>
      <c r="E513" s="37" t="s">
        <v>21</v>
      </c>
      <c r="F513" s="40">
        <v>350</v>
      </c>
      <c r="G513" s="41"/>
      <c r="H513" s="42">
        <v>53514012953</v>
      </c>
      <c r="I513" s="43">
        <v>30</v>
      </c>
      <c r="J513" s="43" t="s">
        <v>22</v>
      </c>
      <c r="K513" s="43">
        <v>15.25</v>
      </c>
      <c r="L513" s="43">
        <v>15</v>
      </c>
      <c r="M513" s="43">
        <v>15.25</v>
      </c>
      <c r="N513" s="37" t="s">
        <v>195</v>
      </c>
      <c r="O513" s="37" t="s">
        <v>1023</v>
      </c>
    </row>
    <row r="514" spans="1:15" s="36" customFormat="1" x14ac:dyDescent="0.25">
      <c r="A514" s="37" t="s">
        <v>1024</v>
      </c>
      <c r="B514" s="44" t="str">
        <f t="shared" si="13"/>
        <v>Drain Pump 105 M53 115V/1Ph/2"Inlet</v>
      </c>
      <c r="C514" s="37" t="s">
        <v>1025</v>
      </c>
      <c r="D514" s="51" t="s">
        <v>1022</v>
      </c>
      <c r="E514" s="37" t="s">
        <v>21</v>
      </c>
      <c r="F514" s="40">
        <v>525</v>
      </c>
      <c r="G514" s="41"/>
      <c r="H514" s="42">
        <v>53514151782</v>
      </c>
      <c r="I514" s="43">
        <v>30</v>
      </c>
      <c r="J514" s="43" t="s">
        <v>22</v>
      </c>
      <c r="K514" s="43">
        <v>15.25</v>
      </c>
      <c r="L514" s="43">
        <v>15</v>
      </c>
      <c r="M514" s="43">
        <v>15.25</v>
      </c>
      <c r="N514" s="37" t="s">
        <v>195</v>
      </c>
      <c r="O514" s="37" t="s">
        <v>1023</v>
      </c>
    </row>
    <row r="515" spans="1:15" s="36" customFormat="1" x14ac:dyDescent="0.25">
      <c r="A515" s="39" t="s">
        <v>1026</v>
      </c>
      <c r="B515" s="44" t="str">
        <f t="shared" si="13"/>
        <v>Drain Pump/Pre-Assembled/105/M53 115V/1Ph</v>
      </c>
      <c r="C515" s="39" t="str">
        <f>VLOOKUP(A515,'[2]2021 M10 PricePartsList'!$A:$D,2,FALSE)</f>
        <v>Drain Pump/Pre-Assembled/105/M53 115V/1Ph</v>
      </c>
      <c r="D515" s="39" t="s">
        <v>1022</v>
      </c>
      <c r="E515" s="37" t="s">
        <v>21</v>
      </c>
      <c r="F515" s="50">
        <v>380</v>
      </c>
      <c r="G515" s="41"/>
      <c r="H515" s="42">
        <v>53514466824</v>
      </c>
      <c r="I515" s="43">
        <v>30</v>
      </c>
      <c r="J515" s="46" t="s">
        <v>22</v>
      </c>
      <c r="K515" s="43">
        <v>15.25</v>
      </c>
      <c r="L515" s="43">
        <v>15</v>
      </c>
      <c r="M515" s="43">
        <v>15.25</v>
      </c>
      <c r="N515" s="39" t="s">
        <v>195</v>
      </c>
      <c r="O515" s="39" t="s">
        <v>1023</v>
      </c>
    </row>
    <row r="516" spans="1:15" s="36" customFormat="1" x14ac:dyDescent="0.25">
      <c r="A516" s="37" t="s">
        <v>1027</v>
      </c>
      <c r="B516" s="44" t="str">
        <f t="shared" si="13"/>
        <v>Crawl Space Sump W/M53 Pump/25'Cd</v>
      </c>
      <c r="C516" s="37" t="s">
        <v>1028</v>
      </c>
      <c r="D516" s="51" t="s">
        <v>1029</v>
      </c>
      <c r="E516" s="37" t="s">
        <v>21</v>
      </c>
      <c r="F516" s="40">
        <v>473</v>
      </c>
      <c r="G516" s="41"/>
      <c r="H516" s="42">
        <v>53514094133</v>
      </c>
      <c r="I516" s="43">
        <v>33</v>
      </c>
      <c r="J516" s="43" t="s">
        <v>22</v>
      </c>
      <c r="K516" s="43">
        <v>22.25</v>
      </c>
      <c r="L516" s="43">
        <v>16.25</v>
      </c>
      <c r="M516" s="43">
        <v>16.25</v>
      </c>
      <c r="N516" s="37" t="s">
        <v>195</v>
      </c>
      <c r="O516" s="37" t="s">
        <v>1023</v>
      </c>
    </row>
    <row r="517" spans="1:15" s="36" customFormat="1" x14ac:dyDescent="0.25">
      <c r="A517" s="37" t="s">
        <v>1030</v>
      </c>
      <c r="B517" s="44" t="str">
        <f t="shared" si="13"/>
        <v>Crawl Space Sump w-WM49 Pump/20'Cd</v>
      </c>
      <c r="C517" s="37" t="s">
        <v>1031</v>
      </c>
      <c r="D517" s="51" t="s">
        <v>1029</v>
      </c>
      <c r="E517" s="37" t="s">
        <v>21</v>
      </c>
      <c r="F517" s="40">
        <v>453</v>
      </c>
      <c r="G517" s="41"/>
      <c r="H517" s="42">
        <v>53514260057</v>
      </c>
      <c r="I517" s="43">
        <v>33</v>
      </c>
      <c r="J517" s="43" t="s">
        <v>22</v>
      </c>
      <c r="K517" s="43">
        <v>22.25</v>
      </c>
      <c r="L517" s="43">
        <v>16.25</v>
      </c>
      <c r="M517" s="43">
        <v>16.25</v>
      </c>
      <c r="N517" s="37" t="s">
        <v>23</v>
      </c>
      <c r="O517" s="37" t="s">
        <v>1023</v>
      </c>
    </row>
    <row r="518" spans="1:15" s="36" customFormat="1" x14ac:dyDescent="0.25">
      <c r="A518" s="37" t="s">
        <v>1032</v>
      </c>
      <c r="B518" s="44" t="str">
        <f t="shared" si="13"/>
        <v>Scale Removal System W-N42</v>
      </c>
      <c r="C518" s="37" t="s">
        <v>1033</v>
      </c>
      <c r="D518" s="37" t="str">
        <f>VLOOKUP(A518,'[1]Zoeller Pump Company'!$A$10:$C$3862,3,FALSE)</f>
        <v>https://www.zoellerpumps.com/en-us/products/hvac/scale-removal</v>
      </c>
      <c r="E518" s="37" t="s">
        <v>21</v>
      </c>
      <c r="F518" s="40">
        <v>430</v>
      </c>
      <c r="G518" s="41"/>
      <c r="H518" s="42">
        <v>53514268312</v>
      </c>
      <c r="I518" s="43">
        <v>15.3</v>
      </c>
      <c r="J518" s="43" t="s">
        <v>22</v>
      </c>
      <c r="K518" s="43">
        <v>15</v>
      </c>
      <c r="L518" s="43">
        <v>15</v>
      </c>
      <c r="M518" s="43">
        <v>18</v>
      </c>
      <c r="N518" s="37" t="s">
        <v>23</v>
      </c>
      <c r="O518" s="37" t="s">
        <v>24</v>
      </c>
    </row>
    <row r="519" spans="1:15" s="36" customFormat="1" x14ac:dyDescent="0.25">
      <c r="A519" s="37" t="s">
        <v>1034</v>
      </c>
      <c r="B519" s="44" t="str">
        <f t="shared" si="13"/>
        <v>Drain Pump 115 M57/1Ph/cUPC</v>
      </c>
      <c r="C519" s="37" t="s">
        <v>1035</v>
      </c>
      <c r="D519" s="51" t="s">
        <v>1022</v>
      </c>
      <c r="E519" s="37" t="s">
        <v>21</v>
      </c>
      <c r="F519" s="40">
        <v>382</v>
      </c>
      <c r="G519" s="41"/>
      <c r="H519" s="42">
        <v>53514013578</v>
      </c>
      <c r="I519" s="43">
        <v>36</v>
      </c>
      <c r="J519" s="43" t="s">
        <v>22</v>
      </c>
      <c r="K519" s="43">
        <v>15.25</v>
      </c>
      <c r="L519" s="43">
        <v>15</v>
      </c>
      <c r="M519" s="43">
        <v>15.25</v>
      </c>
      <c r="N519" s="37" t="s">
        <v>195</v>
      </c>
      <c r="O519" s="37" t="s">
        <v>1023</v>
      </c>
    </row>
    <row r="520" spans="1:15" s="36" customFormat="1" x14ac:dyDescent="0.25">
      <c r="A520" s="37" t="s">
        <v>1036</v>
      </c>
      <c r="B520" s="44" t="str">
        <f t="shared" si="13"/>
        <v>Drain Pump 120 M59/115V/1Ph/cUPC</v>
      </c>
      <c r="C520" s="37" t="s">
        <v>1037</v>
      </c>
      <c r="D520" s="51" t="s">
        <v>1022</v>
      </c>
      <c r="E520" s="37" t="s">
        <v>21</v>
      </c>
      <c r="F520" s="40">
        <v>2006</v>
      </c>
      <c r="G520" s="41"/>
      <c r="H520" s="42">
        <v>53514013585</v>
      </c>
      <c r="I520" s="43">
        <v>37</v>
      </c>
      <c r="J520" s="43" t="s">
        <v>22</v>
      </c>
      <c r="K520" s="43">
        <v>15.25</v>
      </c>
      <c r="L520" s="43">
        <v>15</v>
      </c>
      <c r="M520" s="43">
        <v>15.25</v>
      </c>
      <c r="N520" s="37" t="s">
        <v>195</v>
      </c>
      <c r="O520" s="37" t="s">
        <v>24</v>
      </c>
    </row>
    <row r="521" spans="1:15" s="36" customFormat="1" x14ac:dyDescent="0.25">
      <c r="A521" s="37" t="s">
        <v>1038</v>
      </c>
      <c r="B521" s="44" t="str">
        <f t="shared" si="13"/>
        <v>Drain Pump 131 M98/115V/1Ph/cUPC</v>
      </c>
      <c r="C521" s="37" t="s">
        <v>1039</v>
      </c>
      <c r="D521" s="51" t="s">
        <v>1022</v>
      </c>
      <c r="E521" s="37" t="s">
        <v>21</v>
      </c>
      <c r="F521" s="40">
        <v>491</v>
      </c>
      <c r="G521" s="41"/>
      <c r="H521" s="42">
        <v>53514036270</v>
      </c>
      <c r="I521" s="43">
        <v>43</v>
      </c>
      <c r="J521" s="43" t="s">
        <v>22</v>
      </c>
      <c r="K521" s="43">
        <v>15.25</v>
      </c>
      <c r="L521" s="43">
        <v>15</v>
      </c>
      <c r="M521" s="43">
        <v>15.25</v>
      </c>
      <c r="N521" s="37" t="s">
        <v>195</v>
      </c>
      <c r="O521" s="37" t="s">
        <v>1023</v>
      </c>
    </row>
    <row r="522" spans="1:15" s="36" customFormat="1" x14ac:dyDescent="0.25">
      <c r="A522" s="37" t="s">
        <v>1040</v>
      </c>
      <c r="B522" s="44" t="str">
        <f t="shared" si="13"/>
        <v>Drain Pump 132 M72/115V/1Ph/Preassembled</v>
      </c>
      <c r="C522" s="37" t="s">
        <v>1041</v>
      </c>
      <c r="D522" s="51" t="s">
        <v>1022</v>
      </c>
      <c r="E522" s="37" t="s">
        <v>21</v>
      </c>
      <c r="F522" s="40">
        <v>378</v>
      </c>
      <c r="G522" s="41"/>
      <c r="H522" s="42">
        <v>53514144630</v>
      </c>
      <c r="I522" s="43">
        <v>19</v>
      </c>
      <c r="J522" s="43" t="s">
        <v>22</v>
      </c>
      <c r="K522" s="43">
        <v>15.25</v>
      </c>
      <c r="L522" s="43">
        <v>15</v>
      </c>
      <c r="M522" s="43">
        <v>15.25</v>
      </c>
      <c r="N522" s="37" t="s">
        <v>195</v>
      </c>
      <c r="O522" s="37" t="s">
        <v>1023</v>
      </c>
    </row>
    <row r="523" spans="1:15" s="36" customFormat="1" x14ac:dyDescent="0.25">
      <c r="A523" s="37" t="s">
        <v>1042</v>
      </c>
      <c r="B523" s="44" t="str">
        <f t="shared" si="13"/>
        <v>Drain Pump 135 WM152/115V/1Ph/Vfs</v>
      </c>
      <c r="C523" s="37" t="s">
        <v>1043</v>
      </c>
      <c r="D523" s="37" t="str">
        <f>VLOOKUP(A523,'[1]Zoeller Pump Company'!$A$10:$C$3862,3,FALSE)</f>
        <v>https://www.zoellerpumps.com/en-us/products/sump-effluent-pumps/effluent/150-series</v>
      </c>
      <c r="E523" s="37" t="s">
        <v>21</v>
      </c>
      <c r="F523" s="40">
        <v>630</v>
      </c>
      <c r="G523" s="41"/>
      <c r="H523" s="42">
        <v>53514151225</v>
      </c>
      <c r="I523" s="43">
        <v>48</v>
      </c>
      <c r="J523" s="43" t="s">
        <v>22</v>
      </c>
      <c r="K523" s="43">
        <v>15.25</v>
      </c>
      <c r="L523" s="43">
        <v>15</v>
      </c>
      <c r="M523" s="43">
        <v>15.25</v>
      </c>
      <c r="N523" s="37" t="s">
        <v>195</v>
      </c>
      <c r="O523" s="37" t="s">
        <v>196</v>
      </c>
    </row>
    <row r="524" spans="1:15" s="36" customFormat="1" x14ac:dyDescent="0.25">
      <c r="A524" s="37" t="s">
        <v>1044</v>
      </c>
      <c r="B524" s="44" t="str">
        <f t="shared" si="13"/>
        <v>M137 115V/1Ph/cCSAus/UL</v>
      </c>
      <c r="C524" s="37" t="s">
        <v>1045</v>
      </c>
      <c r="D524" s="37" t="str">
        <f>VLOOKUP(A524,'[1]Zoeller Pump Company'!$A$10:$C$3862,3,FALSE)</f>
        <v>https://www.zoellerpumps.com/en-us/products/sump-effluent-pumps/effluent/130-series</v>
      </c>
      <c r="E524" s="37" t="s">
        <v>21</v>
      </c>
      <c r="F524" s="40">
        <v>542</v>
      </c>
      <c r="G524" s="41"/>
      <c r="H524" s="42">
        <v>53514013943</v>
      </c>
      <c r="I524" s="43">
        <v>47</v>
      </c>
      <c r="J524" s="43" t="s">
        <v>22</v>
      </c>
      <c r="K524" s="43">
        <v>13.75</v>
      </c>
      <c r="L524" s="43">
        <v>11</v>
      </c>
      <c r="M524" s="43">
        <v>11</v>
      </c>
      <c r="N524" s="37" t="s">
        <v>195</v>
      </c>
      <c r="O524" s="37" t="s">
        <v>196</v>
      </c>
    </row>
    <row r="525" spans="1:15" s="36" customFormat="1" x14ac:dyDescent="0.25">
      <c r="A525" s="37" t="s">
        <v>1046</v>
      </c>
      <c r="B525" s="44" t="str">
        <f t="shared" si="13"/>
        <v>N137 115V/1Ph/cCSAus/UL</v>
      </c>
      <c r="C525" s="37" t="s">
        <v>1047</v>
      </c>
      <c r="D525" s="37" t="str">
        <f>VLOOKUP(A525,'[1]Zoeller Pump Company'!$A$10:$C$3862,3,FALSE)</f>
        <v>https://www.zoellerpumps.com/en-us/products/sump-effluent-pumps/effluent/130-series</v>
      </c>
      <c r="E525" s="37" t="s">
        <v>21</v>
      </c>
      <c r="F525" s="40">
        <v>499</v>
      </c>
      <c r="G525" s="41"/>
      <c r="H525" s="42">
        <v>53514013950</v>
      </c>
      <c r="I525" s="43">
        <v>46</v>
      </c>
      <c r="J525" s="43" t="s">
        <v>22</v>
      </c>
      <c r="K525" s="43">
        <v>13.75</v>
      </c>
      <c r="L525" s="43">
        <v>11</v>
      </c>
      <c r="M525" s="43">
        <v>11</v>
      </c>
      <c r="N525" s="37" t="s">
        <v>195</v>
      </c>
      <c r="O525" s="37" t="s">
        <v>196</v>
      </c>
    </row>
    <row r="526" spans="1:15" s="36" customFormat="1" x14ac:dyDescent="0.25">
      <c r="A526" s="37" t="s">
        <v>1048</v>
      </c>
      <c r="B526" s="44" t="str">
        <f t="shared" si="13"/>
        <v>D137 230V/1Ph/cCSAus/UL</v>
      </c>
      <c r="C526" s="37" t="s">
        <v>1049</v>
      </c>
      <c r="D526" s="37" t="str">
        <f>VLOOKUP(A526,'[1]Zoeller Pump Company'!$A$10:$C$3862,3,FALSE)</f>
        <v>https://www.zoellerpumps.com/en-us/products/sump-effluent-pumps/effluent/130-series</v>
      </c>
      <c r="E526" s="37" t="s">
        <v>21</v>
      </c>
      <c r="F526" s="40">
        <v>641</v>
      </c>
      <c r="G526" s="41"/>
      <c r="H526" s="42">
        <v>53514013967</v>
      </c>
      <c r="I526" s="43">
        <v>47</v>
      </c>
      <c r="J526" s="43" t="s">
        <v>22</v>
      </c>
      <c r="K526" s="43">
        <v>13.75</v>
      </c>
      <c r="L526" s="43">
        <v>11</v>
      </c>
      <c r="M526" s="43">
        <v>11</v>
      </c>
      <c r="N526" s="37" t="s">
        <v>195</v>
      </c>
      <c r="O526" s="37" t="s">
        <v>196</v>
      </c>
    </row>
    <row r="527" spans="1:15" s="36" customFormat="1" x14ac:dyDescent="0.25">
      <c r="A527" s="37" t="s">
        <v>1050</v>
      </c>
      <c r="B527" s="44" t="str">
        <f t="shared" si="13"/>
        <v>E137 230V/1Ph/UL/cCSAus</v>
      </c>
      <c r="C527" s="37" t="s">
        <v>1051</v>
      </c>
      <c r="D527" s="37" t="str">
        <f>VLOOKUP(A527,'[1]Zoeller Pump Company'!$A$10:$C$3862,3,FALSE)</f>
        <v>https://www.zoellerpumps.com/en-us/products/sump-effluent-pumps/effluent/130-series</v>
      </c>
      <c r="E527" s="37" t="s">
        <v>21</v>
      </c>
      <c r="F527" s="40">
        <v>590</v>
      </c>
      <c r="G527" s="41"/>
      <c r="H527" s="42">
        <v>53514013974</v>
      </c>
      <c r="I527" s="43">
        <v>46</v>
      </c>
      <c r="J527" s="43" t="s">
        <v>22</v>
      </c>
      <c r="K527" s="43">
        <v>13.75</v>
      </c>
      <c r="L527" s="43">
        <v>11</v>
      </c>
      <c r="M527" s="43">
        <v>11</v>
      </c>
      <c r="N527" s="37" t="s">
        <v>195</v>
      </c>
      <c r="O527" s="37" t="s">
        <v>196</v>
      </c>
    </row>
    <row r="528" spans="1:15" s="36" customFormat="1" x14ac:dyDescent="0.25">
      <c r="A528" s="37" t="s">
        <v>1052</v>
      </c>
      <c r="B528" s="44" t="str">
        <f t="shared" si="13"/>
        <v>M137 15'Cd/115V/1Ph/cCSAus/UL</v>
      </c>
      <c r="C528" s="37" t="s">
        <v>1053</v>
      </c>
      <c r="D528" s="37" t="str">
        <f>VLOOKUP(A528,'[1]Zoeller Pump Company'!$A$10:$C$3862,3,FALSE)</f>
        <v>https://www.zoellerpumps.com/en-us/products/sump-effluent-pumps/effluent/130-series</v>
      </c>
      <c r="E528" s="37" t="s">
        <v>21</v>
      </c>
      <c r="F528" s="40">
        <v>567</v>
      </c>
      <c r="G528" s="41"/>
      <c r="H528" s="42">
        <v>53514013981</v>
      </c>
      <c r="I528" s="43">
        <v>47</v>
      </c>
      <c r="J528" s="43" t="s">
        <v>22</v>
      </c>
      <c r="K528" s="43">
        <v>13.75</v>
      </c>
      <c r="L528" s="43">
        <v>11</v>
      </c>
      <c r="M528" s="43">
        <v>11</v>
      </c>
      <c r="N528" s="37" t="s">
        <v>195</v>
      </c>
      <c r="O528" s="37" t="s">
        <v>196</v>
      </c>
    </row>
    <row r="529" spans="1:16" s="36" customFormat="1" x14ac:dyDescent="0.25">
      <c r="A529" s="37" t="s">
        <v>1054</v>
      </c>
      <c r="B529" s="44" t="str">
        <f t="shared" si="13"/>
        <v>M137 25'Cd/115V/1Ph/cCSAus/UL</v>
      </c>
      <c r="C529" s="37" t="s">
        <v>1055</v>
      </c>
      <c r="D529" s="37" t="str">
        <f>VLOOKUP(A529,'[1]Zoeller Pump Company'!$A$10:$C$3862,3,FALSE)</f>
        <v>https://www.zoellerpumps.com/en-us/products/sump-effluent-pumps/effluent/130-series</v>
      </c>
      <c r="E529" s="37" t="s">
        <v>21</v>
      </c>
      <c r="F529" s="40">
        <v>597</v>
      </c>
      <c r="G529" s="41"/>
      <c r="H529" s="42">
        <v>53514013998</v>
      </c>
      <c r="I529" s="43">
        <v>49</v>
      </c>
      <c r="J529" s="43" t="s">
        <v>22</v>
      </c>
      <c r="K529" s="43">
        <v>13.75</v>
      </c>
      <c r="L529" s="43">
        <v>11</v>
      </c>
      <c r="M529" s="43">
        <v>11</v>
      </c>
      <c r="N529" s="37" t="s">
        <v>195</v>
      </c>
      <c r="O529" s="37" t="s">
        <v>196</v>
      </c>
    </row>
    <row r="530" spans="1:16" s="36" customFormat="1" x14ac:dyDescent="0.25">
      <c r="A530" s="37" t="s">
        <v>1056</v>
      </c>
      <c r="B530" s="44" t="str">
        <f t="shared" si="13"/>
        <v>M137 35'Cd/115V/1Ph/cCSAus/UL</v>
      </c>
      <c r="C530" s="37" t="s">
        <v>1057</v>
      </c>
      <c r="D530" s="37" t="str">
        <f>VLOOKUP(A530,'[1]Zoeller Pump Company'!$A$10:$C$3862,3,FALSE)</f>
        <v>https://www.zoellerpumps.com/en-us/products/sump-effluent-pumps/effluent/130-series</v>
      </c>
      <c r="E530" s="37" t="s">
        <v>21</v>
      </c>
      <c r="F530" s="40">
        <v>617</v>
      </c>
      <c r="G530" s="41"/>
      <c r="H530" s="42">
        <v>53514014001</v>
      </c>
      <c r="I530" s="43">
        <v>52</v>
      </c>
      <c r="J530" s="43" t="s">
        <v>22</v>
      </c>
      <c r="K530" s="43">
        <v>13.75</v>
      </c>
      <c r="L530" s="43">
        <v>11</v>
      </c>
      <c r="M530" s="43">
        <v>11</v>
      </c>
      <c r="N530" s="37" t="s">
        <v>195</v>
      </c>
      <c r="O530" s="37" t="s">
        <v>196</v>
      </c>
    </row>
    <row r="531" spans="1:16" s="36" customFormat="1" x14ac:dyDescent="0.25">
      <c r="A531" s="37" t="s">
        <v>1058</v>
      </c>
      <c r="B531" s="44" t="str">
        <f t="shared" si="13"/>
        <v>M137 50'Cd/115V/1Ph/cCSAus/UL</v>
      </c>
      <c r="C531" s="37" t="s">
        <v>1059</v>
      </c>
      <c r="D531" s="37" t="str">
        <f>VLOOKUP(A531,'[1]Zoeller Pump Company'!$A$10:$C$3862,3,FALSE)</f>
        <v>https://www.zoellerpumps.com/en-us/products/sump-effluent-pumps/effluent/130-series</v>
      </c>
      <c r="E531" s="37" t="s">
        <v>21</v>
      </c>
      <c r="F531" s="40">
        <v>642</v>
      </c>
      <c r="G531" s="41"/>
      <c r="H531" s="42">
        <v>53514014025</v>
      </c>
      <c r="I531" s="43">
        <v>56</v>
      </c>
      <c r="J531" s="43" t="s">
        <v>22</v>
      </c>
      <c r="K531" s="43">
        <v>13.75</v>
      </c>
      <c r="L531" s="43">
        <v>11</v>
      </c>
      <c r="M531" s="43">
        <v>11</v>
      </c>
      <c r="N531" s="37" t="s">
        <v>195</v>
      </c>
      <c r="O531" s="37" t="s">
        <v>196</v>
      </c>
    </row>
    <row r="532" spans="1:16" s="36" customFormat="1" x14ac:dyDescent="0.25">
      <c r="A532" s="37" t="s">
        <v>1060</v>
      </c>
      <c r="B532" s="44" t="str">
        <f t="shared" si="13"/>
        <v>M137 115V/1Ph/Extra Duty</v>
      </c>
      <c r="C532" s="37" t="s">
        <v>1061</v>
      </c>
      <c r="D532" s="37" t="str">
        <f>VLOOKUP(A532,'[1]Zoeller Pump Company'!$A$10:$C$3862,3,FALSE)</f>
        <v>https://www.zoellerpumps.com/en-us/products/sump-effluent-pumps/effluent/130-series</v>
      </c>
      <c r="E532" s="37" t="s">
        <v>21</v>
      </c>
      <c r="F532" s="40">
        <v>587</v>
      </c>
      <c r="G532" s="41"/>
      <c r="H532" s="42">
        <v>53514014032</v>
      </c>
      <c r="I532" s="43">
        <v>47</v>
      </c>
      <c r="J532" s="43" t="s">
        <v>22</v>
      </c>
      <c r="K532" s="43">
        <v>13.75</v>
      </c>
      <c r="L532" s="43">
        <v>11</v>
      </c>
      <c r="M532" s="43">
        <v>11</v>
      </c>
      <c r="N532" s="37" t="s">
        <v>195</v>
      </c>
      <c r="O532" s="37" t="s">
        <v>196</v>
      </c>
    </row>
    <row r="533" spans="1:16" s="36" customFormat="1" x14ac:dyDescent="0.25">
      <c r="A533" s="37" t="s">
        <v>1062</v>
      </c>
      <c r="B533" s="44" t="str">
        <f t="shared" si="13"/>
        <v>N137 115V/1Ph/Extra Duty</v>
      </c>
      <c r="C533" s="37" t="s">
        <v>1063</v>
      </c>
      <c r="D533" s="37" t="str">
        <f>VLOOKUP(A533,'[1]Zoeller Pump Company'!$A$10:$C$3862,3,FALSE)</f>
        <v>https://www.zoellerpumps.com/en-us/products/sump-effluent-pumps/effluent/130-series</v>
      </c>
      <c r="E533" s="37" t="s">
        <v>21</v>
      </c>
      <c r="F533" s="40">
        <v>544</v>
      </c>
      <c r="G533" s="41"/>
      <c r="H533" s="42">
        <v>53514014049</v>
      </c>
      <c r="I533" s="43">
        <v>46</v>
      </c>
      <c r="J533" s="43" t="s">
        <v>22</v>
      </c>
      <c r="K533" s="43">
        <v>13.75</v>
      </c>
      <c r="L533" s="43">
        <v>11</v>
      </c>
      <c r="M533" s="43">
        <v>11</v>
      </c>
      <c r="N533" s="37" t="s">
        <v>195</v>
      </c>
      <c r="O533" s="37" t="s">
        <v>196</v>
      </c>
    </row>
    <row r="534" spans="1:16" s="36" customFormat="1" x14ac:dyDescent="0.25">
      <c r="A534" s="37" t="s">
        <v>1064</v>
      </c>
      <c r="B534" s="44" t="str">
        <f t="shared" si="13"/>
        <v>H137 200-208V/1Ph/cCSAus</v>
      </c>
      <c r="C534" s="37" t="s">
        <v>1065</v>
      </c>
      <c r="D534" s="37" t="str">
        <f>VLOOKUP(A534,'[1]Zoeller Pump Company'!$A$10:$C$3862,3,FALSE)</f>
        <v>https://www.zoellerpumps.com/en-us/products/sump-effluent-pumps/effluent/130-series</v>
      </c>
      <c r="E534" s="37" t="s">
        <v>21</v>
      </c>
      <c r="F534" s="40">
        <v>681</v>
      </c>
      <c r="G534" s="41"/>
      <c r="H534" s="42">
        <v>53514014063</v>
      </c>
      <c r="I534" s="43">
        <v>47</v>
      </c>
      <c r="J534" s="43" t="s">
        <v>22</v>
      </c>
      <c r="K534" s="43">
        <v>13.75</v>
      </c>
      <c r="L534" s="43">
        <v>11</v>
      </c>
      <c r="M534" s="43">
        <v>11</v>
      </c>
      <c r="N534" s="37" t="s">
        <v>195</v>
      </c>
      <c r="O534" s="37" t="s">
        <v>196</v>
      </c>
    </row>
    <row r="535" spans="1:16" s="36" customFormat="1" x14ac:dyDescent="0.25">
      <c r="A535" s="37" t="s">
        <v>1066</v>
      </c>
      <c r="B535" s="44" t="str">
        <f t="shared" si="13"/>
        <v>N137 50'Cd/115V/1Ph/cCSAus/UL</v>
      </c>
      <c r="C535" s="37" t="s">
        <v>1067</v>
      </c>
      <c r="D535" s="37" t="str">
        <f>VLOOKUP(A535,'[1]Zoeller Pump Company'!$A$10:$C$3862,3,FALSE)</f>
        <v>https://www.zoellerpumps.com/en-us/products/sump-effluent-pumps/effluent/130-series</v>
      </c>
      <c r="E535" s="37" t="s">
        <v>21</v>
      </c>
      <c r="F535" s="40">
        <v>599</v>
      </c>
      <c r="G535" s="41"/>
      <c r="H535" s="42">
        <v>53514014070</v>
      </c>
      <c r="I535" s="43">
        <v>55</v>
      </c>
      <c r="J535" s="43" t="s">
        <v>22</v>
      </c>
      <c r="K535" s="43">
        <v>13.75</v>
      </c>
      <c r="L535" s="43">
        <v>11</v>
      </c>
      <c r="M535" s="43">
        <v>11</v>
      </c>
      <c r="N535" s="37" t="s">
        <v>195</v>
      </c>
      <c r="O535" s="37" t="s">
        <v>196</v>
      </c>
    </row>
    <row r="536" spans="1:16" s="36" customFormat="1" x14ac:dyDescent="0.25">
      <c r="A536" s="37" t="s">
        <v>1068</v>
      </c>
      <c r="B536" s="44" t="str">
        <f t="shared" si="13"/>
        <v>J137 200-208V/3Ph/cCSAus/UL</v>
      </c>
      <c r="C536" s="37" t="s">
        <v>1069</v>
      </c>
      <c r="D536" s="37" t="str">
        <f>VLOOKUP(A536,'[1]Zoeller Pump Company'!$A$10:$C$3862,3,FALSE)</f>
        <v>https://www.zoellerpumps.com/en-us/products/sump-effluent-pumps/effluent/130-series</v>
      </c>
      <c r="E536" s="37" t="s">
        <v>21</v>
      </c>
      <c r="F536" s="40">
        <v>705</v>
      </c>
      <c r="G536" s="41"/>
      <c r="H536" s="42">
        <v>53514014148</v>
      </c>
      <c r="I536" s="43">
        <v>46</v>
      </c>
      <c r="J536" s="43" t="s">
        <v>22</v>
      </c>
      <c r="K536" s="43">
        <v>13.75</v>
      </c>
      <c r="L536" s="43">
        <v>11</v>
      </c>
      <c r="M536" s="43">
        <v>11</v>
      </c>
      <c r="N536" s="37" t="s">
        <v>195</v>
      </c>
      <c r="O536" s="37" t="s">
        <v>196</v>
      </c>
    </row>
    <row r="537" spans="1:16" s="36" customFormat="1" x14ac:dyDescent="0.25">
      <c r="A537" s="37" t="s">
        <v>1070</v>
      </c>
      <c r="B537" s="44" t="str">
        <f t="shared" si="13"/>
        <v>I137 200-208V/1Ph/cCSAus</v>
      </c>
      <c r="C537" s="37" t="s">
        <v>1071</v>
      </c>
      <c r="D537" s="37" t="str">
        <f>VLOOKUP(A537,'[1]Zoeller Pump Company'!$A$10:$C$3862,3,FALSE)</f>
        <v>https://www.zoellerpumps.com/en-us/products/sump-effluent-pumps/effluent/130-series</v>
      </c>
      <c r="E537" s="37" t="s">
        <v>21</v>
      </c>
      <c r="F537" s="40">
        <v>630</v>
      </c>
      <c r="G537" s="41"/>
      <c r="H537" s="42">
        <v>53514014162</v>
      </c>
      <c r="I537" s="43">
        <v>46</v>
      </c>
      <c r="J537" s="43" t="s">
        <v>22</v>
      </c>
      <c r="K537" s="43">
        <v>13.75</v>
      </c>
      <c r="L537" s="43">
        <v>11</v>
      </c>
      <c r="M537" s="43">
        <v>11</v>
      </c>
      <c r="N537" s="37" t="s">
        <v>195</v>
      </c>
      <c r="O537" s="37" t="s">
        <v>196</v>
      </c>
    </row>
    <row r="538" spans="1:16" s="36" customFormat="1" x14ac:dyDescent="0.25">
      <c r="A538" s="37" t="s">
        <v>1072</v>
      </c>
      <c r="B538" s="44" t="str">
        <f t="shared" si="13"/>
        <v>N137 115V/1Ph/BI/ED</v>
      </c>
      <c r="C538" s="37" t="s">
        <v>1073</v>
      </c>
      <c r="D538" s="37" t="str">
        <f>VLOOKUP(A538,'[1]Zoeller Pump Company'!$A$10:$C$3862,3,FALSE)</f>
        <v>https://www.zoellerpumps.com/en-us/products/sump-effluent-pumps/effluent/130-series</v>
      </c>
      <c r="E538" s="37" t="s">
        <v>21</v>
      </c>
      <c r="F538" s="40">
        <v>744</v>
      </c>
      <c r="G538" s="41"/>
      <c r="H538" s="42">
        <v>53514014179</v>
      </c>
      <c r="I538" s="43">
        <v>46</v>
      </c>
      <c r="J538" s="43" t="s">
        <v>22</v>
      </c>
      <c r="K538" s="43">
        <v>13.75</v>
      </c>
      <c r="L538" s="43">
        <v>11</v>
      </c>
      <c r="M538" s="43">
        <v>11</v>
      </c>
      <c r="N538" s="37" t="s">
        <v>195</v>
      </c>
      <c r="O538" s="37" t="s">
        <v>196</v>
      </c>
      <c r="P538" s="39"/>
    </row>
    <row r="539" spans="1:16" s="36" customFormat="1" x14ac:dyDescent="0.25">
      <c r="A539" s="37" t="s">
        <v>1074</v>
      </c>
      <c r="B539" s="44" t="str">
        <f t="shared" si="13"/>
        <v>F137 230V/3Ph/cCSAus/UL</v>
      </c>
      <c r="C539" s="37" t="s">
        <v>1075</v>
      </c>
      <c r="D539" s="37" t="str">
        <f>VLOOKUP(A539,'[1]Zoeller Pump Company'!$A$10:$C$3862,3,FALSE)</f>
        <v>https://www.zoellerpumps.com/en-us/products/sump-effluent-pumps/effluent/130-series</v>
      </c>
      <c r="E539" s="37" t="s">
        <v>21</v>
      </c>
      <c r="F539" s="40">
        <v>705</v>
      </c>
      <c r="G539" s="41"/>
      <c r="H539" s="42">
        <v>53514014186</v>
      </c>
      <c r="I539" s="43">
        <v>46</v>
      </c>
      <c r="J539" s="43" t="s">
        <v>22</v>
      </c>
      <c r="K539" s="43">
        <v>13.75</v>
      </c>
      <c r="L539" s="43">
        <v>11</v>
      </c>
      <c r="M539" s="43">
        <v>11</v>
      </c>
      <c r="N539" s="37" t="s">
        <v>195</v>
      </c>
      <c r="O539" s="37" t="s">
        <v>24</v>
      </c>
      <c r="P539" s="39"/>
    </row>
    <row r="540" spans="1:16" s="36" customFormat="1" x14ac:dyDescent="0.25">
      <c r="A540" s="37" t="s">
        <v>1076</v>
      </c>
      <c r="B540" s="44" t="str">
        <f t="shared" si="13"/>
        <v>M137 115V/1Ph/BI/cCSAus/UL</v>
      </c>
      <c r="C540" s="37" t="s">
        <v>1077</v>
      </c>
      <c r="D540" s="37" t="str">
        <f>VLOOKUP(A540,'[1]Zoeller Pump Company'!$A$10:$C$3862,3,FALSE)</f>
        <v>https://www.zoellerpumps.com/en-us/products/sump-effluent-pumps/effluent/130-series</v>
      </c>
      <c r="E540" s="37" t="s">
        <v>21</v>
      </c>
      <c r="F540" s="40">
        <v>742</v>
      </c>
      <c r="G540" s="41"/>
      <c r="H540" s="42">
        <v>53514014193</v>
      </c>
      <c r="I540" s="43">
        <v>47</v>
      </c>
      <c r="J540" s="43" t="s">
        <v>22</v>
      </c>
      <c r="K540" s="43">
        <v>13.75</v>
      </c>
      <c r="L540" s="43">
        <v>11</v>
      </c>
      <c r="M540" s="43">
        <v>11</v>
      </c>
      <c r="N540" s="37" t="s">
        <v>195</v>
      </c>
      <c r="O540" s="37" t="s">
        <v>196</v>
      </c>
      <c r="P540" s="39"/>
    </row>
    <row r="541" spans="1:16" s="36" customFormat="1" x14ac:dyDescent="0.25">
      <c r="A541" s="37" t="s">
        <v>1078</v>
      </c>
      <c r="B541" s="44" t="str">
        <f t="shared" si="13"/>
        <v>N137 25'Cd/115V/1Ph/cCSAus/UL</v>
      </c>
      <c r="C541" s="37" t="s">
        <v>1079</v>
      </c>
      <c r="D541" s="37" t="str">
        <f>VLOOKUP(A541,'[1]Zoeller Pump Company'!$A$10:$C$3862,3,FALSE)</f>
        <v>https://www.zoellerpumps.com/en-us/products/sump-effluent-pumps/effluent/130-series</v>
      </c>
      <c r="E541" s="37" t="s">
        <v>21</v>
      </c>
      <c r="F541" s="40">
        <v>554</v>
      </c>
      <c r="G541" s="41"/>
      <c r="H541" s="42">
        <v>53514014216</v>
      </c>
      <c r="I541" s="43">
        <v>48</v>
      </c>
      <c r="J541" s="43" t="s">
        <v>22</v>
      </c>
      <c r="K541" s="43">
        <v>13.75</v>
      </c>
      <c r="L541" s="43">
        <v>11</v>
      </c>
      <c r="M541" s="43">
        <v>11</v>
      </c>
      <c r="N541" s="37" t="s">
        <v>195</v>
      </c>
      <c r="O541" s="37" t="s">
        <v>196</v>
      </c>
    </row>
    <row r="542" spans="1:16" s="36" customFormat="1" x14ac:dyDescent="0.25">
      <c r="A542" s="37" t="s">
        <v>1080</v>
      </c>
      <c r="B542" s="44" t="str">
        <f t="shared" si="13"/>
        <v>M137 25'Cd/115V/1Ph/BI/cCSAus/UL</v>
      </c>
      <c r="C542" s="37" t="s">
        <v>1081</v>
      </c>
      <c r="D542" s="37" t="str">
        <f>VLOOKUP(A542,'[1]Zoeller Pump Company'!$A$10:$C$3862,3,FALSE)</f>
        <v>https://www.zoellerpumps.com/en-us/products/sump-effluent-pumps/effluent/130-series</v>
      </c>
      <c r="E542" s="37" t="s">
        <v>21</v>
      </c>
      <c r="F542" s="40">
        <v>797</v>
      </c>
      <c r="G542" s="41"/>
      <c r="H542" s="42">
        <v>53514014223</v>
      </c>
      <c r="I542" s="43">
        <v>49</v>
      </c>
      <c r="J542" s="43" t="s">
        <v>22</v>
      </c>
      <c r="K542" s="43">
        <v>13.75</v>
      </c>
      <c r="L542" s="43">
        <v>11</v>
      </c>
      <c r="M542" s="43">
        <v>11</v>
      </c>
      <c r="N542" s="37" t="s">
        <v>195</v>
      </c>
      <c r="O542" s="37" t="s">
        <v>196</v>
      </c>
    </row>
    <row r="543" spans="1:16" s="36" customFormat="1" x14ac:dyDescent="0.25">
      <c r="A543" s="37" t="s">
        <v>1082</v>
      </c>
      <c r="B543" s="44" t="str">
        <f t="shared" si="13"/>
        <v>E137 35'Cd/230V/1Ph/UL/cCSAus</v>
      </c>
      <c r="C543" s="37" t="s">
        <v>1083</v>
      </c>
      <c r="D543" s="37" t="str">
        <f>VLOOKUP(A543,'[1]Zoeller Pump Company'!$A$10:$C$3862,3,FALSE)</f>
        <v>https://www.zoellerpumps.com/en-us/products/sump-effluent-pumps/effluent/130-series</v>
      </c>
      <c r="E543" s="37" t="s">
        <v>21</v>
      </c>
      <c r="F543" s="40">
        <v>665</v>
      </c>
      <c r="G543" s="41"/>
      <c r="H543" s="42">
        <v>53514014230</v>
      </c>
      <c r="I543" s="43">
        <v>51</v>
      </c>
      <c r="J543" s="43" t="s">
        <v>22</v>
      </c>
      <c r="K543" s="43">
        <v>13.75</v>
      </c>
      <c r="L543" s="43">
        <v>11</v>
      </c>
      <c r="M543" s="43">
        <v>11</v>
      </c>
      <c r="N543" s="37" t="s">
        <v>195</v>
      </c>
      <c r="O543" s="37" t="s">
        <v>196</v>
      </c>
    </row>
    <row r="544" spans="1:16" s="36" customFormat="1" x14ac:dyDescent="0.25">
      <c r="A544" s="37" t="s">
        <v>1084</v>
      </c>
      <c r="B544" s="44" t="str">
        <f t="shared" si="13"/>
        <v>N137 115V/1Ph/BI/cCSAus/UL</v>
      </c>
      <c r="C544" s="37" t="s">
        <v>1085</v>
      </c>
      <c r="D544" s="37" t="str">
        <f>VLOOKUP(A544,'[1]Zoeller Pump Company'!$A$10:$C$3862,3,FALSE)</f>
        <v>https://www.zoellerpumps.com/en-us/products/sump-effluent-pumps/effluent/130-series</v>
      </c>
      <c r="E544" s="37" t="s">
        <v>21</v>
      </c>
      <c r="F544" s="40">
        <v>699</v>
      </c>
      <c r="G544" s="41"/>
      <c r="H544" s="42">
        <v>53514014247</v>
      </c>
      <c r="I544" s="43">
        <v>46</v>
      </c>
      <c r="J544" s="43" t="s">
        <v>22</v>
      </c>
      <c r="K544" s="43">
        <v>13.75</v>
      </c>
      <c r="L544" s="43">
        <v>11</v>
      </c>
      <c r="M544" s="43">
        <v>11</v>
      </c>
      <c r="N544" s="37" t="s">
        <v>195</v>
      </c>
      <c r="O544" s="37" t="s">
        <v>196</v>
      </c>
    </row>
    <row r="545" spans="1:16" s="36" customFormat="1" x14ac:dyDescent="0.25">
      <c r="A545" s="37" t="s">
        <v>1086</v>
      </c>
      <c r="B545" s="44" t="str">
        <f t="shared" si="13"/>
        <v>N137 25'Cd/115V/1Ph/ED</v>
      </c>
      <c r="C545" s="37" t="s">
        <v>1087</v>
      </c>
      <c r="D545" s="37" t="str">
        <f>VLOOKUP(A545,'[1]Zoeller Pump Company'!$A$10:$C$3862,3,FALSE)</f>
        <v>https://www.zoellerpumps.com/en-us/products/sump-effluent-pumps/effluent/130-series</v>
      </c>
      <c r="E545" s="37" t="s">
        <v>21</v>
      </c>
      <c r="F545" s="40">
        <v>599</v>
      </c>
      <c r="G545" s="41"/>
      <c r="H545" s="42">
        <v>53514014261</v>
      </c>
      <c r="I545" s="43">
        <v>48</v>
      </c>
      <c r="J545" s="43" t="s">
        <v>22</v>
      </c>
      <c r="K545" s="43">
        <v>13.75</v>
      </c>
      <c r="L545" s="43">
        <v>11</v>
      </c>
      <c r="M545" s="43">
        <v>11</v>
      </c>
      <c r="N545" s="37" t="s">
        <v>195</v>
      </c>
      <c r="O545" s="37" t="s">
        <v>196</v>
      </c>
      <c r="P545" s="39"/>
    </row>
    <row r="546" spans="1:16" s="36" customFormat="1" x14ac:dyDescent="0.25">
      <c r="A546" s="37" t="s">
        <v>1088</v>
      </c>
      <c r="B546" s="44" t="str">
        <f t="shared" si="13"/>
        <v>BN137 115V/1Ph/Pb15'/UL cCSAus Pump</v>
      </c>
      <c r="C546" s="37" t="s">
        <v>1089</v>
      </c>
      <c r="D546" s="37" t="str">
        <f>VLOOKUP(A546,'[1]Zoeller Pump Company'!$A$10:$C$3862,3,FALSE)</f>
        <v>https://www.zoellerpumps.com/en-us/products/sump-effluent-pumps/effluent/130-series</v>
      </c>
      <c r="E546" s="37" t="s">
        <v>21</v>
      </c>
      <c r="F546" s="40">
        <v>539</v>
      </c>
      <c r="G546" s="41"/>
      <c r="H546" s="42">
        <v>53514014278</v>
      </c>
      <c r="I546" s="43">
        <v>48</v>
      </c>
      <c r="J546" s="43" t="s">
        <v>22</v>
      </c>
      <c r="K546" s="43">
        <v>13.75</v>
      </c>
      <c r="L546" s="43">
        <v>11</v>
      </c>
      <c r="M546" s="43">
        <v>11</v>
      </c>
      <c r="N546" s="37" t="s">
        <v>195</v>
      </c>
      <c r="O546" s="37" t="s">
        <v>196</v>
      </c>
    </row>
    <row r="547" spans="1:16" s="36" customFormat="1" x14ac:dyDescent="0.25">
      <c r="A547" s="37" t="s">
        <v>1090</v>
      </c>
      <c r="B547" s="44" t="str">
        <f t="shared" si="13"/>
        <v>H137 25'Cd/200-208V/1Ph/cCSAus</v>
      </c>
      <c r="C547" s="37" t="s">
        <v>1091</v>
      </c>
      <c r="D547" s="37" t="str">
        <f>VLOOKUP(A547,'[1]Zoeller Pump Company'!$A$10:$C$3862,3,FALSE)</f>
        <v>https://www.zoellerpumps.com/en-us/products/sump-effluent-pumps/effluent/130-series</v>
      </c>
      <c r="E547" s="37" t="s">
        <v>21</v>
      </c>
      <c r="F547" s="40">
        <v>736</v>
      </c>
      <c r="G547" s="41"/>
      <c r="H547" s="42">
        <v>53514014292</v>
      </c>
      <c r="I547" s="43">
        <v>49</v>
      </c>
      <c r="J547" s="43" t="s">
        <v>22</v>
      </c>
      <c r="K547" s="43">
        <v>13.75</v>
      </c>
      <c r="L547" s="43">
        <v>11</v>
      </c>
      <c r="M547" s="43">
        <v>11</v>
      </c>
      <c r="N547" s="37" t="s">
        <v>195</v>
      </c>
      <c r="O547" s="37" t="s">
        <v>196</v>
      </c>
      <c r="P547" s="39"/>
    </row>
    <row r="548" spans="1:16" s="36" customFormat="1" x14ac:dyDescent="0.25">
      <c r="A548" s="37" t="s">
        <v>1092</v>
      </c>
      <c r="B548" s="44" t="str">
        <f t="shared" si="13"/>
        <v>J137 200-208V/3Ph/ED</v>
      </c>
      <c r="C548" s="37" t="s">
        <v>1093</v>
      </c>
      <c r="D548" s="37" t="str">
        <f>VLOOKUP(A548,'[1]Zoeller Pump Company'!$A$10:$C$3862,3,FALSE)</f>
        <v>https://www.zoellerpumps.com/en-us/products/sump-effluent-pumps/effluent/130-series</v>
      </c>
      <c r="E548" s="37" t="s">
        <v>21</v>
      </c>
      <c r="F548" s="40">
        <v>750</v>
      </c>
      <c r="G548" s="41"/>
      <c r="H548" s="42">
        <v>53514014308</v>
      </c>
      <c r="I548" s="43">
        <v>46</v>
      </c>
      <c r="J548" s="43" t="s">
        <v>22</v>
      </c>
      <c r="K548" s="43">
        <v>13.75</v>
      </c>
      <c r="L548" s="43">
        <v>11</v>
      </c>
      <c r="M548" s="43">
        <v>11</v>
      </c>
      <c r="N548" s="37" t="s">
        <v>195</v>
      </c>
      <c r="O548" s="37" t="s">
        <v>196</v>
      </c>
      <c r="P548" s="39"/>
    </row>
    <row r="549" spans="1:16" s="36" customFormat="1" x14ac:dyDescent="0.25">
      <c r="A549" s="37" t="s">
        <v>1094</v>
      </c>
      <c r="B549" s="44" t="str">
        <f t="shared" si="13"/>
        <v>I137 200-208V/1Ph/Br-Imp/cCSAus</v>
      </c>
      <c r="C549" s="37" t="s">
        <v>1095</v>
      </c>
      <c r="D549" s="37" t="str">
        <f>VLOOKUP(A549,'[1]Zoeller Pump Company'!$A$10:$C$3862,3,FALSE)</f>
        <v>https://www.zoellerpumps.com/en-us/products/sump-effluent-pumps/effluent/130-series</v>
      </c>
      <c r="E549" s="37" t="s">
        <v>21</v>
      </c>
      <c r="F549" s="40">
        <v>830</v>
      </c>
      <c r="G549" s="41"/>
      <c r="H549" s="42">
        <v>53514014315</v>
      </c>
      <c r="I549" s="43">
        <v>46</v>
      </c>
      <c r="J549" s="43" t="s">
        <v>22</v>
      </c>
      <c r="K549" s="43">
        <v>13.75</v>
      </c>
      <c r="L549" s="43">
        <v>11</v>
      </c>
      <c r="M549" s="43">
        <v>11</v>
      </c>
      <c r="N549" s="37" t="s">
        <v>195</v>
      </c>
      <c r="O549" s="37" t="s">
        <v>196</v>
      </c>
      <c r="P549" s="39"/>
    </row>
    <row r="550" spans="1:16" s="36" customFormat="1" x14ac:dyDescent="0.25">
      <c r="A550" s="37" t="s">
        <v>1096</v>
      </c>
      <c r="B550" s="44" t="str">
        <f t="shared" si="13"/>
        <v>G137 460V/3Ph/cCSAus</v>
      </c>
      <c r="C550" s="37" t="s">
        <v>1097</v>
      </c>
      <c r="D550" s="37" t="str">
        <f>VLOOKUP(A550,'[1]Zoeller Pump Company'!$A$10:$C$3862,3,FALSE)</f>
        <v>https://www.zoellerpumps.com/en-us/products/sump-effluent-pumps/effluent/130-series</v>
      </c>
      <c r="E550" s="37" t="s">
        <v>21</v>
      </c>
      <c r="F550" s="40">
        <v>705</v>
      </c>
      <c r="G550" s="41"/>
      <c r="H550" s="42">
        <v>53514014322</v>
      </c>
      <c r="I550" s="43">
        <v>46</v>
      </c>
      <c r="J550" s="43" t="s">
        <v>22</v>
      </c>
      <c r="K550" s="43">
        <v>13.75</v>
      </c>
      <c r="L550" s="43">
        <v>11</v>
      </c>
      <c r="M550" s="43">
        <v>11</v>
      </c>
      <c r="N550" s="37" t="s">
        <v>195</v>
      </c>
      <c r="O550" s="37" t="s">
        <v>196</v>
      </c>
    </row>
    <row r="551" spans="1:16" s="36" customFormat="1" x14ac:dyDescent="0.25">
      <c r="A551" s="37" t="s">
        <v>1098</v>
      </c>
      <c r="B551" s="44" t="str">
        <f t="shared" si="13"/>
        <v>D137 25'Cd/230V/1Ph/cCSAus/UL</v>
      </c>
      <c r="C551" s="37" t="s">
        <v>1099</v>
      </c>
      <c r="D551" s="37" t="str">
        <f>VLOOKUP(A551,'[1]Zoeller Pump Company'!$A$10:$C$3862,3,FALSE)</f>
        <v>https://www.zoellerpumps.com/en-us/products/sump-effluent-pumps/effluent/130-series</v>
      </c>
      <c r="E551" s="37" t="s">
        <v>21</v>
      </c>
      <c r="F551" s="40">
        <v>696</v>
      </c>
      <c r="G551" s="41"/>
      <c r="H551" s="42">
        <v>53514014346</v>
      </c>
      <c r="I551" s="43">
        <v>49</v>
      </c>
      <c r="J551" s="43" t="s">
        <v>22</v>
      </c>
      <c r="K551" s="43">
        <v>13.75</v>
      </c>
      <c r="L551" s="43">
        <v>11</v>
      </c>
      <c r="M551" s="43">
        <v>11</v>
      </c>
      <c r="N551" s="37" t="s">
        <v>195</v>
      </c>
      <c r="O551" s="37" t="s">
        <v>196</v>
      </c>
      <c r="P551" s="39"/>
    </row>
    <row r="552" spans="1:16" s="36" customFormat="1" x14ac:dyDescent="0.25">
      <c r="A552" s="37" t="s">
        <v>1100</v>
      </c>
      <c r="B552" s="44" t="str">
        <f t="shared" si="13"/>
        <v>D137 230V/1Ph/BI/cCSAus/UL</v>
      </c>
      <c r="C552" s="37" t="s">
        <v>1101</v>
      </c>
      <c r="D552" s="37" t="str">
        <f>VLOOKUP(A552,'[1]Zoeller Pump Company'!$A$10:$C$3862,3,FALSE)</f>
        <v>https://www.zoellerpumps.com/en-us/products/sump-effluent-pumps/effluent/130-series</v>
      </c>
      <c r="E552" s="37" t="s">
        <v>21</v>
      </c>
      <c r="F552" s="40">
        <v>956</v>
      </c>
      <c r="G552" s="41"/>
      <c r="H552" s="42">
        <v>53514014353</v>
      </c>
      <c r="I552" s="43">
        <v>47</v>
      </c>
      <c r="J552" s="43" t="s">
        <v>22</v>
      </c>
      <c r="K552" s="43">
        <v>13.75</v>
      </c>
      <c r="L552" s="43">
        <v>11</v>
      </c>
      <c r="M552" s="43">
        <v>11</v>
      </c>
      <c r="N552" s="37" t="s">
        <v>195</v>
      </c>
      <c r="O552" s="37" t="s">
        <v>196</v>
      </c>
      <c r="P552" s="39"/>
    </row>
    <row r="553" spans="1:16" s="36" customFormat="1" x14ac:dyDescent="0.25">
      <c r="A553" s="37" t="s">
        <v>1102</v>
      </c>
      <c r="B553" s="44" t="str">
        <f t="shared" si="13"/>
        <v>E137 230V/1Ph/Extra Duty</v>
      </c>
      <c r="C553" s="37" t="s">
        <v>1103</v>
      </c>
      <c r="D553" s="37" t="str">
        <f>VLOOKUP(A553,'[1]Zoeller Pump Company'!$A$10:$C$3862,3,FALSE)</f>
        <v>https://www.zoellerpumps.com/en-us/products/sump-effluent-pumps/effluent/130-series</v>
      </c>
      <c r="E553" s="37" t="s">
        <v>21</v>
      </c>
      <c r="F553" s="40">
        <v>635</v>
      </c>
      <c r="G553" s="41"/>
      <c r="H553" s="42">
        <v>53514014360</v>
      </c>
      <c r="I553" s="43">
        <v>46</v>
      </c>
      <c r="J553" s="43" t="s">
        <v>22</v>
      </c>
      <c r="K553" s="43">
        <v>13.75</v>
      </c>
      <c r="L553" s="43">
        <v>11</v>
      </c>
      <c r="M553" s="43">
        <v>11</v>
      </c>
      <c r="N553" s="37" t="s">
        <v>195</v>
      </c>
      <c r="O553" s="37" t="s">
        <v>196</v>
      </c>
      <c r="P553" s="39"/>
    </row>
    <row r="554" spans="1:16" s="36" customFormat="1" x14ac:dyDescent="0.25">
      <c r="A554" s="37" t="s">
        <v>1104</v>
      </c>
      <c r="B554" s="44" t="str">
        <f t="shared" si="13"/>
        <v>D137 50'Cd/230V/1Ph/BI/cCSAus/UL</v>
      </c>
      <c r="C554" s="37" t="s">
        <v>1105</v>
      </c>
      <c r="D554" s="37" t="str">
        <f>VLOOKUP(A554,'[1]Zoeller Pump Company'!$A$10:$C$3862,3,FALSE)</f>
        <v>https://www.zoellerpumps.com/en-us/products/sump-effluent-pumps/effluent/130-series</v>
      </c>
      <c r="E554" s="37" t="s">
        <v>21</v>
      </c>
      <c r="F554" s="40">
        <v>941</v>
      </c>
      <c r="G554" s="41"/>
      <c r="H554" s="42">
        <v>53514014377</v>
      </c>
      <c r="I554" s="43">
        <v>56</v>
      </c>
      <c r="J554" s="43" t="s">
        <v>22</v>
      </c>
      <c r="K554" s="43">
        <v>13.75</v>
      </c>
      <c r="L554" s="43">
        <v>11</v>
      </c>
      <c r="M554" s="43">
        <v>11</v>
      </c>
      <c r="N554" s="37" t="s">
        <v>195</v>
      </c>
      <c r="O554" s="37" t="s">
        <v>196</v>
      </c>
    </row>
    <row r="555" spans="1:16" s="36" customFormat="1" x14ac:dyDescent="0.25">
      <c r="A555" s="37" t="s">
        <v>1106</v>
      </c>
      <c r="B555" s="44" t="str">
        <f t="shared" si="13"/>
        <v>J137 25'Cd/200-208V/3Ph/cCSAus/UL</v>
      </c>
      <c r="C555" s="37" t="s">
        <v>1107</v>
      </c>
      <c r="D555" s="37" t="str">
        <f>VLOOKUP(A555,'[1]Zoeller Pump Company'!$A$10:$C$3862,3,FALSE)</f>
        <v>https://www.zoellerpumps.com/en-us/products/sump-effluent-pumps/effluent/130-series</v>
      </c>
      <c r="E555" s="37" t="s">
        <v>21</v>
      </c>
      <c r="F555" s="40">
        <v>760</v>
      </c>
      <c r="G555" s="41"/>
      <c r="H555" s="42">
        <v>53514014384</v>
      </c>
      <c r="I555" s="43">
        <v>46</v>
      </c>
      <c r="J555" s="43" t="s">
        <v>22</v>
      </c>
      <c r="K555" s="43">
        <v>13.75</v>
      </c>
      <c r="L555" s="43">
        <v>11</v>
      </c>
      <c r="M555" s="43">
        <v>11</v>
      </c>
      <c r="N555" s="37" t="s">
        <v>195</v>
      </c>
      <c r="O555" s="37" t="s">
        <v>196</v>
      </c>
    </row>
    <row r="556" spans="1:16" s="36" customFormat="1" x14ac:dyDescent="0.25">
      <c r="A556" s="37" t="s">
        <v>1108</v>
      </c>
      <c r="B556" s="44" t="str">
        <f t="shared" si="13"/>
        <v>M137 50'Cd/115V/1Ph/BI/cCSAus/UL</v>
      </c>
      <c r="C556" s="37" t="s">
        <v>1109</v>
      </c>
      <c r="D556" s="37" t="str">
        <f>VLOOKUP(A556,'[1]Zoeller Pump Company'!$A$10:$C$3862,3,FALSE)</f>
        <v>https://www.zoellerpumps.com/en-us/products/sump-effluent-pumps/effluent/130-series</v>
      </c>
      <c r="E556" s="37" t="s">
        <v>21</v>
      </c>
      <c r="F556" s="40">
        <v>842</v>
      </c>
      <c r="G556" s="41"/>
      <c r="H556" s="42">
        <v>53514014391</v>
      </c>
      <c r="I556" s="43">
        <v>56</v>
      </c>
      <c r="J556" s="43" t="s">
        <v>22</v>
      </c>
      <c r="K556" s="43">
        <v>13.75</v>
      </c>
      <c r="L556" s="43">
        <v>11</v>
      </c>
      <c r="M556" s="43">
        <v>11</v>
      </c>
      <c r="N556" s="37" t="s">
        <v>195</v>
      </c>
      <c r="O556" s="37" t="s">
        <v>196</v>
      </c>
    </row>
    <row r="557" spans="1:16" s="36" customFormat="1" x14ac:dyDescent="0.25">
      <c r="A557" s="37" t="s">
        <v>1110</v>
      </c>
      <c r="B557" s="44" t="str">
        <f t="shared" si="13"/>
        <v>D137 50'Cd/230V/1Ph/cCSAus/UL</v>
      </c>
      <c r="C557" s="37" t="s">
        <v>1111</v>
      </c>
      <c r="D557" s="37" t="str">
        <f>VLOOKUP(A557,'[1]Zoeller Pump Company'!$A$10:$C$3862,3,FALSE)</f>
        <v>https://www.zoellerpumps.com/en-us/products/sump-effluent-pumps/effluent/130-series</v>
      </c>
      <c r="E557" s="37" t="s">
        <v>21</v>
      </c>
      <c r="F557" s="40">
        <v>741</v>
      </c>
      <c r="G557" s="41"/>
      <c r="H557" s="42">
        <v>53514025465</v>
      </c>
      <c r="I557" s="43">
        <v>56</v>
      </c>
      <c r="J557" s="43" t="s">
        <v>22</v>
      </c>
      <c r="K557" s="43">
        <v>13.75</v>
      </c>
      <c r="L557" s="43">
        <v>11</v>
      </c>
      <c r="M557" s="43">
        <v>11</v>
      </c>
      <c r="N557" s="37" t="s">
        <v>195</v>
      </c>
      <c r="O557" s="37" t="s">
        <v>196</v>
      </c>
    </row>
    <row r="558" spans="1:16" s="36" customFormat="1" x14ac:dyDescent="0.25">
      <c r="A558" s="37" t="s">
        <v>1112</v>
      </c>
      <c r="B558" s="44" t="str">
        <f t="shared" si="13"/>
        <v>E137 50'Cd/230V/1Ph/UL/cCSAus</v>
      </c>
      <c r="C558" s="37" t="s">
        <v>1113</v>
      </c>
      <c r="D558" s="37" t="str">
        <f>VLOOKUP(A558,'[1]Zoeller Pump Company'!$A$10:$C$3862,3,FALSE)</f>
        <v>https://www.zoellerpumps.com/en-us/products/sump-effluent-pumps/effluent/130-series</v>
      </c>
      <c r="E558" s="37" t="s">
        <v>21</v>
      </c>
      <c r="F558" s="40">
        <v>690</v>
      </c>
      <c r="G558" s="41"/>
      <c r="H558" s="42">
        <v>53514027360</v>
      </c>
      <c r="I558" s="43">
        <v>55</v>
      </c>
      <c r="J558" s="43" t="s">
        <v>22</v>
      </c>
      <c r="K558" s="43">
        <v>13.75</v>
      </c>
      <c r="L558" s="43">
        <v>11</v>
      </c>
      <c r="M558" s="43">
        <v>11</v>
      </c>
      <c r="N558" s="37" t="s">
        <v>195</v>
      </c>
      <c r="O558" s="37" t="s">
        <v>196</v>
      </c>
    </row>
    <row r="559" spans="1:16" s="36" customFormat="1" x14ac:dyDescent="0.25">
      <c r="A559" s="37" t="s">
        <v>1114</v>
      </c>
      <c r="B559" s="44" t="str">
        <f t="shared" si="13"/>
        <v>F137 25'Cd/230V/3Ph/cCSAus/UL</v>
      </c>
      <c r="C559" s="37" t="s">
        <v>1115</v>
      </c>
      <c r="D559" s="37" t="str">
        <f>VLOOKUP(A559,'[1]Zoeller Pump Company'!$A$10:$C$3862,3,FALSE)</f>
        <v>https://www.zoellerpumps.com/en-us/products/sump-effluent-pumps/effluent/130-series</v>
      </c>
      <c r="E559" s="37" t="s">
        <v>21</v>
      </c>
      <c r="F559" s="40">
        <v>760</v>
      </c>
      <c r="G559" s="41"/>
      <c r="H559" s="42">
        <v>53514038311</v>
      </c>
      <c r="I559" s="43">
        <v>48</v>
      </c>
      <c r="J559" s="43" t="s">
        <v>22</v>
      </c>
      <c r="K559" s="43">
        <v>13.75</v>
      </c>
      <c r="L559" s="43">
        <v>11</v>
      </c>
      <c r="M559" s="43">
        <v>11</v>
      </c>
      <c r="N559" s="37" t="s">
        <v>195</v>
      </c>
      <c r="O559" s="37" t="s">
        <v>24</v>
      </c>
    </row>
    <row r="560" spans="1:16" s="36" customFormat="1" x14ac:dyDescent="0.25">
      <c r="A560" s="37" t="s">
        <v>1116</v>
      </c>
      <c r="B560" s="44" t="str">
        <f t="shared" si="13"/>
        <v>BE137 230V/1Ph/15'Pb/UL/cCSAus</v>
      </c>
      <c r="C560" s="37" t="s">
        <v>1117</v>
      </c>
      <c r="D560" s="37" t="str">
        <f>VLOOKUP(A560,'[1]Zoeller Pump Company'!$A$10:$C$3862,3,FALSE)</f>
        <v>https://www.zoellerpumps.com/en-us/products/sump-effluent-pumps/effluent/130-series</v>
      </c>
      <c r="E560" s="37" t="s">
        <v>21</v>
      </c>
      <c r="F560" s="40">
        <v>635</v>
      </c>
      <c r="G560" s="41"/>
      <c r="H560" s="42">
        <v>53514041380</v>
      </c>
      <c r="I560" s="43">
        <v>48</v>
      </c>
      <c r="J560" s="43" t="s">
        <v>22</v>
      </c>
      <c r="K560" s="43">
        <v>13.75</v>
      </c>
      <c r="L560" s="43">
        <v>11</v>
      </c>
      <c r="M560" s="43">
        <v>11</v>
      </c>
      <c r="N560" s="37" t="s">
        <v>195</v>
      </c>
      <c r="O560" s="37" t="s">
        <v>196</v>
      </c>
    </row>
    <row r="561" spans="1:15" s="36" customFormat="1" x14ac:dyDescent="0.25">
      <c r="A561" s="37" t="s">
        <v>1118</v>
      </c>
      <c r="B561" s="44" t="str">
        <f t="shared" si="13"/>
        <v>G137 460V/3Ph/Extra Duty</v>
      </c>
      <c r="C561" s="37" t="s">
        <v>1119</v>
      </c>
      <c r="D561" s="37" t="str">
        <f>VLOOKUP(A561,'[1]Zoeller Pump Company'!$A$10:$C$3862,3,FALSE)</f>
        <v>https://www.zoellerpumps.com/en-us/products/sump-effluent-pumps/effluent/130-series</v>
      </c>
      <c r="E561" s="37" t="s">
        <v>21</v>
      </c>
      <c r="F561" s="40">
        <v>750</v>
      </c>
      <c r="G561" s="41"/>
      <c r="H561" s="42">
        <v>53514041649</v>
      </c>
      <c r="I561" s="43">
        <v>46</v>
      </c>
      <c r="J561" s="43" t="s">
        <v>22</v>
      </c>
      <c r="K561" s="43">
        <v>13.75</v>
      </c>
      <c r="L561" s="43">
        <v>11</v>
      </c>
      <c r="M561" s="43">
        <v>11</v>
      </c>
      <c r="N561" s="37" t="s">
        <v>195</v>
      </c>
      <c r="O561" s="37" t="s">
        <v>196</v>
      </c>
    </row>
    <row r="562" spans="1:15" s="36" customFormat="1" x14ac:dyDescent="0.25">
      <c r="A562" s="37" t="s">
        <v>1120</v>
      </c>
      <c r="B562" s="44" t="str">
        <f t="shared" si="13"/>
        <v>F137 230V/3Ph/Brass Imp/cCSAus/UL</v>
      </c>
      <c r="C562" s="37" t="s">
        <v>1121</v>
      </c>
      <c r="D562" s="37" t="str">
        <f>VLOOKUP(A562,'[1]Zoeller Pump Company'!$A$10:$C$3862,3,FALSE)</f>
        <v>https://www.zoellerpumps.com/en-us/products/sump-effluent-pumps/effluent/130-series</v>
      </c>
      <c r="E562" s="37" t="s">
        <v>21</v>
      </c>
      <c r="F562" s="40">
        <v>905</v>
      </c>
      <c r="G562" s="41"/>
      <c r="H562" s="42">
        <v>53514043124</v>
      </c>
      <c r="I562" s="43">
        <v>46</v>
      </c>
      <c r="J562" s="43" t="s">
        <v>22</v>
      </c>
      <c r="K562" s="43">
        <v>13.75</v>
      </c>
      <c r="L562" s="43">
        <v>11</v>
      </c>
      <c r="M562" s="43">
        <v>11</v>
      </c>
      <c r="N562" s="37" t="s">
        <v>195</v>
      </c>
      <c r="O562" s="37" t="s">
        <v>24</v>
      </c>
    </row>
    <row r="563" spans="1:15" s="36" customFormat="1" x14ac:dyDescent="0.25">
      <c r="A563" s="37" t="s">
        <v>1122</v>
      </c>
      <c r="B563" s="44" t="str">
        <f t="shared" si="13"/>
        <v>D137 35'Cd/230V/1Ph/cCSAus/UL</v>
      </c>
      <c r="C563" s="37" t="s">
        <v>1123</v>
      </c>
      <c r="D563" s="37" t="str">
        <f>VLOOKUP(A563,'[1]Zoeller Pump Company'!$A$10:$C$3862,3,FALSE)</f>
        <v>https://www.zoellerpumps.com/en-us/products/sump-effluent-pumps/effluent/130-series</v>
      </c>
      <c r="E563" s="37" t="s">
        <v>21</v>
      </c>
      <c r="F563" s="40">
        <v>716</v>
      </c>
      <c r="G563" s="41"/>
      <c r="H563" s="42">
        <v>53514043209</v>
      </c>
      <c r="I563" s="43">
        <v>52</v>
      </c>
      <c r="J563" s="43" t="s">
        <v>22</v>
      </c>
      <c r="K563" s="43">
        <v>13.75</v>
      </c>
      <c r="L563" s="43">
        <v>11</v>
      </c>
      <c r="M563" s="43">
        <v>11</v>
      </c>
      <c r="N563" s="37" t="s">
        <v>195</v>
      </c>
      <c r="O563" s="37" t="s">
        <v>196</v>
      </c>
    </row>
    <row r="564" spans="1:15" s="36" customFormat="1" x14ac:dyDescent="0.25">
      <c r="A564" s="37" t="s">
        <v>1124</v>
      </c>
      <c r="B564" s="44" t="str">
        <f t="shared" si="13"/>
        <v>N137 35'Cd/115V/1Ph/cCSAus/UL</v>
      </c>
      <c r="C564" s="37" t="s">
        <v>1125</v>
      </c>
      <c r="D564" s="37" t="str">
        <f>VLOOKUP(A564,'[1]Zoeller Pump Company'!$A$10:$C$3862,3,FALSE)</f>
        <v>https://www.zoellerpumps.com/en-us/products/sump-effluent-pumps/effluent/130-series</v>
      </c>
      <c r="E564" s="37" t="s">
        <v>21</v>
      </c>
      <c r="F564" s="40">
        <v>574</v>
      </c>
      <c r="G564" s="41"/>
      <c r="H564" s="42">
        <v>53514045814</v>
      </c>
      <c r="I564" s="43">
        <v>50</v>
      </c>
      <c r="J564" s="43" t="s">
        <v>22</v>
      </c>
      <c r="K564" s="43">
        <v>13.75</v>
      </c>
      <c r="L564" s="43">
        <v>11</v>
      </c>
      <c r="M564" s="43">
        <v>11</v>
      </c>
      <c r="N564" s="37" t="s">
        <v>195</v>
      </c>
      <c r="O564" s="37" t="s">
        <v>196</v>
      </c>
    </row>
    <row r="565" spans="1:15" s="36" customFormat="1" x14ac:dyDescent="0.25">
      <c r="A565" s="37" t="s">
        <v>1126</v>
      </c>
      <c r="B565" s="44" t="str">
        <f t="shared" si="13"/>
        <v>H137 200-208V/1Ph/Br Imp/cCSAus</v>
      </c>
      <c r="C565" s="37" t="s">
        <v>1127</v>
      </c>
      <c r="D565" s="37" t="str">
        <f>VLOOKUP(A565,'[1]Zoeller Pump Company'!$A$10:$C$3862,3,FALSE)</f>
        <v>https://www.zoellerpumps.com/en-us/products/sump-effluent-pumps/effluent/130-series</v>
      </c>
      <c r="E565" s="37" t="s">
        <v>21</v>
      </c>
      <c r="F565" s="40">
        <v>881</v>
      </c>
      <c r="G565" s="41"/>
      <c r="H565" s="42">
        <v>53514054670</v>
      </c>
      <c r="I565" s="43">
        <v>47</v>
      </c>
      <c r="J565" s="43" t="s">
        <v>22</v>
      </c>
      <c r="K565" s="43">
        <v>13.75</v>
      </c>
      <c r="L565" s="43">
        <v>11</v>
      </c>
      <c r="M565" s="43">
        <v>11</v>
      </c>
      <c r="N565" s="37" t="s">
        <v>195</v>
      </c>
      <c r="O565" s="37" t="s">
        <v>196</v>
      </c>
    </row>
    <row r="566" spans="1:15" s="36" customFormat="1" x14ac:dyDescent="0.25">
      <c r="A566" s="37" t="s">
        <v>1128</v>
      </c>
      <c r="B566" s="44" t="str">
        <f t="shared" si="13"/>
        <v>D137 15'Cd/230V/1Ph/cCSAus/UL</v>
      </c>
      <c r="C566" s="37" t="s">
        <v>1129</v>
      </c>
      <c r="D566" s="37" t="str">
        <f>VLOOKUP(A566,'[1]Zoeller Pump Company'!$A$10:$C$3862,3,FALSE)</f>
        <v>https://www.zoellerpumps.com/en-us/products/sump-effluent-pumps/effluent/130-series</v>
      </c>
      <c r="E566" s="37" t="s">
        <v>21</v>
      </c>
      <c r="F566" s="40">
        <v>666</v>
      </c>
      <c r="G566" s="41"/>
      <c r="H566" s="42">
        <v>53514056308</v>
      </c>
      <c r="I566" s="43">
        <v>47</v>
      </c>
      <c r="J566" s="43" t="s">
        <v>22</v>
      </c>
      <c r="K566" s="43">
        <v>13.75</v>
      </c>
      <c r="L566" s="43">
        <v>11</v>
      </c>
      <c r="M566" s="43">
        <v>11</v>
      </c>
      <c r="N566" s="37" t="s">
        <v>195</v>
      </c>
      <c r="O566" s="37" t="s">
        <v>196</v>
      </c>
    </row>
    <row r="567" spans="1:15" s="36" customFormat="1" x14ac:dyDescent="0.25">
      <c r="A567" s="37" t="s">
        <v>1130</v>
      </c>
      <c r="B567" s="44" t="str">
        <f t="shared" si="13"/>
        <v>BN137 115V/1Ph/BI/Pb15'/cCSAus/UL</v>
      </c>
      <c r="C567" s="37" t="s">
        <v>1131</v>
      </c>
      <c r="D567" s="37" t="str">
        <f>VLOOKUP(A567,'[1]Zoeller Pump Company'!$A$10:$C$3862,3,FALSE)</f>
        <v>https://www.zoellerpumps.com/en-us/products/sump-effluent-pumps/effluent/130-series</v>
      </c>
      <c r="E567" s="37" t="s">
        <v>21</v>
      </c>
      <c r="F567" s="40">
        <v>739</v>
      </c>
      <c r="G567" s="41"/>
      <c r="H567" s="42">
        <v>53514057312</v>
      </c>
      <c r="I567" s="43">
        <v>48</v>
      </c>
      <c r="J567" s="43" t="s">
        <v>22</v>
      </c>
      <c r="K567" s="43">
        <v>13.75</v>
      </c>
      <c r="L567" s="43">
        <v>11</v>
      </c>
      <c r="M567" s="43">
        <v>11</v>
      </c>
      <c r="N567" s="37" t="s">
        <v>195</v>
      </c>
      <c r="O567" s="37" t="s">
        <v>196</v>
      </c>
    </row>
    <row r="568" spans="1:15" s="36" customFormat="1" x14ac:dyDescent="0.25">
      <c r="A568" s="37" t="s">
        <v>1132</v>
      </c>
      <c r="B568" s="44" t="str">
        <f t="shared" si="13"/>
        <v>J137 200-208V/3Ph/Br Imp/cCSAus/UL</v>
      </c>
      <c r="C568" s="37" t="s">
        <v>1133</v>
      </c>
      <c r="D568" s="37" t="str">
        <f>VLOOKUP(A568,'[1]Zoeller Pump Company'!$A$10:$C$3862,3,FALSE)</f>
        <v>https://www.zoellerpumps.com/en-us/products/sump-effluent-pumps/effluent/130-series</v>
      </c>
      <c r="E568" s="37" t="s">
        <v>21</v>
      </c>
      <c r="F568" s="40">
        <v>905</v>
      </c>
      <c r="G568" s="41"/>
      <c r="H568" s="42">
        <v>53514061470</v>
      </c>
      <c r="I568" s="43">
        <v>46</v>
      </c>
      <c r="J568" s="43" t="s">
        <v>22</v>
      </c>
      <c r="K568" s="43">
        <v>13.75</v>
      </c>
      <c r="L568" s="43">
        <v>11</v>
      </c>
      <c r="M568" s="43">
        <v>11</v>
      </c>
      <c r="N568" s="37" t="s">
        <v>195</v>
      </c>
      <c r="O568" s="37" t="s">
        <v>196</v>
      </c>
    </row>
    <row r="569" spans="1:15" s="36" customFormat="1" x14ac:dyDescent="0.25">
      <c r="A569" s="37" t="s">
        <v>1134</v>
      </c>
      <c r="B569" s="44" t="str">
        <f t="shared" si="13"/>
        <v>H137 50'Cd/200-208V/1Ph/cCSAus</v>
      </c>
      <c r="C569" s="37" t="s">
        <v>1135</v>
      </c>
      <c r="D569" s="37" t="str">
        <f>VLOOKUP(A569,'[1]Zoeller Pump Company'!$A$10:$C$3862,3,FALSE)</f>
        <v>https://www.zoellerpumps.com/en-us/products/sump-effluent-pumps/effluent/130-series</v>
      </c>
      <c r="E569" s="37" t="s">
        <v>21</v>
      </c>
      <c r="F569" s="40">
        <v>781</v>
      </c>
      <c r="G569" s="41"/>
      <c r="H569" s="42">
        <v>53514066857</v>
      </c>
      <c r="I569" s="43">
        <v>56</v>
      </c>
      <c r="J569" s="43" t="s">
        <v>22</v>
      </c>
      <c r="K569" s="43">
        <v>13.75</v>
      </c>
      <c r="L569" s="43">
        <v>11</v>
      </c>
      <c r="M569" s="43">
        <v>11</v>
      </c>
      <c r="N569" s="37" t="s">
        <v>195</v>
      </c>
      <c r="O569" s="37" t="s">
        <v>196</v>
      </c>
    </row>
    <row r="570" spans="1:15" s="36" customFormat="1" x14ac:dyDescent="0.25">
      <c r="A570" s="37" t="s">
        <v>1136</v>
      </c>
      <c r="B570" s="44" t="str">
        <f t="shared" si="13"/>
        <v>BN137 35'Cd/115V/1Ph/Pb35'/UL/cCSAus</v>
      </c>
      <c r="C570" s="37" t="s">
        <v>1137</v>
      </c>
      <c r="D570" s="37" t="str">
        <f>VLOOKUP(A570,'[1]Zoeller Pump Company'!$A$10:$C$3862,3,FALSE)</f>
        <v>https://www.zoellerpumps.com/en-us/products/sump-effluent-pumps/effluent/130-series</v>
      </c>
      <c r="E570" s="37" t="s">
        <v>21</v>
      </c>
      <c r="F570" s="40">
        <v>614</v>
      </c>
      <c r="G570" s="41"/>
      <c r="H570" s="42">
        <v>53514078454</v>
      </c>
      <c r="I570" s="43">
        <v>55</v>
      </c>
      <c r="J570" s="43" t="s">
        <v>22</v>
      </c>
      <c r="K570" s="43">
        <v>13.75</v>
      </c>
      <c r="L570" s="43">
        <v>11</v>
      </c>
      <c r="M570" s="43">
        <v>11</v>
      </c>
      <c r="N570" s="37" t="s">
        <v>195</v>
      </c>
      <c r="O570" s="37" t="s">
        <v>196</v>
      </c>
    </row>
    <row r="571" spans="1:15" s="36" customFormat="1" x14ac:dyDescent="0.25">
      <c r="A571" s="37" t="s">
        <v>1138</v>
      </c>
      <c r="B571" s="44" t="str">
        <f t="shared" si="13"/>
        <v>J137 50'Cd/200-208V/3Ph/cCSAus/UL</v>
      </c>
      <c r="C571" s="37" t="s">
        <v>1139</v>
      </c>
      <c r="D571" s="37" t="str">
        <f>VLOOKUP(A571,'[1]Zoeller Pump Company'!$A$10:$C$3862,3,FALSE)</f>
        <v>https://www.zoellerpumps.com/en-us/products/sump-effluent-pumps/effluent/130-series</v>
      </c>
      <c r="E571" s="37" t="s">
        <v>21</v>
      </c>
      <c r="F571" s="40">
        <v>805</v>
      </c>
      <c r="G571" s="41"/>
      <c r="H571" s="42">
        <v>53514082819</v>
      </c>
      <c r="I571" s="43">
        <v>46</v>
      </c>
      <c r="J571" s="43" t="s">
        <v>22</v>
      </c>
      <c r="K571" s="43">
        <v>13.75</v>
      </c>
      <c r="L571" s="43">
        <v>11</v>
      </c>
      <c r="M571" s="43">
        <v>11</v>
      </c>
      <c r="N571" s="37" t="s">
        <v>195</v>
      </c>
      <c r="O571" s="37" t="s">
        <v>196</v>
      </c>
    </row>
    <row r="572" spans="1:15" s="36" customFormat="1" x14ac:dyDescent="0.25">
      <c r="A572" s="37" t="s">
        <v>1140</v>
      </c>
      <c r="B572" s="44" t="str">
        <f t="shared" si="13"/>
        <v>G137 25'Cd/460V/3Ph/cCSAus</v>
      </c>
      <c r="C572" s="37" t="s">
        <v>1141</v>
      </c>
      <c r="D572" s="37" t="str">
        <f>VLOOKUP(A572,'[1]Zoeller Pump Company'!$A$10:$C$3862,3,FALSE)</f>
        <v>https://www.zoellerpumps.com/en-us/products/sump-effluent-pumps/effluent/130-series</v>
      </c>
      <c r="E572" s="37" t="s">
        <v>21</v>
      </c>
      <c r="F572" s="40">
        <v>760</v>
      </c>
      <c r="G572" s="41"/>
      <c r="H572" s="42">
        <v>53514086718</v>
      </c>
      <c r="I572" s="43">
        <v>49</v>
      </c>
      <c r="J572" s="43" t="s">
        <v>22</v>
      </c>
      <c r="K572" s="43">
        <v>13.75</v>
      </c>
      <c r="L572" s="43">
        <v>11</v>
      </c>
      <c r="M572" s="43">
        <v>11</v>
      </c>
      <c r="N572" s="37" t="s">
        <v>195</v>
      </c>
      <c r="O572" s="37" t="s">
        <v>196</v>
      </c>
    </row>
    <row r="573" spans="1:15" s="36" customFormat="1" x14ac:dyDescent="0.25">
      <c r="A573" s="37" t="s">
        <v>1142</v>
      </c>
      <c r="B573" s="44" t="str">
        <f t="shared" si="13"/>
        <v>M137 15'Cd'115V/1Ph/BI/Extra Duty</v>
      </c>
      <c r="C573" s="37" t="s">
        <v>1143</v>
      </c>
      <c r="D573" s="37" t="str">
        <f>VLOOKUP(A573,'[1]Zoeller Pump Company'!$A$10:$C$3862,3,FALSE)</f>
        <v>https://www.zoellerpumps.com/en-us/products/sump-effluent-pumps/effluent/130-series</v>
      </c>
      <c r="E573" s="37" t="s">
        <v>21</v>
      </c>
      <c r="F573" s="40">
        <v>812</v>
      </c>
      <c r="G573" s="41"/>
      <c r="H573" s="42">
        <v>53514086893</v>
      </c>
      <c r="I573" s="43">
        <v>47</v>
      </c>
      <c r="J573" s="43" t="s">
        <v>22</v>
      </c>
      <c r="K573" s="43">
        <v>13.75</v>
      </c>
      <c r="L573" s="43">
        <v>11</v>
      </c>
      <c r="M573" s="43">
        <v>11</v>
      </c>
      <c r="N573" s="37" t="s">
        <v>195</v>
      </c>
      <c r="O573" s="37" t="s">
        <v>196</v>
      </c>
    </row>
    <row r="574" spans="1:15" s="36" customFormat="1" x14ac:dyDescent="0.25">
      <c r="A574" s="37" t="s">
        <v>1144</v>
      </c>
      <c r="B574" s="44" t="str">
        <f t="shared" ref="B574:B637" si="14">IF(D574&lt;&gt;0,HYPERLINK(D574,C574),"NO LINK")</f>
        <v>H137 25'Cd/200-208V/1Ph/ED</v>
      </c>
      <c r="C574" s="37" t="s">
        <v>1145</v>
      </c>
      <c r="D574" s="37" t="str">
        <f>VLOOKUP(A574,'[1]Zoeller Pump Company'!$A$10:$C$3862,3,FALSE)</f>
        <v>https://www.zoellerpumps.com/en-us/products/sump-effluent-pumps/effluent/130-series</v>
      </c>
      <c r="E574" s="37" t="s">
        <v>21</v>
      </c>
      <c r="F574" s="40">
        <v>781</v>
      </c>
      <c r="G574" s="41"/>
      <c r="H574" s="42">
        <v>53514089955</v>
      </c>
      <c r="I574" s="43">
        <v>49</v>
      </c>
      <c r="J574" s="43" t="s">
        <v>22</v>
      </c>
      <c r="K574" s="43">
        <v>13.75</v>
      </c>
      <c r="L574" s="43">
        <v>11</v>
      </c>
      <c r="M574" s="43">
        <v>11</v>
      </c>
      <c r="N574" s="37" t="s">
        <v>195</v>
      </c>
      <c r="O574" s="37" t="s">
        <v>196</v>
      </c>
    </row>
    <row r="575" spans="1:15" s="36" customFormat="1" x14ac:dyDescent="0.25">
      <c r="A575" s="37" t="s">
        <v>1146</v>
      </c>
      <c r="B575" s="44" t="str">
        <f t="shared" si="14"/>
        <v>I137 25'Cd/200-208V/1Ph/cCSAus</v>
      </c>
      <c r="C575" s="37" t="s">
        <v>1147</v>
      </c>
      <c r="D575" s="37" t="str">
        <f>VLOOKUP(A575,'[1]Zoeller Pump Company'!$A$10:$C$3862,3,FALSE)</f>
        <v>https://www.zoellerpumps.com/en-us/products/sump-effluent-pumps/effluent/130-series</v>
      </c>
      <c r="E575" s="37" t="s">
        <v>21</v>
      </c>
      <c r="F575" s="40">
        <v>685</v>
      </c>
      <c r="G575" s="41"/>
      <c r="H575" s="42">
        <v>53514102326</v>
      </c>
      <c r="I575" s="43">
        <v>49</v>
      </c>
      <c r="J575" s="43" t="s">
        <v>22</v>
      </c>
      <c r="K575" s="43">
        <v>13.75</v>
      </c>
      <c r="L575" s="43">
        <v>11</v>
      </c>
      <c r="M575" s="43">
        <v>11</v>
      </c>
      <c r="N575" s="37" t="s">
        <v>195</v>
      </c>
      <c r="O575" s="37" t="s">
        <v>196</v>
      </c>
    </row>
    <row r="576" spans="1:15" s="36" customFormat="1" x14ac:dyDescent="0.25">
      <c r="A576" s="37" t="s">
        <v>1148</v>
      </c>
      <c r="B576" s="44" t="str">
        <f t="shared" si="14"/>
        <v>G137 35'Cd/460V/3Ph/cCSAus</v>
      </c>
      <c r="C576" s="37" t="s">
        <v>1149</v>
      </c>
      <c r="D576" s="37" t="str">
        <f>VLOOKUP(A576,'[1]Zoeller Pump Company'!$A$10:$C$3862,3,FALSE)</f>
        <v>https://www.zoellerpumps.com/en-us/products/sump-effluent-pumps/effluent/130-series</v>
      </c>
      <c r="E576" s="37" t="s">
        <v>21</v>
      </c>
      <c r="F576" s="40">
        <v>780</v>
      </c>
      <c r="G576" s="41"/>
      <c r="H576" s="42">
        <v>53514104993</v>
      </c>
      <c r="I576" s="43">
        <v>49</v>
      </c>
      <c r="J576" s="43" t="s">
        <v>22</v>
      </c>
      <c r="K576" s="43">
        <v>13.75</v>
      </c>
      <c r="L576" s="43">
        <v>11</v>
      </c>
      <c r="M576" s="43">
        <v>11</v>
      </c>
      <c r="N576" s="37" t="s">
        <v>195</v>
      </c>
      <c r="O576" s="37" t="s">
        <v>196</v>
      </c>
    </row>
    <row r="577" spans="1:15" s="36" customFormat="1" x14ac:dyDescent="0.25">
      <c r="A577" s="37" t="s">
        <v>1150</v>
      </c>
      <c r="B577" s="44" t="str">
        <f t="shared" si="14"/>
        <v>G137 50'Cd/460V/3Ph/cCSAus</v>
      </c>
      <c r="C577" s="37" t="s">
        <v>1151</v>
      </c>
      <c r="D577" s="37" t="str">
        <f>VLOOKUP(A577,'[1]Zoeller Pump Company'!$A$10:$C$3862,3,FALSE)</f>
        <v>https://www.zoellerpumps.com/en-us/products/sump-effluent-pumps/effluent/130-series</v>
      </c>
      <c r="E577" s="37" t="s">
        <v>21</v>
      </c>
      <c r="F577" s="40">
        <v>805</v>
      </c>
      <c r="G577" s="41"/>
      <c r="H577" s="42">
        <v>53514105242</v>
      </c>
      <c r="I577" s="43">
        <v>49</v>
      </c>
      <c r="J577" s="43" t="s">
        <v>22</v>
      </c>
      <c r="K577" s="43">
        <v>13.75</v>
      </c>
      <c r="L577" s="43">
        <v>11</v>
      </c>
      <c r="M577" s="43">
        <v>11</v>
      </c>
      <c r="N577" s="37" t="s">
        <v>195</v>
      </c>
      <c r="O577" s="37" t="s">
        <v>196</v>
      </c>
    </row>
    <row r="578" spans="1:15" s="36" customFormat="1" x14ac:dyDescent="0.25">
      <c r="A578" s="37" t="s">
        <v>1152</v>
      </c>
      <c r="B578" s="44" t="str">
        <f t="shared" si="14"/>
        <v>E137 25'Cd/230V/1Ph/UL/cCSAus</v>
      </c>
      <c r="C578" s="37" t="s">
        <v>1153</v>
      </c>
      <c r="D578" s="37" t="str">
        <f>VLOOKUP(A578,'[1]Zoeller Pump Company'!$A$10:$C$3862,3,FALSE)</f>
        <v>https://www.zoellerpumps.com/en-us/products/sump-effluent-pumps/effluent/130-series</v>
      </c>
      <c r="E578" s="37" t="s">
        <v>21</v>
      </c>
      <c r="F578" s="40">
        <v>645</v>
      </c>
      <c r="G578" s="41"/>
      <c r="H578" s="42">
        <v>53514120146</v>
      </c>
      <c r="I578" s="43">
        <v>51</v>
      </c>
      <c r="J578" s="43" t="s">
        <v>22</v>
      </c>
      <c r="K578" s="43">
        <v>13.75</v>
      </c>
      <c r="L578" s="43">
        <v>11</v>
      </c>
      <c r="M578" s="43">
        <v>11</v>
      </c>
      <c r="N578" s="37" t="s">
        <v>195</v>
      </c>
      <c r="O578" s="37" t="s">
        <v>196</v>
      </c>
    </row>
    <row r="579" spans="1:15" s="36" customFormat="1" x14ac:dyDescent="0.25">
      <c r="A579" s="37" t="s">
        <v>1154</v>
      </c>
      <c r="B579" s="44" t="str">
        <f t="shared" si="14"/>
        <v>M137 15'Cd/115V/1Ph/BI/cCSAus/UL</v>
      </c>
      <c r="C579" s="37" t="s">
        <v>1155</v>
      </c>
      <c r="D579" s="37" t="str">
        <f>VLOOKUP(A579,'[1]Zoeller Pump Company'!$A$10:$C$3862,3,FALSE)</f>
        <v>https://www.zoellerpumps.com/en-us/products/sump-effluent-pumps/effluent/130-series</v>
      </c>
      <c r="E579" s="37" t="s">
        <v>21</v>
      </c>
      <c r="F579" s="40">
        <v>767</v>
      </c>
      <c r="G579" s="41"/>
      <c r="H579" s="42">
        <v>53514137618</v>
      </c>
      <c r="I579" s="43">
        <v>47</v>
      </c>
      <c r="J579" s="43" t="s">
        <v>22</v>
      </c>
      <c r="K579" s="43">
        <v>13.75</v>
      </c>
      <c r="L579" s="43">
        <v>11</v>
      </c>
      <c r="M579" s="43">
        <v>11</v>
      </c>
      <c r="N579" s="37" t="s">
        <v>195</v>
      </c>
      <c r="O579" s="37" t="s">
        <v>196</v>
      </c>
    </row>
    <row r="580" spans="1:15" s="36" customFormat="1" x14ac:dyDescent="0.25">
      <c r="A580" s="37" t="s">
        <v>1156</v>
      </c>
      <c r="B580" s="44" t="str">
        <f t="shared" si="14"/>
        <v>N137 50'Cd/115V/1Ph/BI/cCSAus/UL</v>
      </c>
      <c r="C580" s="37" t="s">
        <v>1157</v>
      </c>
      <c r="D580" s="37" t="str">
        <f>VLOOKUP(A580,'[1]Zoeller Pump Company'!$A$10:$C$3862,3,FALSE)</f>
        <v>https://www.zoellerpumps.com/en-us/products/sump-effluent-pumps/effluent/130-series</v>
      </c>
      <c r="E580" s="37" t="s">
        <v>21</v>
      </c>
      <c r="F580" s="40">
        <v>799</v>
      </c>
      <c r="G580" s="41"/>
      <c r="H580" s="42">
        <v>53514138301</v>
      </c>
      <c r="I580" s="43">
        <v>46</v>
      </c>
      <c r="J580" s="43" t="s">
        <v>22</v>
      </c>
      <c r="K580" s="43">
        <v>13.75</v>
      </c>
      <c r="L580" s="43">
        <v>11</v>
      </c>
      <c r="M580" s="43">
        <v>11</v>
      </c>
      <c r="N580" s="37" t="s">
        <v>195</v>
      </c>
      <c r="O580" s="37" t="s">
        <v>196</v>
      </c>
    </row>
    <row r="581" spans="1:15" s="36" customFormat="1" x14ac:dyDescent="0.25">
      <c r="A581" s="37" t="s">
        <v>1158</v>
      </c>
      <c r="B581" s="44" t="str">
        <f t="shared" si="14"/>
        <v>BN137 115V/1Ph/Pb15'/ED</v>
      </c>
      <c r="C581" s="37" t="s">
        <v>1159</v>
      </c>
      <c r="D581" s="37" t="str">
        <f>VLOOKUP(A581,'[1]Zoeller Pump Company'!$A$10:$C$3862,3,FALSE)</f>
        <v>https://www.zoellerpumps.com/en-us/products/sump-effluent-pumps/effluent/130-series</v>
      </c>
      <c r="E581" s="37" t="s">
        <v>21</v>
      </c>
      <c r="F581" s="40">
        <v>584</v>
      </c>
      <c r="G581" s="41"/>
      <c r="H581" s="42">
        <v>53514148430</v>
      </c>
      <c r="I581" s="43">
        <v>48</v>
      </c>
      <c r="J581" s="43" t="s">
        <v>22</v>
      </c>
      <c r="K581" s="43">
        <v>13.75</v>
      </c>
      <c r="L581" s="43">
        <v>11</v>
      </c>
      <c r="M581" s="43">
        <v>11</v>
      </c>
      <c r="N581" s="37" t="s">
        <v>195</v>
      </c>
      <c r="O581" s="37" t="s">
        <v>196</v>
      </c>
    </row>
    <row r="582" spans="1:15" s="36" customFormat="1" x14ac:dyDescent="0.25">
      <c r="A582" s="37" t="s">
        <v>1160</v>
      </c>
      <c r="B582" s="44" t="str">
        <f t="shared" si="14"/>
        <v>BN137 25'Cd/115V/1Ph/Pb25'/UL/cCSAus</v>
      </c>
      <c r="C582" s="37" t="s">
        <v>1161</v>
      </c>
      <c r="D582" s="37" t="str">
        <f>VLOOKUP(A582,'[1]Zoeller Pump Company'!$A$10:$C$3862,3,FALSE)</f>
        <v>https://www.zoellerpumps.com/en-us/products/sump-effluent-pumps/effluent/130-series</v>
      </c>
      <c r="E582" s="37" t="s">
        <v>21</v>
      </c>
      <c r="F582" s="40">
        <v>594</v>
      </c>
      <c r="G582" s="41"/>
      <c r="H582" s="42">
        <v>53514165086</v>
      </c>
      <c r="I582" s="43">
        <v>49</v>
      </c>
      <c r="J582" s="43" t="s">
        <v>22</v>
      </c>
      <c r="K582" s="43">
        <v>13.75</v>
      </c>
      <c r="L582" s="43">
        <v>11</v>
      </c>
      <c r="M582" s="43">
        <v>11</v>
      </c>
      <c r="N582" s="37" t="s">
        <v>195</v>
      </c>
      <c r="O582" s="37" t="s">
        <v>196</v>
      </c>
    </row>
    <row r="583" spans="1:15" s="36" customFormat="1" x14ac:dyDescent="0.25">
      <c r="A583" s="37" t="s">
        <v>1162</v>
      </c>
      <c r="B583" s="44" t="str">
        <f t="shared" si="14"/>
        <v>BN137 25'Cd/115V/1Ph/Pb 25'/BI/UL/cCSAus</v>
      </c>
      <c r="C583" s="37" t="s">
        <v>1163</v>
      </c>
      <c r="D583" s="37" t="str">
        <f>VLOOKUP(A583,'[1]Zoeller Pump Company'!$A$10:$C$3862,3,FALSE)</f>
        <v>https://www.zoellerpumps.com/en-us/products/sump-effluent-pumps/effluent/130-series</v>
      </c>
      <c r="E583" s="37" t="s">
        <v>21</v>
      </c>
      <c r="F583" s="40">
        <v>794</v>
      </c>
      <c r="G583" s="41"/>
      <c r="H583" s="42">
        <v>53514175139</v>
      </c>
      <c r="I583" s="43">
        <v>49</v>
      </c>
      <c r="J583" s="43" t="s">
        <v>22</v>
      </c>
      <c r="K583" s="43">
        <v>13.75</v>
      </c>
      <c r="L583" s="43">
        <v>11</v>
      </c>
      <c r="M583" s="43">
        <v>11</v>
      </c>
      <c r="N583" s="37" t="s">
        <v>195</v>
      </c>
      <c r="O583" s="37" t="s">
        <v>196</v>
      </c>
    </row>
    <row r="584" spans="1:15" s="36" customFormat="1" x14ac:dyDescent="0.25">
      <c r="A584" s="37" t="s">
        <v>1164</v>
      </c>
      <c r="B584" s="44" t="str">
        <f t="shared" si="14"/>
        <v>I137 35'Cd/200-208V/1Ph/cCSAus</v>
      </c>
      <c r="C584" s="37" t="s">
        <v>1165</v>
      </c>
      <c r="D584" s="37" t="str">
        <f>VLOOKUP(A584,'[1]Zoeller Pump Company'!$A$10:$C$3862,3,FALSE)</f>
        <v>https://www.zoellerpumps.com/en-us/products/sump-effluent-pumps/effluent/130-series</v>
      </c>
      <c r="E584" s="37" t="s">
        <v>21</v>
      </c>
      <c r="F584" s="40">
        <v>705</v>
      </c>
      <c r="G584" s="41"/>
      <c r="H584" s="42">
        <v>53514177829</v>
      </c>
      <c r="I584" s="43">
        <v>50</v>
      </c>
      <c r="J584" s="43" t="s">
        <v>22</v>
      </c>
      <c r="K584" s="43">
        <v>13.75</v>
      </c>
      <c r="L584" s="43">
        <v>11</v>
      </c>
      <c r="M584" s="43">
        <v>11</v>
      </c>
      <c r="N584" s="37" t="s">
        <v>195</v>
      </c>
      <c r="O584" s="37" t="s">
        <v>196</v>
      </c>
    </row>
    <row r="585" spans="1:15" s="36" customFormat="1" x14ac:dyDescent="0.25">
      <c r="A585" s="37" t="s">
        <v>1166</v>
      </c>
      <c r="B585" s="44" t="str">
        <f t="shared" si="14"/>
        <v>BN137 50'Cd/115V/1Ph/Pb 50'/UL/cCSAus</v>
      </c>
      <c r="C585" s="37" t="s">
        <v>1167</v>
      </c>
      <c r="D585" s="37" t="str">
        <f>VLOOKUP(A585,'[1]Zoeller Pump Company'!$A$10:$C$3862,3,FALSE)</f>
        <v>https://www.zoellerpumps.com/en-us/products/sump-effluent-pumps/effluent/130-series</v>
      </c>
      <c r="E585" s="37" t="s">
        <v>21</v>
      </c>
      <c r="F585" s="40">
        <v>639</v>
      </c>
      <c r="G585" s="41"/>
      <c r="H585" s="42">
        <v>53514198640</v>
      </c>
      <c r="I585" s="43">
        <v>60</v>
      </c>
      <c r="J585" s="43" t="s">
        <v>22</v>
      </c>
      <c r="K585" s="43">
        <v>13.75</v>
      </c>
      <c r="L585" s="43">
        <v>11</v>
      </c>
      <c r="M585" s="43">
        <v>11</v>
      </c>
      <c r="N585" s="37" t="s">
        <v>195</v>
      </c>
      <c r="O585" s="37" t="s">
        <v>196</v>
      </c>
    </row>
    <row r="586" spans="1:15" s="36" customFormat="1" x14ac:dyDescent="0.25">
      <c r="A586" s="37" t="s">
        <v>1168</v>
      </c>
      <c r="B586" s="44" t="str">
        <f t="shared" si="14"/>
        <v>J137 35'Cd/200-208V/3Ph/cCSAus/UL</v>
      </c>
      <c r="C586" s="37" t="s">
        <v>1169</v>
      </c>
      <c r="D586" s="37" t="str">
        <f>VLOOKUP(A586,'[1]Zoeller Pump Company'!$A$10:$C$3862,3,FALSE)</f>
        <v>https://www.zoellerpumps.com/en-us/products/sump-effluent-pumps/effluent/130-series</v>
      </c>
      <c r="E586" s="37" t="s">
        <v>21</v>
      </c>
      <c r="F586" s="40">
        <v>780</v>
      </c>
      <c r="G586" s="41"/>
      <c r="H586" s="42">
        <v>53514235307</v>
      </c>
      <c r="I586" s="43">
        <v>46</v>
      </c>
      <c r="J586" s="43" t="s">
        <v>22</v>
      </c>
      <c r="K586" s="43">
        <v>13.75</v>
      </c>
      <c r="L586" s="43">
        <v>11</v>
      </c>
      <c r="M586" s="43">
        <v>11</v>
      </c>
      <c r="N586" s="37" t="s">
        <v>195</v>
      </c>
      <c r="O586" s="37" t="s">
        <v>196</v>
      </c>
    </row>
    <row r="587" spans="1:15" s="36" customFormat="1" x14ac:dyDescent="0.25">
      <c r="A587" s="37" t="s">
        <v>1170</v>
      </c>
      <c r="B587" s="44" t="str">
        <f t="shared" si="14"/>
        <v>N137 25'Cd/115V/1Ph/Br-Imp/cCSAus/UL</v>
      </c>
      <c r="C587" s="37" t="s">
        <v>1171</v>
      </c>
      <c r="D587" s="37" t="str">
        <f>VLOOKUP(A587,'[1]Zoeller Pump Company'!$A$10:$C$3862,3,FALSE)</f>
        <v>https://www.zoellerpumps.com/en-us/products/sump-effluent-pumps/effluent/130-series</v>
      </c>
      <c r="E587" s="37" t="s">
        <v>21</v>
      </c>
      <c r="F587" s="40">
        <v>754</v>
      </c>
      <c r="G587" s="41"/>
      <c r="H587" s="42">
        <v>53514311582</v>
      </c>
      <c r="I587" s="43">
        <v>46</v>
      </c>
      <c r="J587" s="43" t="s">
        <v>22</v>
      </c>
      <c r="K587" s="43">
        <v>13.75</v>
      </c>
      <c r="L587" s="43">
        <v>11</v>
      </c>
      <c r="M587" s="43">
        <v>11</v>
      </c>
      <c r="N587" s="37" t="s">
        <v>195</v>
      </c>
      <c r="O587" s="37" t="s">
        <v>196</v>
      </c>
    </row>
    <row r="588" spans="1:15" s="36" customFormat="1" x14ac:dyDescent="0.25">
      <c r="A588" s="37" t="s">
        <v>1172</v>
      </c>
      <c r="B588" s="44" t="str">
        <f t="shared" si="14"/>
        <v>H137 35'Cd/200-208V/1Ph/cCSAus</v>
      </c>
      <c r="C588" s="37" t="s">
        <v>1173</v>
      </c>
      <c r="D588" s="37" t="str">
        <f>VLOOKUP(A588,'[1]Zoeller Pump Company'!$A$10:$C$3862,3,FALSE)</f>
        <v>https://www.zoellerpumps.com/en-us/products/sump-effluent-pumps/effluent/130-series</v>
      </c>
      <c r="E588" s="37" t="s">
        <v>21</v>
      </c>
      <c r="F588" s="40">
        <v>756</v>
      </c>
      <c r="G588" s="41"/>
      <c r="H588" s="42">
        <v>53514334284</v>
      </c>
      <c r="I588" s="43">
        <v>0</v>
      </c>
      <c r="J588" s="43"/>
      <c r="K588" s="43">
        <v>13.75</v>
      </c>
      <c r="L588" s="43">
        <v>11</v>
      </c>
      <c r="M588" s="43">
        <v>11</v>
      </c>
      <c r="N588" s="37" t="s">
        <v>195</v>
      </c>
      <c r="O588" s="37" t="s">
        <v>196</v>
      </c>
    </row>
    <row r="589" spans="1:15" s="36" customFormat="1" x14ac:dyDescent="0.25">
      <c r="A589" s="37" t="s">
        <v>1174</v>
      </c>
      <c r="B589" s="44" t="str">
        <f t="shared" si="14"/>
        <v>I137 50'Cd/200-208V/1Ph/cCSAus</v>
      </c>
      <c r="C589" s="37" t="s">
        <v>1175</v>
      </c>
      <c r="D589" s="37" t="str">
        <f>VLOOKUP(A589,'[1]Zoeller Pump Company'!$A$10:$C$3862,3,FALSE)</f>
        <v>https://www.zoellerpumps.com/en-us/products/sump-effluent-pumps/effluent/130-series</v>
      </c>
      <c r="E589" s="37" t="s">
        <v>21</v>
      </c>
      <c r="F589" s="40">
        <v>730</v>
      </c>
      <c r="G589" s="41"/>
      <c r="H589" s="42">
        <v>53514387228</v>
      </c>
      <c r="I589" s="43">
        <v>50</v>
      </c>
      <c r="J589" s="43" t="s">
        <v>22</v>
      </c>
      <c r="K589" s="43">
        <v>1375</v>
      </c>
      <c r="L589" s="43">
        <v>11</v>
      </c>
      <c r="M589" s="43">
        <v>11</v>
      </c>
      <c r="N589" s="37" t="s">
        <v>195</v>
      </c>
      <c r="O589" s="37" t="s">
        <v>196</v>
      </c>
    </row>
    <row r="590" spans="1:15" s="36" customFormat="1" x14ac:dyDescent="0.25">
      <c r="A590" s="39" t="s">
        <v>1176</v>
      </c>
      <c r="B590" s="44" t="str">
        <f t="shared" si="14"/>
        <v>H137 15'Cd/200-208V/1Ph/cCSAus</v>
      </c>
      <c r="C590" s="39" t="str">
        <f>VLOOKUP(A590,'[2]2021 M10 PricePartsList'!$A:$D,2,FALSE)</f>
        <v>H137 15'Cd/200-208V/1Ph/cCSAus</v>
      </c>
      <c r="D590" s="37" t="s">
        <v>1177</v>
      </c>
      <c r="E590" s="37" t="s">
        <v>21</v>
      </c>
      <c r="F590" s="50">
        <v>706</v>
      </c>
      <c r="G590" s="41"/>
      <c r="H590" s="42">
        <v>53514459918</v>
      </c>
      <c r="I590" s="43">
        <v>49</v>
      </c>
      <c r="J590" s="46" t="s">
        <v>22</v>
      </c>
      <c r="K590" s="43">
        <v>13.75</v>
      </c>
      <c r="L590" s="43">
        <v>11</v>
      </c>
      <c r="M590" s="43">
        <v>11</v>
      </c>
      <c r="N590" s="37" t="s">
        <v>195</v>
      </c>
      <c r="O590" s="37" t="s">
        <v>196</v>
      </c>
    </row>
    <row r="591" spans="1:15" s="36" customFormat="1" x14ac:dyDescent="0.25">
      <c r="A591" s="39" t="s">
        <v>1178</v>
      </c>
      <c r="B591" s="44" t="str">
        <f t="shared" si="14"/>
        <v>F137 50'Cd/230V/3Ph/cCSAus</v>
      </c>
      <c r="C591" s="39" t="str">
        <f>VLOOKUP(A591,'[2]2021 M10 PricePartsList'!$A:$D,2,FALSE)</f>
        <v>F137 50'Cd/230V/3Ph/cCSAus</v>
      </c>
      <c r="D591" s="37" t="s">
        <v>1177</v>
      </c>
      <c r="E591" s="37" t="s">
        <v>21</v>
      </c>
      <c r="F591" s="50">
        <v>805</v>
      </c>
      <c r="G591" s="41"/>
      <c r="H591" s="42">
        <v>53514463380</v>
      </c>
      <c r="I591" s="43">
        <v>48</v>
      </c>
      <c r="J591" s="46" t="s">
        <v>22</v>
      </c>
      <c r="K591" s="43">
        <v>13.75</v>
      </c>
      <c r="L591" s="43">
        <v>11</v>
      </c>
      <c r="M591" s="43">
        <v>11</v>
      </c>
      <c r="N591" s="37" t="s">
        <v>195</v>
      </c>
      <c r="O591" s="37" t="s">
        <v>196</v>
      </c>
    </row>
    <row r="592" spans="1:15" s="36" customFormat="1" x14ac:dyDescent="0.25">
      <c r="A592" s="39" t="s">
        <v>1179</v>
      </c>
      <c r="B592" s="44" t="str">
        <f t="shared" si="14"/>
        <v>G137 460V/3Ph/cCSAus/Bronze Impeller</v>
      </c>
      <c r="C592" s="39" t="str">
        <f>VLOOKUP(A592,'[2]2021 M10 PricePartsList'!$A:$D,2,FALSE)</f>
        <v>G137 460V/3Ph/cCSAus/Bronze Impeller</v>
      </c>
      <c r="D592" s="37" t="s">
        <v>1177</v>
      </c>
      <c r="E592" s="37" t="s">
        <v>21</v>
      </c>
      <c r="F592" s="50">
        <v>905</v>
      </c>
      <c r="G592" s="41"/>
      <c r="H592" s="42">
        <v>53514465308</v>
      </c>
      <c r="I592" s="43">
        <v>46</v>
      </c>
      <c r="J592" s="46" t="s">
        <v>22</v>
      </c>
      <c r="K592" s="43">
        <v>13.75</v>
      </c>
      <c r="L592" s="43">
        <v>11</v>
      </c>
      <c r="M592" s="43">
        <v>11</v>
      </c>
      <c r="N592" s="37" t="s">
        <v>195</v>
      </c>
      <c r="O592" s="37" t="s">
        <v>196</v>
      </c>
    </row>
    <row r="593" spans="1:15" s="36" customFormat="1" x14ac:dyDescent="0.25">
      <c r="A593" s="37" t="s">
        <v>1180</v>
      </c>
      <c r="B593" s="44" t="str">
        <f t="shared" si="14"/>
        <v>Crawl Space Sump W/M98 Pump/25'Cd</v>
      </c>
      <c r="C593" s="37" t="s">
        <v>1181</v>
      </c>
      <c r="D593" s="51" t="s">
        <v>1029</v>
      </c>
      <c r="E593" s="37" t="s">
        <v>21</v>
      </c>
      <c r="F593" s="40">
        <v>577</v>
      </c>
      <c r="G593" s="41"/>
      <c r="H593" s="42">
        <v>53514094140</v>
      </c>
      <c r="I593" s="43">
        <v>49</v>
      </c>
      <c r="J593" s="43" t="s">
        <v>22</v>
      </c>
      <c r="K593" s="43">
        <v>22.25</v>
      </c>
      <c r="L593" s="43">
        <v>16.25</v>
      </c>
      <c r="M593" s="43">
        <v>16.25</v>
      </c>
      <c r="N593" s="37" t="s">
        <v>195</v>
      </c>
      <c r="O593" s="37" t="s">
        <v>1023</v>
      </c>
    </row>
    <row r="594" spans="1:15" s="36" customFormat="1" x14ac:dyDescent="0.25">
      <c r="A594" s="37" t="s">
        <v>1182</v>
      </c>
      <c r="B594" s="44" t="str">
        <f t="shared" si="14"/>
        <v>M139 115V/1Ph/cCSAus/UL</v>
      </c>
      <c r="C594" s="37" t="s">
        <v>1183</v>
      </c>
      <c r="D594" s="37" t="str">
        <f>VLOOKUP(A594,'[1]Zoeller Pump Company'!$A$10:$C$3862,3,FALSE)</f>
        <v>https://www.zoellerpumps.com/en-us/products/sump-effluent-pumps/effluent/130-series</v>
      </c>
      <c r="E594" s="37" t="s">
        <v>21</v>
      </c>
      <c r="F594" s="40">
        <v>3179</v>
      </c>
      <c r="G594" s="41"/>
      <c r="H594" s="42">
        <v>53514014452</v>
      </c>
      <c r="I594" s="43">
        <v>51</v>
      </c>
      <c r="J594" s="43" t="s">
        <v>22</v>
      </c>
      <c r="K594" s="43">
        <v>13.75</v>
      </c>
      <c r="L594" s="43">
        <v>11</v>
      </c>
      <c r="M594" s="43">
        <v>11</v>
      </c>
      <c r="N594" s="37" t="s">
        <v>23</v>
      </c>
      <c r="O594" s="37" t="s">
        <v>24</v>
      </c>
    </row>
    <row r="595" spans="1:15" s="36" customFormat="1" x14ac:dyDescent="0.25">
      <c r="A595" s="37" t="s">
        <v>1184</v>
      </c>
      <c r="B595" s="44" t="str">
        <f t="shared" si="14"/>
        <v>N139 115V/1Ph/cCSAus/UL</v>
      </c>
      <c r="C595" s="37" t="s">
        <v>1185</v>
      </c>
      <c r="D595" s="37" t="str">
        <f>VLOOKUP(A595,'[1]Zoeller Pump Company'!$A$10:$C$3862,3,FALSE)</f>
        <v>https://www.zoellerpumps.com/en-us/products/sump-effluent-pumps/effluent/130-series</v>
      </c>
      <c r="E595" s="37" t="s">
        <v>21</v>
      </c>
      <c r="F595" s="40">
        <v>3140</v>
      </c>
      <c r="G595" s="41"/>
      <c r="H595" s="42">
        <v>53514014469</v>
      </c>
      <c r="I595" s="43">
        <v>50</v>
      </c>
      <c r="J595" s="43" t="s">
        <v>22</v>
      </c>
      <c r="K595" s="43">
        <v>13.75</v>
      </c>
      <c r="L595" s="43">
        <v>11</v>
      </c>
      <c r="M595" s="43">
        <v>11</v>
      </c>
      <c r="N595" s="37" t="s">
        <v>23</v>
      </c>
      <c r="O595" s="37" t="s">
        <v>24</v>
      </c>
    </row>
    <row r="596" spans="1:15" s="36" customFormat="1" x14ac:dyDescent="0.25">
      <c r="A596" s="37" t="s">
        <v>1186</v>
      </c>
      <c r="B596" s="44" t="str">
        <f t="shared" si="14"/>
        <v>D139 230V/1Ph/cCSAus/UL</v>
      </c>
      <c r="C596" s="37" t="s">
        <v>1187</v>
      </c>
      <c r="D596" s="37" t="str">
        <f>VLOOKUP(A596,'[1]Zoeller Pump Company'!$A$10:$C$3862,3,FALSE)</f>
        <v>https://www.zoellerpumps.com/en-us/products/sump-effluent-pumps/effluent/130-series</v>
      </c>
      <c r="E596" s="37" t="s">
        <v>21</v>
      </c>
      <c r="F596" s="40">
        <v>3278</v>
      </c>
      <c r="G596" s="41"/>
      <c r="H596" s="42">
        <v>53514014476</v>
      </c>
      <c r="I596" s="43">
        <v>51</v>
      </c>
      <c r="J596" s="43" t="s">
        <v>22</v>
      </c>
      <c r="K596" s="43">
        <v>13.75</v>
      </c>
      <c r="L596" s="43">
        <v>11</v>
      </c>
      <c r="M596" s="43">
        <v>11</v>
      </c>
      <c r="N596" s="37" t="s">
        <v>23</v>
      </c>
      <c r="O596" s="37" t="s">
        <v>24</v>
      </c>
    </row>
    <row r="597" spans="1:15" s="36" customFormat="1" x14ac:dyDescent="0.25">
      <c r="A597" s="37" t="s">
        <v>1188</v>
      </c>
      <c r="B597" s="44" t="str">
        <f t="shared" si="14"/>
        <v>E139 230V/1Ph/UL/cCSAus</v>
      </c>
      <c r="C597" s="37" t="s">
        <v>1189</v>
      </c>
      <c r="D597" s="37" t="str">
        <f>VLOOKUP(A597,'[1]Zoeller Pump Company'!$A$10:$C$3862,3,FALSE)</f>
        <v>https://www.zoellerpumps.com/en-us/products/sump-effluent-pumps/effluent/130-series</v>
      </c>
      <c r="E597" s="37" t="s">
        <v>21</v>
      </c>
      <c r="F597" s="40">
        <v>3245</v>
      </c>
      <c r="G597" s="41"/>
      <c r="H597" s="42">
        <v>53514014483</v>
      </c>
      <c r="I597" s="43">
        <v>50</v>
      </c>
      <c r="J597" s="43" t="s">
        <v>22</v>
      </c>
      <c r="K597" s="43">
        <v>13.75</v>
      </c>
      <c r="L597" s="43">
        <v>11</v>
      </c>
      <c r="M597" s="43">
        <v>11</v>
      </c>
      <c r="N597" s="37" t="s">
        <v>23</v>
      </c>
      <c r="O597" s="37" t="s">
        <v>24</v>
      </c>
    </row>
    <row r="598" spans="1:15" s="36" customFormat="1" x14ac:dyDescent="0.25">
      <c r="A598" s="37" t="s">
        <v>1190</v>
      </c>
      <c r="B598" s="44" t="str">
        <f t="shared" si="14"/>
        <v>M139 25'Cd/115V/1Ph/cCSAus/UL</v>
      </c>
      <c r="C598" s="37" t="s">
        <v>1191</v>
      </c>
      <c r="D598" s="37" t="str">
        <f>VLOOKUP(A598,'[1]Zoeller Pump Company'!$A$10:$C$3862,3,FALSE)</f>
        <v>https://www.zoellerpumps.com/en-us/products/sump-effluent-pumps/effluent/130-series</v>
      </c>
      <c r="E598" s="37" t="s">
        <v>21</v>
      </c>
      <c r="F598" s="40">
        <v>3234</v>
      </c>
      <c r="G598" s="41"/>
      <c r="H598" s="42">
        <v>53514014490</v>
      </c>
      <c r="I598" s="43">
        <v>53</v>
      </c>
      <c r="J598" s="43" t="s">
        <v>22</v>
      </c>
      <c r="K598" s="43">
        <v>13.75</v>
      </c>
      <c r="L598" s="43">
        <v>11</v>
      </c>
      <c r="M598" s="43">
        <v>11</v>
      </c>
      <c r="N598" s="37" t="s">
        <v>23</v>
      </c>
      <c r="O598" s="37" t="s">
        <v>24</v>
      </c>
    </row>
    <row r="599" spans="1:15" s="36" customFormat="1" x14ac:dyDescent="0.25">
      <c r="A599" s="37" t="s">
        <v>1192</v>
      </c>
      <c r="B599" s="44" t="str">
        <f t="shared" si="14"/>
        <v>F139 230V/3Ph/cCSAus/UL</v>
      </c>
      <c r="C599" s="37" t="s">
        <v>1193</v>
      </c>
      <c r="D599" s="37" t="str">
        <f>VLOOKUP(A599,'[1]Zoeller Pump Company'!$A$10:$C$3862,3,FALSE)</f>
        <v>https://www.zoellerpumps.com/en-us/products/sump-effluent-pumps/effluent/130-series</v>
      </c>
      <c r="E599" s="37" t="s">
        <v>21</v>
      </c>
      <c r="F599" s="40">
        <v>3360</v>
      </c>
      <c r="G599" s="41"/>
      <c r="H599" s="42">
        <v>53514014544</v>
      </c>
      <c r="I599" s="43">
        <v>50</v>
      </c>
      <c r="J599" s="43" t="s">
        <v>22</v>
      </c>
      <c r="K599" s="43">
        <v>13.75</v>
      </c>
      <c r="L599" s="43">
        <v>11</v>
      </c>
      <c r="M599" s="43">
        <v>11</v>
      </c>
      <c r="N599" s="37" t="s">
        <v>23</v>
      </c>
      <c r="O599" s="37" t="s">
        <v>24</v>
      </c>
    </row>
    <row r="600" spans="1:15" s="36" customFormat="1" x14ac:dyDescent="0.25">
      <c r="A600" s="37" t="s">
        <v>1194</v>
      </c>
      <c r="B600" s="44" t="str">
        <f t="shared" si="14"/>
        <v>H139 200-208V/1Ph/cCSAus</v>
      </c>
      <c r="C600" s="37" t="s">
        <v>1195</v>
      </c>
      <c r="D600" s="37" t="str">
        <f>VLOOKUP(A600,'[1]Zoeller Pump Company'!$A$10:$C$3862,3,FALSE)</f>
        <v>https://www.zoellerpumps.com/en-us/products/sump-effluent-pumps/effluent/130-series</v>
      </c>
      <c r="E600" s="37" t="s">
        <v>21</v>
      </c>
      <c r="F600" s="40">
        <v>3318</v>
      </c>
      <c r="G600" s="41"/>
      <c r="H600" s="42">
        <v>53514014551</v>
      </c>
      <c r="I600" s="43">
        <v>51</v>
      </c>
      <c r="J600" s="43" t="s">
        <v>22</v>
      </c>
      <c r="K600" s="43">
        <v>13.75</v>
      </c>
      <c r="L600" s="43">
        <v>11</v>
      </c>
      <c r="M600" s="43">
        <v>11</v>
      </c>
      <c r="N600" s="37" t="s">
        <v>23</v>
      </c>
      <c r="O600" s="37" t="s">
        <v>24</v>
      </c>
    </row>
    <row r="601" spans="1:15" s="36" customFormat="1" x14ac:dyDescent="0.25">
      <c r="A601" s="37" t="s">
        <v>1196</v>
      </c>
      <c r="B601" s="44" t="str">
        <f t="shared" si="14"/>
        <v>M139 115V/1Ph/Extra Duty</v>
      </c>
      <c r="C601" s="37" t="s">
        <v>1197</v>
      </c>
      <c r="D601" s="37" t="str">
        <f>VLOOKUP(A601,'[1]Zoeller Pump Company'!$A$10:$C$3862,3,FALSE)</f>
        <v>https://www.zoellerpumps.com/en-us/products/sump-effluent-pumps/effluent/130-series</v>
      </c>
      <c r="E601" s="37" t="s">
        <v>21</v>
      </c>
      <c r="F601" s="40">
        <v>3224</v>
      </c>
      <c r="G601" s="41"/>
      <c r="H601" s="42">
        <v>53514014568</v>
      </c>
      <c r="I601" s="43">
        <v>51</v>
      </c>
      <c r="J601" s="43" t="s">
        <v>22</v>
      </c>
      <c r="K601" s="43">
        <v>13.75</v>
      </c>
      <c r="L601" s="43">
        <v>11</v>
      </c>
      <c r="M601" s="43">
        <v>11</v>
      </c>
      <c r="N601" s="37" t="s">
        <v>23</v>
      </c>
      <c r="O601" s="37" t="s">
        <v>24</v>
      </c>
    </row>
    <row r="602" spans="1:15" s="36" customFormat="1" x14ac:dyDescent="0.25">
      <c r="A602" s="37" t="s">
        <v>1198</v>
      </c>
      <c r="B602" s="44" t="str">
        <f t="shared" si="14"/>
        <v>M139 15'Cd/115V/1Ph/cCSAus/UL</v>
      </c>
      <c r="C602" s="37" t="s">
        <v>1199</v>
      </c>
      <c r="D602" s="37" t="str">
        <f>VLOOKUP(A602,'[1]Zoeller Pump Company'!$A$10:$C$3862,3,FALSE)</f>
        <v>https://www.zoellerpumps.com/en-us/products/sump-effluent-pumps/effluent/130-series</v>
      </c>
      <c r="E602" s="37" t="s">
        <v>21</v>
      </c>
      <c r="F602" s="40">
        <v>3204</v>
      </c>
      <c r="G602" s="41"/>
      <c r="H602" s="42">
        <v>53514014575</v>
      </c>
      <c r="I602" s="43">
        <v>51</v>
      </c>
      <c r="J602" s="43" t="s">
        <v>22</v>
      </c>
      <c r="K602" s="43">
        <v>13.75</v>
      </c>
      <c r="L602" s="43">
        <v>11</v>
      </c>
      <c r="M602" s="43">
        <v>11</v>
      </c>
      <c r="N602" s="37" t="s">
        <v>23</v>
      </c>
      <c r="O602" s="37" t="s">
        <v>24</v>
      </c>
    </row>
    <row r="603" spans="1:15" s="36" customFormat="1" x14ac:dyDescent="0.25">
      <c r="A603" s="37" t="s">
        <v>1200</v>
      </c>
      <c r="B603" s="44" t="str">
        <f t="shared" si="14"/>
        <v>N139 35'Cd/115V/1Ph/cCSAus/UL</v>
      </c>
      <c r="C603" s="37" t="s">
        <v>1201</v>
      </c>
      <c r="D603" s="37" t="str">
        <f>VLOOKUP(A603,'[1]Zoeller Pump Company'!$A$10:$C$3862,3,FALSE)</f>
        <v>https://www.zoellerpumps.com/en-us/products/sump-effluent-pumps/effluent/130-series</v>
      </c>
      <c r="E603" s="37" t="s">
        <v>21</v>
      </c>
      <c r="F603" s="40">
        <v>3215</v>
      </c>
      <c r="G603" s="41"/>
      <c r="H603" s="42">
        <v>53514014599</v>
      </c>
      <c r="I603" s="43">
        <v>56</v>
      </c>
      <c r="J603" s="43" t="s">
        <v>22</v>
      </c>
      <c r="K603" s="43">
        <v>13.75</v>
      </c>
      <c r="L603" s="43">
        <v>11</v>
      </c>
      <c r="M603" s="43">
        <v>11</v>
      </c>
      <c r="N603" s="37" t="s">
        <v>23</v>
      </c>
      <c r="O603" s="37" t="s">
        <v>24</v>
      </c>
    </row>
    <row r="604" spans="1:15" s="36" customFormat="1" x14ac:dyDescent="0.25">
      <c r="A604" s="37" t="s">
        <v>1202</v>
      </c>
      <c r="B604" s="44" t="str">
        <f t="shared" si="14"/>
        <v>M139 35'Cd/115V/1Ph/cCSAus/UL</v>
      </c>
      <c r="C604" s="37" t="s">
        <v>1203</v>
      </c>
      <c r="D604" s="37" t="str">
        <f>VLOOKUP(A604,'[1]Zoeller Pump Company'!$A$10:$C$3862,3,FALSE)</f>
        <v>https://www.zoellerpumps.com/en-us/products/sump-effluent-pumps/effluent/130-series</v>
      </c>
      <c r="E604" s="37" t="s">
        <v>21</v>
      </c>
      <c r="F604" s="40">
        <v>3254</v>
      </c>
      <c r="G604" s="41"/>
      <c r="H604" s="42">
        <v>53514014605</v>
      </c>
      <c r="I604" s="43">
        <v>56</v>
      </c>
      <c r="J604" s="43" t="s">
        <v>22</v>
      </c>
      <c r="K604" s="43">
        <v>13.75</v>
      </c>
      <c r="L604" s="43">
        <v>11</v>
      </c>
      <c r="M604" s="43">
        <v>11</v>
      </c>
      <c r="N604" s="37" t="s">
        <v>23</v>
      </c>
      <c r="O604" s="37" t="s">
        <v>24</v>
      </c>
    </row>
    <row r="605" spans="1:15" s="36" customFormat="1" x14ac:dyDescent="0.25">
      <c r="A605" s="37" t="s">
        <v>1204</v>
      </c>
      <c r="B605" s="44" t="str">
        <f t="shared" si="14"/>
        <v>I139 200-208V/1Ph/cCSAus</v>
      </c>
      <c r="C605" s="37" t="s">
        <v>1205</v>
      </c>
      <c r="D605" s="37" t="str">
        <f>VLOOKUP(A605,'[1]Zoeller Pump Company'!$A$10:$C$3862,3,FALSE)</f>
        <v>https://www.zoellerpumps.com/en-us/products/sump-effluent-pumps/effluent/130-series</v>
      </c>
      <c r="E605" s="37" t="s">
        <v>21</v>
      </c>
      <c r="F605" s="40">
        <v>3285</v>
      </c>
      <c r="G605" s="41"/>
      <c r="H605" s="42">
        <v>53514014612</v>
      </c>
      <c r="I605" s="43">
        <v>50</v>
      </c>
      <c r="J605" s="43" t="s">
        <v>22</v>
      </c>
      <c r="K605" s="43">
        <v>13.75</v>
      </c>
      <c r="L605" s="43">
        <v>11</v>
      </c>
      <c r="M605" s="43">
        <v>11</v>
      </c>
      <c r="N605" s="37" t="s">
        <v>23</v>
      </c>
      <c r="O605" s="37" t="s">
        <v>24</v>
      </c>
    </row>
    <row r="606" spans="1:15" s="36" customFormat="1" x14ac:dyDescent="0.25">
      <c r="A606" s="37" t="s">
        <v>1206</v>
      </c>
      <c r="B606" s="44" t="str">
        <f t="shared" si="14"/>
        <v>J139 200-208V/3Ph/cCSAus/UL</v>
      </c>
      <c r="C606" s="37" t="s">
        <v>1207</v>
      </c>
      <c r="D606" s="37" t="str">
        <f>VLOOKUP(A606,'[1]Zoeller Pump Company'!$A$10:$C$3862,3,FALSE)</f>
        <v>https://www.zoellerpumps.com/en-us/products/sump-effluent-pumps/effluent/130-series</v>
      </c>
      <c r="E606" s="37" t="s">
        <v>21</v>
      </c>
      <c r="F606" s="40">
        <v>3360</v>
      </c>
      <c r="G606" s="41"/>
      <c r="H606" s="42">
        <v>53514014629</v>
      </c>
      <c r="I606" s="43">
        <v>50</v>
      </c>
      <c r="J606" s="43" t="s">
        <v>22</v>
      </c>
      <c r="K606" s="43">
        <v>13.75</v>
      </c>
      <c r="L606" s="43">
        <v>11</v>
      </c>
      <c r="M606" s="43">
        <v>11</v>
      </c>
      <c r="N606" s="37" t="s">
        <v>23</v>
      </c>
      <c r="O606" s="37" t="s">
        <v>24</v>
      </c>
    </row>
    <row r="607" spans="1:15" s="36" customFormat="1" x14ac:dyDescent="0.25">
      <c r="A607" s="37" t="s">
        <v>1208</v>
      </c>
      <c r="B607" s="44" t="str">
        <f t="shared" si="14"/>
        <v>G139 460V/3Ph/cCSAus</v>
      </c>
      <c r="C607" s="37" t="s">
        <v>1209</v>
      </c>
      <c r="D607" s="37" t="str">
        <f>VLOOKUP(A607,'[1]Zoeller Pump Company'!$A$10:$C$3862,3,FALSE)</f>
        <v>https://www.zoellerpumps.com/en-us/products/sump-effluent-pumps/effluent/130-series</v>
      </c>
      <c r="E607" s="37" t="s">
        <v>21</v>
      </c>
      <c r="F607" s="40">
        <v>3360</v>
      </c>
      <c r="G607" s="41"/>
      <c r="H607" s="42">
        <v>53514014636</v>
      </c>
      <c r="I607" s="43">
        <v>50</v>
      </c>
      <c r="J607" s="43" t="s">
        <v>22</v>
      </c>
      <c r="K607" s="43">
        <v>13.75</v>
      </c>
      <c r="L607" s="43">
        <v>11</v>
      </c>
      <c r="M607" s="43">
        <v>11</v>
      </c>
      <c r="N607" s="37" t="s">
        <v>23</v>
      </c>
      <c r="O607" s="37" t="s">
        <v>24</v>
      </c>
    </row>
    <row r="608" spans="1:15" s="36" customFormat="1" x14ac:dyDescent="0.25">
      <c r="A608" s="37" t="s">
        <v>1210</v>
      </c>
      <c r="B608" s="44" t="str">
        <f t="shared" si="14"/>
        <v>N139 50'Cd/115V/1Ph/cCSAus/UL</v>
      </c>
      <c r="C608" s="37" t="s">
        <v>1211</v>
      </c>
      <c r="D608" s="37" t="str">
        <f>VLOOKUP(A608,'[1]Zoeller Pump Company'!$A$10:$C$3862,3,FALSE)</f>
        <v>https://www.zoellerpumps.com/en-us/products/sump-effluent-pumps/effluent/130-series</v>
      </c>
      <c r="E608" s="37" t="s">
        <v>21</v>
      </c>
      <c r="F608" s="40">
        <v>3240</v>
      </c>
      <c r="G608" s="41"/>
      <c r="H608" s="42">
        <v>53514014643</v>
      </c>
      <c r="I608" s="43">
        <v>60</v>
      </c>
      <c r="J608" s="43" t="s">
        <v>22</v>
      </c>
      <c r="K608" s="43">
        <v>13.75</v>
      </c>
      <c r="L608" s="43">
        <v>11</v>
      </c>
      <c r="M608" s="43">
        <v>11</v>
      </c>
      <c r="N608" s="37" t="s">
        <v>23</v>
      </c>
      <c r="O608" s="37" t="s">
        <v>24</v>
      </c>
    </row>
    <row r="609" spans="1:15" s="36" customFormat="1" x14ac:dyDescent="0.25">
      <c r="A609" s="37" t="s">
        <v>1212</v>
      </c>
      <c r="B609" s="44" t="str">
        <f t="shared" si="14"/>
        <v>M139 15'Cd/115V/1Ph/ED</v>
      </c>
      <c r="C609" s="37" t="s">
        <v>1213</v>
      </c>
      <c r="D609" s="37" t="str">
        <f>VLOOKUP(A609,'[1]Zoeller Pump Company'!$A$10:$C$3862,3,FALSE)</f>
        <v>https://www.zoellerpumps.com/en-us/products/sump-effluent-pumps/effluent/130-series</v>
      </c>
      <c r="E609" s="37" t="s">
        <v>21</v>
      </c>
      <c r="F609" s="40">
        <v>3249</v>
      </c>
      <c r="G609" s="41"/>
      <c r="H609" s="42">
        <v>53514014650</v>
      </c>
      <c r="I609" s="43">
        <v>51</v>
      </c>
      <c r="J609" s="43" t="s">
        <v>22</v>
      </c>
      <c r="K609" s="43">
        <v>13.75</v>
      </c>
      <c r="L609" s="43">
        <v>11</v>
      </c>
      <c r="M609" s="43">
        <v>11</v>
      </c>
      <c r="N609" s="37" t="s">
        <v>23</v>
      </c>
      <c r="O609" s="37" t="s">
        <v>24</v>
      </c>
    </row>
    <row r="610" spans="1:15" s="36" customFormat="1" x14ac:dyDescent="0.25">
      <c r="A610" s="37" t="s">
        <v>1214</v>
      </c>
      <c r="B610" s="44" t="str">
        <f t="shared" si="14"/>
        <v>N139 25'Cd/115V/1Ph/ED</v>
      </c>
      <c r="C610" s="37" t="s">
        <v>1215</v>
      </c>
      <c r="D610" s="37" t="str">
        <f>VLOOKUP(A610,'[1]Zoeller Pump Company'!$A$10:$C$3862,3,FALSE)</f>
        <v>https://www.zoellerpumps.com/en-us/products/sump-effluent-pumps/effluent/130-series</v>
      </c>
      <c r="E610" s="37" t="s">
        <v>21</v>
      </c>
      <c r="F610" s="40">
        <v>3240</v>
      </c>
      <c r="G610" s="41"/>
      <c r="H610" s="42">
        <v>53514014667</v>
      </c>
      <c r="I610" s="43">
        <v>52</v>
      </c>
      <c r="J610" s="43" t="s">
        <v>22</v>
      </c>
      <c r="K610" s="43">
        <v>13.75</v>
      </c>
      <c r="L610" s="43">
        <v>11</v>
      </c>
      <c r="M610" s="43">
        <v>11</v>
      </c>
      <c r="N610" s="37" t="s">
        <v>23</v>
      </c>
      <c r="O610" s="37" t="s">
        <v>24</v>
      </c>
    </row>
    <row r="611" spans="1:15" s="36" customFormat="1" x14ac:dyDescent="0.25">
      <c r="A611" s="37" t="s">
        <v>1216</v>
      </c>
      <c r="B611" s="44" t="str">
        <f t="shared" si="14"/>
        <v>N139 25'Cd/115V/1Ph/cCSAus/UL</v>
      </c>
      <c r="C611" s="37" t="s">
        <v>1217</v>
      </c>
      <c r="D611" s="37" t="str">
        <f>VLOOKUP(A611,'[1]Zoeller Pump Company'!$A$10:$C$3862,3,FALSE)</f>
        <v>https://www.zoellerpumps.com/en-us/products/sump-effluent-pumps/effluent/130-series</v>
      </c>
      <c r="E611" s="37" t="s">
        <v>21</v>
      </c>
      <c r="F611" s="40">
        <v>3195</v>
      </c>
      <c r="G611" s="41"/>
      <c r="H611" s="42">
        <v>53514027667</v>
      </c>
      <c r="I611" s="43">
        <v>52</v>
      </c>
      <c r="J611" s="43" t="s">
        <v>22</v>
      </c>
      <c r="K611" s="43">
        <v>13.75</v>
      </c>
      <c r="L611" s="43">
        <v>11</v>
      </c>
      <c r="M611" s="43">
        <v>11</v>
      </c>
      <c r="N611" s="37" t="s">
        <v>23</v>
      </c>
      <c r="O611" s="37" t="s">
        <v>24</v>
      </c>
    </row>
    <row r="612" spans="1:15" s="36" customFormat="1" x14ac:dyDescent="0.25">
      <c r="A612" s="37" t="s">
        <v>1218</v>
      </c>
      <c r="B612" s="44" t="str">
        <f t="shared" si="14"/>
        <v>G139 25'Cd/460V/3Ph/cCSAus</v>
      </c>
      <c r="C612" s="37" t="s">
        <v>1219</v>
      </c>
      <c r="D612" s="37" t="str">
        <f>VLOOKUP(A612,'[1]Zoeller Pump Company'!$A$10:$C$3862,3,FALSE)</f>
        <v>https://www.zoellerpumps.com/en-us/products/sump-effluent-pumps/effluent/130-series</v>
      </c>
      <c r="E612" s="37" t="s">
        <v>21</v>
      </c>
      <c r="F612" s="40">
        <v>3415</v>
      </c>
      <c r="G612" s="41"/>
      <c r="H612" s="42">
        <v>53514038281</v>
      </c>
      <c r="I612" s="43">
        <v>52</v>
      </c>
      <c r="J612" s="43" t="s">
        <v>22</v>
      </c>
      <c r="K612" s="43">
        <v>13.75</v>
      </c>
      <c r="L612" s="43">
        <v>11</v>
      </c>
      <c r="M612" s="43">
        <v>11</v>
      </c>
      <c r="N612" s="37" t="s">
        <v>23</v>
      </c>
      <c r="O612" s="37" t="s">
        <v>24</v>
      </c>
    </row>
    <row r="613" spans="1:15" s="36" customFormat="1" x14ac:dyDescent="0.25">
      <c r="A613" s="37" t="s">
        <v>1220</v>
      </c>
      <c r="B613" s="44" t="str">
        <f t="shared" si="14"/>
        <v>J139 25'Cd 200-208V/3Ph/cCSAus/UL</v>
      </c>
      <c r="C613" s="37" t="s">
        <v>1221</v>
      </c>
      <c r="D613" s="37" t="str">
        <f>VLOOKUP(A613,'[1]Zoeller Pump Company'!$A$10:$C$3862,3,FALSE)</f>
        <v>https://www.zoellerpumps.com/en-us/products/sump-effluent-pumps/effluent/130-series</v>
      </c>
      <c r="E613" s="37" t="s">
        <v>21</v>
      </c>
      <c r="F613" s="40">
        <v>3415</v>
      </c>
      <c r="G613" s="41"/>
      <c r="H613" s="42">
        <v>53514040178</v>
      </c>
      <c r="I613" s="43">
        <v>52</v>
      </c>
      <c r="J613" s="43" t="s">
        <v>22</v>
      </c>
      <c r="K613" s="43">
        <v>13.75</v>
      </c>
      <c r="L613" s="43">
        <v>11</v>
      </c>
      <c r="M613" s="43">
        <v>11</v>
      </c>
      <c r="N613" s="37" t="s">
        <v>23</v>
      </c>
      <c r="O613" s="37" t="s">
        <v>24</v>
      </c>
    </row>
    <row r="614" spans="1:15" s="36" customFormat="1" x14ac:dyDescent="0.25">
      <c r="A614" s="37" t="s">
        <v>1222</v>
      </c>
      <c r="B614" s="44" t="str">
        <f t="shared" si="14"/>
        <v>D139 25'Cd/230V/1Ph/cCSAus/UL</v>
      </c>
      <c r="C614" s="37" t="s">
        <v>1223</v>
      </c>
      <c r="D614" s="37" t="str">
        <f>VLOOKUP(A614,'[1]Zoeller Pump Company'!$A$10:$C$3862,3,FALSE)</f>
        <v>https://www.zoellerpumps.com/en-us/products/sump-effluent-pumps/effluent/130-series</v>
      </c>
      <c r="E614" s="37" t="s">
        <v>21</v>
      </c>
      <c r="F614" s="40">
        <v>3333</v>
      </c>
      <c r="G614" s="41"/>
      <c r="H614" s="42">
        <v>53514047238</v>
      </c>
      <c r="I614" s="43">
        <v>53</v>
      </c>
      <c r="J614" s="43" t="s">
        <v>22</v>
      </c>
      <c r="K614" s="43">
        <v>13.75</v>
      </c>
      <c r="L614" s="43">
        <v>11</v>
      </c>
      <c r="M614" s="43">
        <v>11</v>
      </c>
      <c r="N614" s="37" t="s">
        <v>23</v>
      </c>
      <c r="O614" s="37" t="s">
        <v>24</v>
      </c>
    </row>
    <row r="615" spans="1:15" s="36" customFormat="1" x14ac:dyDescent="0.25">
      <c r="A615" s="37" t="s">
        <v>1224</v>
      </c>
      <c r="B615" s="44" t="str">
        <f t="shared" si="14"/>
        <v>D139 50'Cd/230V/1Ph/cCSAus/UL</v>
      </c>
      <c r="C615" s="37" t="s">
        <v>1225</v>
      </c>
      <c r="D615" s="37" t="str">
        <f>VLOOKUP(A615,'[1]Zoeller Pump Company'!$A$10:$C$3862,3,FALSE)</f>
        <v>https://www.zoellerpumps.com/en-us/products/sump-effluent-pumps/effluent/130-series</v>
      </c>
      <c r="E615" s="37" t="s">
        <v>21</v>
      </c>
      <c r="F615" s="40">
        <v>3378</v>
      </c>
      <c r="G615" s="41"/>
      <c r="H615" s="42">
        <v>53514047283</v>
      </c>
      <c r="I615" s="43">
        <v>60</v>
      </c>
      <c r="J615" s="43" t="s">
        <v>22</v>
      </c>
      <c r="K615" s="43">
        <v>13.75</v>
      </c>
      <c r="L615" s="43">
        <v>11</v>
      </c>
      <c r="M615" s="43">
        <v>11</v>
      </c>
      <c r="N615" s="37" t="s">
        <v>23</v>
      </c>
      <c r="O615" s="37" t="s">
        <v>24</v>
      </c>
    </row>
    <row r="616" spans="1:15" s="36" customFormat="1" x14ac:dyDescent="0.25">
      <c r="A616" s="37" t="s">
        <v>1226</v>
      </c>
      <c r="B616" s="44" t="str">
        <f t="shared" si="14"/>
        <v>F139 25'Cd/230V/3Ph/cCSAus/UL</v>
      </c>
      <c r="C616" s="37" t="s">
        <v>1227</v>
      </c>
      <c r="D616" s="37" t="str">
        <f>VLOOKUP(A616,'[1]Zoeller Pump Company'!$A$10:$C$3862,3,FALSE)</f>
        <v>https://www.zoellerpumps.com/en-us/products/sump-effluent-pumps/effluent/130-series</v>
      </c>
      <c r="E616" s="37" t="s">
        <v>21</v>
      </c>
      <c r="F616" s="40">
        <v>3415</v>
      </c>
      <c r="G616" s="41"/>
      <c r="H616" s="42">
        <v>53514055110</v>
      </c>
      <c r="I616" s="43">
        <v>52</v>
      </c>
      <c r="J616" s="43" t="s">
        <v>22</v>
      </c>
      <c r="K616" s="43">
        <v>13.75</v>
      </c>
      <c r="L616" s="43">
        <v>11</v>
      </c>
      <c r="M616" s="43">
        <v>11</v>
      </c>
      <c r="N616" s="37" t="s">
        <v>23</v>
      </c>
      <c r="O616" s="37" t="s">
        <v>24</v>
      </c>
    </row>
    <row r="617" spans="1:15" s="36" customFormat="1" x14ac:dyDescent="0.25">
      <c r="A617" s="37" t="s">
        <v>1228</v>
      </c>
      <c r="B617" s="44" t="str">
        <f t="shared" si="14"/>
        <v>M139 25'Cd/115V/1Ph/ED</v>
      </c>
      <c r="C617" s="37" t="s">
        <v>1229</v>
      </c>
      <c r="D617" s="37" t="str">
        <f>VLOOKUP(A617,'[1]Zoeller Pump Company'!$A$10:$C$3862,3,FALSE)</f>
        <v>https://www.zoellerpumps.com/en-us/products/sump-effluent-pumps/effluent/130-series</v>
      </c>
      <c r="E617" s="37" t="s">
        <v>21</v>
      </c>
      <c r="F617" s="40">
        <v>3279</v>
      </c>
      <c r="G617" s="41"/>
      <c r="H617" s="42">
        <v>53514100780</v>
      </c>
      <c r="I617" s="43">
        <v>56</v>
      </c>
      <c r="J617" s="43" t="s">
        <v>22</v>
      </c>
      <c r="K617" s="43">
        <v>13.75</v>
      </c>
      <c r="L617" s="43">
        <v>11</v>
      </c>
      <c r="M617" s="43">
        <v>11</v>
      </c>
      <c r="N617" s="37" t="s">
        <v>23</v>
      </c>
      <c r="O617" s="37" t="s">
        <v>24</v>
      </c>
    </row>
    <row r="618" spans="1:15" s="36" customFormat="1" x14ac:dyDescent="0.25">
      <c r="A618" s="37" t="s">
        <v>1230</v>
      </c>
      <c r="B618" s="44" t="str">
        <f t="shared" si="14"/>
        <v>J139 35'Cd/200-208V/3Ph/cCSAus/UL</v>
      </c>
      <c r="C618" s="37" t="s">
        <v>1231</v>
      </c>
      <c r="D618" s="37" t="str">
        <f>VLOOKUP(A618,'[1]Zoeller Pump Company'!$A$10:$C$3862,3,FALSE)</f>
        <v>https://www.zoellerpumps.com/en-us/products/sump-effluent-pumps/effluent/130-series</v>
      </c>
      <c r="E618" s="37" t="s">
        <v>21</v>
      </c>
      <c r="F618" s="40">
        <v>3435</v>
      </c>
      <c r="G618" s="41"/>
      <c r="H618" s="42">
        <v>53514133597</v>
      </c>
      <c r="I618" s="43">
        <v>53</v>
      </c>
      <c r="J618" s="43" t="s">
        <v>22</v>
      </c>
      <c r="K618" s="43">
        <v>13.75</v>
      </c>
      <c r="L618" s="43">
        <v>11</v>
      </c>
      <c r="M618" s="43">
        <v>11</v>
      </c>
      <c r="N618" s="37" t="s">
        <v>23</v>
      </c>
      <c r="O618" s="37" t="s">
        <v>24</v>
      </c>
    </row>
    <row r="619" spans="1:15" s="36" customFormat="1" x14ac:dyDescent="0.25">
      <c r="A619" s="37" t="s">
        <v>1232</v>
      </c>
      <c r="B619" s="44" t="str">
        <f t="shared" si="14"/>
        <v>F139 35'Cd/230V/3Ph/cCSAus/UL</v>
      </c>
      <c r="C619" s="37" t="s">
        <v>1233</v>
      </c>
      <c r="D619" s="37" t="str">
        <f>VLOOKUP(A619,'[1]Zoeller Pump Company'!$A$10:$C$3862,3,FALSE)</f>
        <v>https://www.zoellerpumps.com/en-us/products/sump-effluent-pumps/effluent/130-series</v>
      </c>
      <c r="E619" s="37" t="s">
        <v>21</v>
      </c>
      <c r="F619" s="40">
        <v>3435</v>
      </c>
      <c r="G619" s="41"/>
      <c r="H619" s="42">
        <v>53514351335</v>
      </c>
      <c r="I619" s="43">
        <v>52</v>
      </c>
      <c r="J619" s="43" t="s">
        <v>22</v>
      </c>
      <c r="K619" s="43">
        <v>13.75</v>
      </c>
      <c r="L619" s="43">
        <v>11</v>
      </c>
      <c r="M619" s="43">
        <v>11</v>
      </c>
      <c r="N619" s="37" t="s">
        <v>23</v>
      </c>
      <c r="O619" s="37" t="s">
        <v>24</v>
      </c>
    </row>
    <row r="620" spans="1:15" s="36" customFormat="1" x14ac:dyDescent="0.25">
      <c r="A620" s="37" t="s">
        <v>1234</v>
      </c>
      <c r="B620" s="44" t="str">
        <f t="shared" si="14"/>
        <v>E139 25'Cd/230V/1Ph/UL/cCSAus</v>
      </c>
      <c r="C620" s="37" t="s">
        <v>1235</v>
      </c>
      <c r="D620" s="37" t="str">
        <f>VLOOKUP(A620,'[1]Zoeller Pump Company'!$A$10:$C$3862,3,FALSE)</f>
        <v>https://www.zoellerpumps.com/en-us/products/sump-effluent-pumps/effluent/130-series</v>
      </c>
      <c r="E620" s="37" t="s">
        <v>21</v>
      </c>
      <c r="F620" s="40">
        <v>3300</v>
      </c>
      <c r="G620" s="41"/>
      <c r="H620" s="42">
        <v>53514359508</v>
      </c>
      <c r="I620" s="43">
        <v>50</v>
      </c>
      <c r="J620" s="43" t="s">
        <v>22</v>
      </c>
      <c r="K620" s="43">
        <v>13.75</v>
      </c>
      <c r="L620" s="43">
        <v>11</v>
      </c>
      <c r="M620" s="43">
        <v>11</v>
      </c>
      <c r="N620" s="37" t="s">
        <v>23</v>
      </c>
      <c r="O620" s="37" t="s">
        <v>24</v>
      </c>
    </row>
    <row r="621" spans="1:15" s="36" customFormat="1" x14ac:dyDescent="0.25">
      <c r="A621" s="39" t="s">
        <v>1236</v>
      </c>
      <c r="B621" s="44" t="str">
        <f t="shared" si="14"/>
        <v>N139 115V/1Ph/ED</v>
      </c>
      <c r="C621" s="39" t="str">
        <f>VLOOKUP(A621,'[2]2021 M10 PricePartsList'!$A:$D,2,FALSE)</f>
        <v>N139 115V/1Ph/ED</v>
      </c>
      <c r="D621" s="39" t="s">
        <v>1177</v>
      </c>
      <c r="E621" s="37" t="s">
        <v>21</v>
      </c>
      <c r="F621" s="50">
        <v>3185</v>
      </c>
      <c r="G621" s="41"/>
      <c r="H621" s="42">
        <v>53514474232</v>
      </c>
      <c r="I621" s="43">
        <v>52</v>
      </c>
      <c r="J621" s="46" t="s">
        <v>22</v>
      </c>
      <c r="K621" s="43">
        <v>13.75</v>
      </c>
      <c r="L621" s="43">
        <v>11</v>
      </c>
      <c r="M621" s="43">
        <v>11</v>
      </c>
      <c r="N621" s="37" t="s">
        <v>23</v>
      </c>
      <c r="O621" s="37" t="s">
        <v>24</v>
      </c>
    </row>
    <row r="622" spans="1:15" s="36" customFormat="1" x14ac:dyDescent="0.25">
      <c r="A622" s="37" t="s">
        <v>1237</v>
      </c>
      <c r="B622" s="44" t="str">
        <f t="shared" si="14"/>
        <v>N140 115V/1Ph/cCSAus</v>
      </c>
      <c r="C622" s="37" t="s">
        <v>1238</v>
      </c>
      <c r="D622" s="37" t="str">
        <f>VLOOKUP(A622,'[1]Zoeller Pump Company'!$A$10:$C$3862,3,FALSE)</f>
        <v>https://www.zoellerpumps.com/en-us/products/sump-effluent-pumps/effluent/140-series</v>
      </c>
      <c r="E622" s="37" t="s">
        <v>21</v>
      </c>
      <c r="F622" s="40">
        <v>706</v>
      </c>
      <c r="G622" s="41"/>
      <c r="H622" s="42">
        <v>53514057800</v>
      </c>
      <c r="I622" s="43">
        <v>46</v>
      </c>
      <c r="J622" s="43" t="s">
        <v>22</v>
      </c>
      <c r="K622" s="43">
        <v>16.5</v>
      </c>
      <c r="L622" s="43">
        <v>11</v>
      </c>
      <c r="M622" s="43">
        <v>13.75</v>
      </c>
      <c r="N622" s="37" t="s">
        <v>23</v>
      </c>
      <c r="O622" s="37" t="s">
        <v>196</v>
      </c>
    </row>
    <row r="623" spans="1:15" s="36" customFormat="1" x14ac:dyDescent="0.25">
      <c r="A623" s="37" t="s">
        <v>1239</v>
      </c>
      <c r="B623" s="44" t="str">
        <f t="shared" si="14"/>
        <v>E140 230V/1Ph/cCSAus</v>
      </c>
      <c r="C623" s="37" t="s">
        <v>1240</v>
      </c>
      <c r="D623" s="37" t="str">
        <f>VLOOKUP(A623,'[1]Zoeller Pump Company'!$A$10:$C$3862,3,FALSE)</f>
        <v>https://www.zoellerpumps.com/en-us/products/sump-effluent-pumps/effluent/140-series</v>
      </c>
      <c r="E623" s="37" t="s">
        <v>21</v>
      </c>
      <c r="F623" s="40">
        <v>755</v>
      </c>
      <c r="G623" s="41"/>
      <c r="H623" s="42">
        <v>53514062125</v>
      </c>
      <c r="I623" s="43">
        <v>46</v>
      </c>
      <c r="J623" s="43" t="s">
        <v>22</v>
      </c>
      <c r="K623" s="43">
        <v>16.5</v>
      </c>
      <c r="L623" s="43">
        <v>11</v>
      </c>
      <c r="M623" s="43">
        <v>13.75</v>
      </c>
      <c r="N623" s="37" t="s">
        <v>23</v>
      </c>
      <c r="O623" s="37" t="s">
        <v>196</v>
      </c>
    </row>
    <row r="624" spans="1:15" s="36" customFormat="1" x14ac:dyDescent="0.25">
      <c r="A624" s="37" t="s">
        <v>1241</v>
      </c>
      <c r="B624" s="44" t="str">
        <f t="shared" si="14"/>
        <v>BN140 115V/1Ph/Pb20'/cCSAus</v>
      </c>
      <c r="C624" s="37" t="s">
        <v>1242</v>
      </c>
      <c r="D624" s="37" t="str">
        <f>VLOOKUP(A624,'[1]Zoeller Pump Company'!$A$10:$C$3862,3,FALSE)</f>
        <v>https://www.zoellerpumps.com/en-us/products/sump-effluent-pumps/effluent/140-series</v>
      </c>
      <c r="E624" s="37" t="s">
        <v>21</v>
      </c>
      <c r="F624" s="40">
        <v>751</v>
      </c>
      <c r="G624" s="41"/>
      <c r="H624" s="42">
        <v>53514062354</v>
      </c>
      <c r="I624" s="43">
        <v>47</v>
      </c>
      <c r="J624" s="43" t="s">
        <v>22</v>
      </c>
      <c r="K624" s="43">
        <v>16.5</v>
      </c>
      <c r="L624" s="43">
        <v>11</v>
      </c>
      <c r="M624" s="43">
        <v>13.75</v>
      </c>
      <c r="N624" s="37" t="s">
        <v>23</v>
      </c>
      <c r="O624" s="37" t="s">
        <v>196</v>
      </c>
    </row>
    <row r="625" spans="1:15" s="36" customFormat="1" x14ac:dyDescent="0.25">
      <c r="A625" s="37" t="s">
        <v>1243</v>
      </c>
      <c r="B625" s="44" t="str">
        <f t="shared" si="14"/>
        <v>BE140 230V/1Ph/Pb20'/cCSAus</v>
      </c>
      <c r="C625" s="37" t="s">
        <v>1244</v>
      </c>
      <c r="D625" s="37" t="str">
        <f>VLOOKUP(A625,'[1]Zoeller Pump Company'!$A$10:$C$3862,3,FALSE)</f>
        <v>https://www.zoellerpumps.com/en-us/products/sump-effluent-pumps/effluent/140-series</v>
      </c>
      <c r="E625" s="37" t="s">
        <v>21</v>
      </c>
      <c r="F625" s="40">
        <v>798</v>
      </c>
      <c r="G625" s="41"/>
      <c r="H625" s="42">
        <v>53514062361</v>
      </c>
      <c r="I625" s="43">
        <v>47</v>
      </c>
      <c r="J625" s="43" t="s">
        <v>22</v>
      </c>
      <c r="K625" s="43">
        <v>16.5</v>
      </c>
      <c r="L625" s="43">
        <v>11</v>
      </c>
      <c r="M625" s="43">
        <v>13.75</v>
      </c>
      <c r="N625" s="37" t="s">
        <v>23</v>
      </c>
      <c r="O625" s="37" t="s">
        <v>196</v>
      </c>
    </row>
    <row r="626" spans="1:15" s="36" customFormat="1" x14ac:dyDescent="0.25">
      <c r="A626" s="37" t="s">
        <v>1245</v>
      </c>
      <c r="B626" s="44" t="str">
        <f t="shared" si="14"/>
        <v>N140 25'Cd/115V/1Ph/cCSAus</v>
      </c>
      <c r="C626" s="37" t="s">
        <v>1246</v>
      </c>
      <c r="D626" s="37" t="str">
        <f>VLOOKUP(A626,'[1]Zoeller Pump Company'!$A$10:$C$3862,3,FALSE)</f>
        <v>https://www.zoellerpumps.com/en-us/products/sump-effluent-pumps/effluent/140-series</v>
      </c>
      <c r="E626" s="37" t="s">
        <v>21</v>
      </c>
      <c r="F626" s="40">
        <v>761</v>
      </c>
      <c r="G626" s="41"/>
      <c r="H626" s="42">
        <v>53514066185</v>
      </c>
      <c r="I626" s="43">
        <v>48</v>
      </c>
      <c r="J626" s="43" t="s">
        <v>22</v>
      </c>
      <c r="K626" s="43">
        <v>16.5</v>
      </c>
      <c r="L626" s="43">
        <v>11</v>
      </c>
      <c r="M626" s="43">
        <v>13.75</v>
      </c>
      <c r="N626" s="37" t="s">
        <v>23</v>
      </c>
      <c r="O626" s="37" t="s">
        <v>196</v>
      </c>
    </row>
    <row r="627" spans="1:15" s="36" customFormat="1" x14ac:dyDescent="0.25">
      <c r="A627" s="37" t="s">
        <v>1247</v>
      </c>
      <c r="B627" s="44" t="str">
        <f t="shared" si="14"/>
        <v>E140 25'Cd/230V/1Ph/cCSAus</v>
      </c>
      <c r="C627" s="37" t="s">
        <v>1248</v>
      </c>
      <c r="D627" s="37" t="str">
        <f>VLOOKUP(A627,'[1]Zoeller Pump Company'!$A$10:$C$3862,3,FALSE)</f>
        <v>https://www.zoellerpumps.com/en-us/products/sump-effluent-pumps/effluent/140-series</v>
      </c>
      <c r="E627" s="37" t="s">
        <v>21</v>
      </c>
      <c r="F627" s="40">
        <v>810</v>
      </c>
      <c r="G627" s="41"/>
      <c r="H627" s="42">
        <v>53514071271</v>
      </c>
      <c r="I627" s="43">
        <v>48</v>
      </c>
      <c r="J627" s="43" t="s">
        <v>22</v>
      </c>
      <c r="K627" s="43">
        <v>16.5</v>
      </c>
      <c r="L627" s="43">
        <v>11</v>
      </c>
      <c r="M627" s="43">
        <v>13.75</v>
      </c>
      <c r="N627" s="37" t="s">
        <v>23</v>
      </c>
      <c r="O627" s="37" t="s">
        <v>196</v>
      </c>
    </row>
    <row r="628" spans="1:15" s="36" customFormat="1" x14ac:dyDescent="0.25">
      <c r="A628" s="37" t="s">
        <v>1249</v>
      </c>
      <c r="B628" s="44" t="str">
        <f t="shared" si="14"/>
        <v>BN140 25'Cd/115V/1Ph/Pb25'/cCSAus</v>
      </c>
      <c r="C628" s="37" t="s">
        <v>1250</v>
      </c>
      <c r="D628" s="37" t="str">
        <f>VLOOKUP(A628,'[1]Zoeller Pump Company'!$A$10:$C$3862,3,FALSE)</f>
        <v>https://www.zoellerpumps.com/en-us/products/sump-effluent-pumps/effluent/140-series</v>
      </c>
      <c r="E628" s="37" t="s">
        <v>21</v>
      </c>
      <c r="F628" s="40">
        <v>806</v>
      </c>
      <c r="G628" s="41"/>
      <c r="H628" s="42">
        <v>53514106348</v>
      </c>
      <c r="I628" s="43">
        <v>48</v>
      </c>
      <c r="J628" s="43" t="s">
        <v>22</v>
      </c>
      <c r="K628" s="43">
        <v>16.5</v>
      </c>
      <c r="L628" s="43">
        <v>11</v>
      </c>
      <c r="M628" s="43">
        <v>13.75</v>
      </c>
      <c r="N628" s="37" t="s">
        <v>23</v>
      </c>
      <c r="O628" s="37" t="s">
        <v>196</v>
      </c>
    </row>
    <row r="629" spans="1:15" s="36" customFormat="1" x14ac:dyDescent="0.25">
      <c r="A629" s="37" t="s">
        <v>1251</v>
      </c>
      <c r="B629" s="44" t="str">
        <f t="shared" si="14"/>
        <v>E140 50'Cd/230V/1Ph/cCSAus</v>
      </c>
      <c r="C629" s="37" t="s">
        <v>1252</v>
      </c>
      <c r="D629" s="37" t="str">
        <f>VLOOKUP(A629,'[1]Zoeller Pump Company'!$A$10:$C$3862,3,FALSE)</f>
        <v>https://www.zoellerpumps.com/en-us/products/sump-effluent-pumps/effluent/140-series</v>
      </c>
      <c r="E629" s="37" t="s">
        <v>21</v>
      </c>
      <c r="F629" s="40">
        <v>855</v>
      </c>
      <c r="G629" s="41"/>
      <c r="H629" s="42">
        <v>53514107475</v>
      </c>
      <c r="I629" s="43">
        <v>50</v>
      </c>
      <c r="J629" s="43" t="s">
        <v>22</v>
      </c>
      <c r="K629" s="43">
        <v>16.5</v>
      </c>
      <c r="L629" s="43">
        <v>11</v>
      </c>
      <c r="M629" s="43">
        <v>13.75</v>
      </c>
      <c r="N629" s="37" t="s">
        <v>23</v>
      </c>
      <c r="O629" s="37" t="s">
        <v>196</v>
      </c>
    </row>
    <row r="630" spans="1:15" s="36" customFormat="1" x14ac:dyDescent="0.25">
      <c r="A630" s="37" t="s">
        <v>1253</v>
      </c>
      <c r="B630" s="44" t="str">
        <f t="shared" si="14"/>
        <v>BE140 25'Cd/230V/1Ph/Pb25/cCSAus</v>
      </c>
      <c r="C630" s="37" t="s">
        <v>1254</v>
      </c>
      <c r="D630" s="37" t="str">
        <f>VLOOKUP(A630,'[1]Zoeller Pump Company'!$A$10:$C$3862,3,FALSE)</f>
        <v>https://www.zoellerpumps.com/en-us/products/sump-effluent-pumps/effluent/140-series</v>
      </c>
      <c r="E630" s="37" t="s">
        <v>21</v>
      </c>
      <c r="F630" s="40">
        <v>853</v>
      </c>
      <c r="G630" s="41"/>
      <c r="H630" s="42">
        <v>53514150150</v>
      </c>
      <c r="I630" s="43">
        <v>47</v>
      </c>
      <c r="J630" s="43" t="s">
        <v>22</v>
      </c>
      <c r="K630" s="43">
        <v>16.5</v>
      </c>
      <c r="L630" s="43">
        <v>11</v>
      </c>
      <c r="M630" s="43">
        <v>13.75</v>
      </c>
      <c r="N630" s="37" t="s">
        <v>23</v>
      </c>
      <c r="O630" s="37" t="s">
        <v>196</v>
      </c>
    </row>
    <row r="631" spans="1:15" s="36" customFormat="1" x14ac:dyDescent="0.25">
      <c r="A631" s="37" t="s">
        <v>1255</v>
      </c>
      <c r="B631" s="44" t="str">
        <f t="shared" si="14"/>
        <v>N140 35'Cd/115V/1Ph/cCSAus</v>
      </c>
      <c r="C631" s="37" t="s">
        <v>1256</v>
      </c>
      <c r="D631" s="37" t="str">
        <f>VLOOKUP(A631,'[1]Zoeller Pump Company'!$A$10:$C$3862,3,FALSE)</f>
        <v>https://www.zoellerpumps.com/en-us/products/sump-effluent-pumps/effluent/140-series</v>
      </c>
      <c r="E631" s="37" t="s">
        <v>21</v>
      </c>
      <c r="F631" s="40">
        <v>781</v>
      </c>
      <c r="G631" s="41"/>
      <c r="H631" s="42">
        <v>53514161729</v>
      </c>
      <c r="I631" s="43">
        <v>48</v>
      </c>
      <c r="J631" s="43" t="s">
        <v>22</v>
      </c>
      <c r="K631" s="43">
        <v>16.5</v>
      </c>
      <c r="L631" s="43">
        <v>11</v>
      </c>
      <c r="M631" s="43">
        <v>13.75</v>
      </c>
      <c r="N631" s="37" t="s">
        <v>23</v>
      </c>
      <c r="O631" s="37" t="s">
        <v>196</v>
      </c>
    </row>
    <row r="632" spans="1:15" s="36" customFormat="1" x14ac:dyDescent="0.25">
      <c r="A632" s="37" t="s">
        <v>1257</v>
      </c>
      <c r="B632" s="44" t="str">
        <f t="shared" si="14"/>
        <v>E140 35'Cd/230V/1Ph/cCSAus</v>
      </c>
      <c r="C632" s="37" t="s">
        <v>1258</v>
      </c>
      <c r="D632" s="37" t="str">
        <f>VLOOKUP(A632,'[1]Zoeller Pump Company'!$A$10:$C$3862,3,FALSE)</f>
        <v>https://www.zoellerpumps.com/en-us/products/sump-effluent-pumps/effluent/140-series</v>
      </c>
      <c r="E632" s="37" t="s">
        <v>21</v>
      </c>
      <c r="F632" s="40">
        <v>830</v>
      </c>
      <c r="G632" s="41"/>
      <c r="H632" s="42">
        <v>53514184391</v>
      </c>
      <c r="I632" s="43">
        <v>49</v>
      </c>
      <c r="J632" s="43" t="s">
        <v>22</v>
      </c>
      <c r="K632" s="43">
        <v>16.5</v>
      </c>
      <c r="L632" s="43">
        <v>11</v>
      </c>
      <c r="M632" s="43">
        <v>13.75</v>
      </c>
      <c r="N632" s="37" t="s">
        <v>23</v>
      </c>
      <c r="O632" s="37" t="s">
        <v>196</v>
      </c>
    </row>
    <row r="633" spans="1:15" s="36" customFormat="1" x14ac:dyDescent="0.25">
      <c r="A633" s="37" t="s">
        <v>1259</v>
      </c>
      <c r="B633" s="44" t="str">
        <f t="shared" si="14"/>
        <v>BE140 35'Cd/230V/1Ph/Pb35'/cCSAus</v>
      </c>
      <c r="C633" s="37" t="s">
        <v>1260</v>
      </c>
      <c r="D633" s="37" t="str">
        <f>VLOOKUP(A633,'[1]Zoeller Pump Company'!$A$10:$C$3862,3,FALSE)</f>
        <v>https://www.zoellerpumps.com/en-us/products/sump-effluent-pumps/effluent/140-series</v>
      </c>
      <c r="E633" s="37" t="s">
        <v>21</v>
      </c>
      <c r="F633" s="40">
        <v>873</v>
      </c>
      <c r="G633" s="41"/>
      <c r="H633" s="42">
        <v>53514258207</v>
      </c>
      <c r="I633" s="43">
        <v>49</v>
      </c>
      <c r="J633" s="43" t="s">
        <v>22</v>
      </c>
      <c r="K633" s="43">
        <v>16.5</v>
      </c>
      <c r="L633" s="43">
        <v>11</v>
      </c>
      <c r="M633" s="43">
        <v>13.75</v>
      </c>
      <c r="N633" s="37" t="s">
        <v>23</v>
      </c>
      <c r="O633" s="37" t="s">
        <v>196</v>
      </c>
    </row>
    <row r="634" spans="1:15" s="36" customFormat="1" x14ac:dyDescent="0.25">
      <c r="A634" s="37" t="s">
        <v>1261</v>
      </c>
      <c r="B634" s="44" t="str">
        <f t="shared" si="14"/>
        <v>BN140 35'Cd/115V/1Ph/Pb35'/cCSAus</v>
      </c>
      <c r="C634" s="37" t="s">
        <v>1262</v>
      </c>
      <c r="D634" s="37" t="str">
        <f>VLOOKUP(A634,'[1]Zoeller Pump Company'!$A$10:$C$3862,3,FALSE)</f>
        <v>https://www.zoellerpumps.com/en-us/products/sump-effluent-pumps/effluent/140-series</v>
      </c>
      <c r="E634" s="37" t="s">
        <v>21</v>
      </c>
      <c r="F634" s="40">
        <v>826</v>
      </c>
      <c r="G634" s="41"/>
      <c r="H634" s="42">
        <v>53514319663</v>
      </c>
      <c r="I634" s="43">
        <v>48</v>
      </c>
      <c r="J634" s="43" t="s">
        <v>22</v>
      </c>
      <c r="K634" s="43">
        <v>16.5</v>
      </c>
      <c r="L634" s="43">
        <v>11</v>
      </c>
      <c r="M634" s="43">
        <v>13.75</v>
      </c>
      <c r="N634" s="37" t="s">
        <v>23</v>
      </c>
      <c r="O634" s="37" t="s">
        <v>196</v>
      </c>
    </row>
    <row r="635" spans="1:15" s="36" customFormat="1" x14ac:dyDescent="0.25">
      <c r="A635" s="37" t="s">
        <v>1263</v>
      </c>
      <c r="B635" s="44" t="str">
        <f t="shared" si="14"/>
        <v>N145 115V/1Ph/60Hz/HH/Centrifugal/cCSAus</v>
      </c>
      <c r="C635" s="37" t="s">
        <v>1264</v>
      </c>
      <c r="D635" s="37" t="str">
        <f>VLOOKUP(A635,'[1]Zoeller Pump Company'!$A$10:$C$3862,3,FALSE)</f>
        <v>https://www.zoellerpumps.com/en-us/products/sump-effluent-pumps/effluent/140-series</v>
      </c>
      <c r="E635" s="37" t="s">
        <v>21</v>
      </c>
      <c r="F635" s="40">
        <v>706</v>
      </c>
      <c r="G635" s="41"/>
      <c r="H635" s="42">
        <v>53514213411</v>
      </c>
      <c r="I635" s="43">
        <v>46</v>
      </c>
      <c r="J635" s="43" t="s">
        <v>22</v>
      </c>
      <c r="K635" s="43">
        <v>16.5</v>
      </c>
      <c r="L635" s="43">
        <v>11</v>
      </c>
      <c r="M635" s="43">
        <v>13.75</v>
      </c>
      <c r="N635" s="37" t="s">
        <v>23</v>
      </c>
      <c r="O635" s="37" t="s">
        <v>196</v>
      </c>
    </row>
    <row r="636" spans="1:15" s="36" customFormat="1" x14ac:dyDescent="0.25">
      <c r="A636" s="37" t="s">
        <v>1265</v>
      </c>
      <c r="B636" s="44" t="str">
        <f t="shared" si="14"/>
        <v>E145 230V/1Ph/cCSAus</v>
      </c>
      <c r="C636" s="37" t="s">
        <v>1266</v>
      </c>
      <c r="D636" s="37" t="str">
        <f>VLOOKUP(A636,'[1]Zoeller Pump Company'!$A$10:$C$3862,3,FALSE)</f>
        <v>https://www.zoellerpumps.com/en-us/products/sump-effluent-pumps/effluent/140-series</v>
      </c>
      <c r="E636" s="37" t="s">
        <v>21</v>
      </c>
      <c r="F636" s="40">
        <v>706</v>
      </c>
      <c r="G636" s="41"/>
      <c r="H636" s="42">
        <v>53514317232</v>
      </c>
      <c r="I636" s="43">
        <v>46</v>
      </c>
      <c r="J636" s="43" t="s">
        <v>22</v>
      </c>
      <c r="K636" s="43">
        <v>16.5</v>
      </c>
      <c r="L636" s="43">
        <v>11</v>
      </c>
      <c r="M636" s="43">
        <v>13.75</v>
      </c>
      <c r="N636" s="37" t="s">
        <v>23</v>
      </c>
      <c r="O636" s="37" t="s">
        <v>196</v>
      </c>
    </row>
    <row r="637" spans="1:15" s="36" customFormat="1" x14ac:dyDescent="0.25">
      <c r="A637" s="37" t="s">
        <v>1267</v>
      </c>
      <c r="B637" s="44" t="str">
        <f t="shared" si="14"/>
        <v>BN145 115V/1Ph/PB20'/60Hz/HH/Centrifugal/cCSAus</v>
      </c>
      <c r="C637" s="37" t="s">
        <v>1268</v>
      </c>
      <c r="D637" s="37" t="str">
        <f>VLOOKUP(A637,'[1]Zoeller Pump Company'!$A$10:$C$3862,3,FALSE)</f>
        <v>https://www.zoellerpumps.com/en-us/products/sump-effluent-pumps/effluent/140-series</v>
      </c>
      <c r="E637" s="37" t="s">
        <v>21</v>
      </c>
      <c r="F637" s="40">
        <v>754</v>
      </c>
      <c r="G637" s="41"/>
      <c r="H637" s="42">
        <v>53514237608</v>
      </c>
      <c r="I637" s="43">
        <v>48</v>
      </c>
      <c r="J637" s="43" t="s">
        <v>22</v>
      </c>
      <c r="K637" s="43">
        <v>16.5</v>
      </c>
      <c r="L637" s="43">
        <v>11</v>
      </c>
      <c r="M637" s="43">
        <v>13.75</v>
      </c>
      <c r="N637" s="37" t="s">
        <v>23</v>
      </c>
      <c r="O637" s="37" t="s">
        <v>196</v>
      </c>
    </row>
    <row r="638" spans="1:15" s="36" customFormat="1" x14ac:dyDescent="0.25">
      <c r="A638" s="37" t="s">
        <v>1269</v>
      </c>
      <c r="B638" s="44" t="str">
        <f t="shared" ref="B638:B701" si="15">IF(D638&lt;&gt;0,HYPERLINK(D638,C638),"NO LINK")</f>
        <v>BE145 230V/1Ph/Pb20'/cCSAus</v>
      </c>
      <c r="C638" s="37" t="s">
        <v>1270</v>
      </c>
      <c r="D638" s="37" t="str">
        <f>VLOOKUP(A638,'[1]Zoeller Pump Company'!$A$10:$C$3862,3,FALSE)</f>
        <v>https://www.zoellerpumps.com/en-us/products/sump-effluent-pumps/effluent/140-series</v>
      </c>
      <c r="E638" s="37" t="s">
        <v>21</v>
      </c>
      <c r="F638" s="40">
        <v>768</v>
      </c>
      <c r="G638" s="41"/>
      <c r="H638" s="42">
        <v>53514317256</v>
      </c>
      <c r="I638" s="43">
        <v>46</v>
      </c>
      <c r="J638" s="43" t="s">
        <v>22</v>
      </c>
      <c r="K638" s="43">
        <v>16.5</v>
      </c>
      <c r="L638" s="43">
        <v>11</v>
      </c>
      <c r="M638" s="43">
        <v>13.75</v>
      </c>
      <c r="N638" s="37" t="s">
        <v>23</v>
      </c>
      <c r="O638" s="37" t="s">
        <v>196</v>
      </c>
    </row>
    <row r="639" spans="1:15" s="36" customFormat="1" x14ac:dyDescent="0.25">
      <c r="A639" s="37" t="s">
        <v>1271</v>
      </c>
      <c r="B639" s="44" t="str">
        <f t="shared" si="15"/>
        <v>N145 35'Cd/115V/1Ph/60Hz/HH/Centrifugal/cCSAus</v>
      </c>
      <c r="C639" s="37" t="s">
        <v>1272</v>
      </c>
      <c r="D639" s="37" t="str">
        <f>VLOOKUP(A639,'[1]Zoeller Pump Company'!$A$10:$C$3862,3,FALSE)</f>
        <v>https://www.zoellerpumps.com/en-us/products/sump-effluent-pumps/effluent/140-series</v>
      </c>
      <c r="E639" s="37" t="s">
        <v>21</v>
      </c>
      <c r="F639" s="40">
        <v>781</v>
      </c>
      <c r="G639" s="41"/>
      <c r="H639" s="42">
        <v>53514329532</v>
      </c>
      <c r="I639" s="43">
        <v>48</v>
      </c>
      <c r="J639" s="43" t="s">
        <v>22</v>
      </c>
      <c r="K639" s="43">
        <v>16.5</v>
      </c>
      <c r="L639" s="43">
        <v>11</v>
      </c>
      <c r="M639" s="43">
        <v>13.75</v>
      </c>
      <c r="N639" s="37" t="s">
        <v>23</v>
      </c>
      <c r="O639" s="37" t="s">
        <v>196</v>
      </c>
    </row>
    <row r="640" spans="1:15" s="36" customFormat="1" x14ac:dyDescent="0.25">
      <c r="A640" s="37" t="s">
        <v>1273</v>
      </c>
      <c r="B640" s="44" t="str">
        <f t="shared" si="15"/>
        <v>N145 25'Cd/115V/1Ph/60Hz/HH/Centrifugal/cCSAus</v>
      </c>
      <c r="C640" s="37" t="s">
        <v>1274</v>
      </c>
      <c r="D640" s="37" t="str">
        <f>VLOOKUP(A640,'[1]Zoeller Pump Company'!$A$10:$C$3862,3,FALSE)</f>
        <v>https://www.zoellerpumps.com/en-us/products/sump-effluent-pumps/effluent/140-series</v>
      </c>
      <c r="E640" s="37" t="s">
        <v>21</v>
      </c>
      <c r="F640" s="40">
        <v>746</v>
      </c>
      <c r="G640" s="41"/>
      <c r="H640" s="42">
        <v>53514347550</v>
      </c>
      <c r="I640" s="43">
        <v>47</v>
      </c>
      <c r="J640" s="43" t="s">
        <v>22</v>
      </c>
      <c r="K640" s="43">
        <v>16.5</v>
      </c>
      <c r="L640" s="43">
        <v>11</v>
      </c>
      <c r="M640" s="43">
        <v>13.75</v>
      </c>
      <c r="N640" s="37" t="s">
        <v>23</v>
      </c>
      <c r="O640" s="37" t="s">
        <v>196</v>
      </c>
    </row>
    <row r="641" spans="1:15" s="36" customFormat="1" x14ac:dyDescent="0.25">
      <c r="A641" s="37" t="s">
        <v>1275</v>
      </c>
      <c r="B641" s="44" t="str">
        <f t="shared" si="15"/>
        <v>E145 35'Cd/230V/1Ph/cCSAus</v>
      </c>
      <c r="C641" s="37" t="s">
        <v>1276</v>
      </c>
      <c r="D641" s="37" t="str">
        <f>VLOOKUP(A641,'[1]Zoeller Pump Company'!$A$10:$C$3862,3,FALSE)</f>
        <v>https://www.zoellerpumps.com/en-us/products/sump-effluent-pumps/effluent/140-series</v>
      </c>
      <c r="E641" s="37" t="s">
        <v>21</v>
      </c>
      <c r="F641" s="40">
        <v>781</v>
      </c>
      <c r="G641" s="41"/>
      <c r="H641" s="42">
        <v>53514360566</v>
      </c>
      <c r="I641" s="43">
        <v>48</v>
      </c>
      <c r="J641" s="43" t="s">
        <v>22</v>
      </c>
      <c r="K641" s="43">
        <v>16.5</v>
      </c>
      <c r="L641" s="43">
        <v>11</v>
      </c>
      <c r="M641" s="43">
        <v>13.75</v>
      </c>
      <c r="N641" s="37" t="s">
        <v>23</v>
      </c>
      <c r="O641" s="37" t="s">
        <v>196</v>
      </c>
    </row>
    <row r="642" spans="1:15" s="36" customFormat="1" x14ac:dyDescent="0.25">
      <c r="A642" s="37" t="s">
        <v>1277</v>
      </c>
      <c r="B642" s="44" t="str">
        <f t="shared" si="15"/>
        <v>N151 115V/1Ph/ 1/3 Hp cCSAus</v>
      </c>
      <c r="C642" s="37" t="s">
        <v>1278</v>
      </c>
      <c r="D642" s="37" t="str">
        <f>VLOOKUP(A642,'[1]Zoeller Pump Company'!$A$10:$C$3862,3,FALSE)</f>
        <v>https://www.zoellerpumps.com/en-us/products/sump-effluent-pumps/effluent/150-series</v>
      </c>
      <c r="E642" s="37" t="s">
        <v>21</v>
      </c>
      <c r="F642" s="40">
        <v>352</v>
      </c>
      <c r="G642" s="41"/>
      <c r="H642" s="42">
        <v>53514141691</v>
      </c>
      <c r="I642" s="43">
        <v>32</v>
      </c>
      <c r="J642" s="43" t="s">
        <v>22</v>
      </c>
      <c r="K642" s="43">
        <v>16.5</v>
      </c>
      <c r="L642" s="43">
        <v>11</v>
      </c>
      <c r="M642" s="43">
        <v>13.75</v>
      </c>
      <c r="N642" s="37" t="s">
        <v>195</v>
      </c>
      <c r="O642" s="37" t="s">
        <v>196</v>
      </c>
    </row>
    <row r="643" spans="1:15" s="36" customFormat="1" x14ac:dyDescent="0.25">
      <c r="A643" s="37" t="s">
        <v>1279</v>
      </c>
      <c r="B643" s="44" t="str">
        <f t="shared" si="15"/>
        <v>E151 230V/1Ph/ 1/3Hp cCSAus</v>
      </c>
      <c r="C643" s="37" t="s">
        <v>1280</v>
      </c>
      <c r="D643" s="37" t="str">
        <f>VLOOKUP(A643,'[1]Zoeller Pump Company'!$A$10:$C$3862,3,FALSE)</f>
        <v>https://www.zoellerpumps.com/en-us/products/sump-effluent-pumps/effluent/150-series</v>
      </c>
      <c r="E643" s="37" t="s">
        <v>21</v>
      </c>
      <c r="F643" s="40">
        <v>379</v>
      </c>
      <c r="G643" s="41"/>
      <c r="H643" s="42">
        <v>53514142063</v>
      </c>
      <c r="I643" s="43">
        <v>32</v>
      </c>
      <c r="J643" s="43" t="s">
        <v>22</v>
      </c>
      <c r="K643" s="43">
        <v>16.5</v>
      </c>
      <c r="L643" s="43">
        <v>11</v>
      </c>
      <c r="M643" s="43">
        <v>13.75</v>
      </c>
      <c r="N643" s="37" t="s">
        <v>195</v>
      </c>
      <c r="O643" s="37" t="s">
        <v>196</v>
      </c>
    </row>
    <row r="644" spans="1:15" s="36" customFormat="1" x14ac:dyDescent="0.25">
      <c r="A644" s="37" t="s">
        <v>1281</v>
      </c>
      <c r="B644" s="44" t="str">
        <f t="shared" si="15"/>
        <v>BN151 115V/1Ph/ 1/3Hp/Pb20'/cCSAus</v>
      </c>
      <c r="C644" s="37" t="s">
        <v>1282</v>
      </c>
      <c r="D644" s="37" t="str">
        <f>VLOOKUP(A644,'[1]Zoeller Pump Company'!$A$10:$C$3862,3,FALSE)</f>
        <v>https://www.zoellerpumps.com/en-us/products/sump-effluent-pumps/effluent/150-series</v>
      </c>
      <c r="E644" s="37" t="s">
        <v>21</v>
      </c>
      <c r="F644" s="40">
        <v>403</v>
      </c>
      <c r="G644" s="41"/>
      <c r="H644" s="42">
        <v>53514142070</v>
      </c>
      <c r="I644" s="43">
        <v>33</v>
      </c>
      <c r="J644" s="43" t="s">
        <v>22</v>
      </c>
      <c r="K644" s="43">
        <v>16.5</v>
      </c>
      <c r="L644" s="43">
        <v>11</v>
      </c>
      <c r="M644" s="43">
        <v>13.75</v>
      </c>
      <c r="N644" s="37" t="s">
        <v>195</v>
      </c>
      <c r="O644" s="37" t="s">
        <v>196</v>
      </c>
    </row>
    <row r="645" spans="1:15" s="36" customFormat="1" x14ac:dyDescent="0.25">
      <c r="A645" s="37" t="s">
        <v>1283</v>
      </c>
      <c r="B645" s="44" t="str">
        <f t="shared" si="15"/>
        <v>BE151 230V/1Ph/ 1/3Hp/Pb20'/cCSAus</v>
      </c>
      <c r="C645" s="37" t="s">
        <v>1284</v>
      </c>
      <c r="D645" s="37" t="str">
        <f>VLOOKUP(A645,'[1]Zoeller Pump Company'!$A$10:$C$3862,3,FALSE)</f>
        <v>https://www.zoellerpumps.com/en-us/products/sump-effluent-pumps/effluent/150-series</v>
      </c>
      <c r="E645" s="37" t="s">
        <v>21</v>
      </c>
      <c r="F645" s="40">
        <v>436</v>
      </c>
      <c r="G645" s="41"/>
      <c r="H645" s="42">
        <v>53514142087</v>
      </c>
      <c r="I645" s="43">
        <v>33</v>
      </c>
      <c r="J645" s="43" t="s">
        <v>22</v>
      </c>
      <c r="K645" s="43">
        <v>16.5</v>
      </c>
      <c r="L645" s="43">
        <v>11</v>
      </c>
      <c r="M645" s="43">
        <v>13.75</v>
      </c>
      <c r="N645" s="37" t="s">
        <v>195</v>
      </c>
      <c r="O645" s="37" t="s">
        <v>196</v>
      </c>
    </row>
    <row r="646" spans="1:15" s="36" customFormat="1" x14ac:dyDescent="0.25">
      <c r="A646" s="37" t="s">
        <v>1285</v>
      </c>
      <c r="B646" s="44" t="str">
        <f t="shared" si="15"/>
        <v>N151 50'Cd/115V/1Ph/ 1/3Hp/cCSAus</v>
      </c>
      <c r="C646" s="37" t="s">
        <v>1286</v>
      </c>
      <c r="D646" s="37" t="str">
        <f>VLOOKUP(A646,'[1]Zoeller Pump Company'!$A$10:$C$3862,3,FALSE)</f>
        <v>https://www.zoellerpumps.com/en-us/products/sump-effluent-pumps/effluent/150-series</v>
      </c>
      <c r="E646" s="37" t="s">
        <v>21</v>
      </c>
      <c r="F646" s="40">
        <v>492</v>
      </c>
      <c r="G646" s="41"/>
      <c r="H646" s="42">
        <v>53514200022</v>
      </c>
      <c r="I646" s="43">
        <v>34</v>
      </c>
      <c r="J646" s="43" t="s">
        <v>22</v>
      </c>
      <c r="K646" s="43">
        <v>16.5</v>
      </c>
      <c r="L646" s="43">
        <v>11</v>
      </c>
      <c r="M646" s="43">
        <v>13.75</v>
      </c>
      <c r="N646" s="37" t="s">
        <v>195</v>
      </c>
      <c r="O646" s="37" t="s">
        <v>196</v>
      </c>
    </row>
    <row r="647" spans="1:15" s="36" customFormat="1" x14ac:dyDescent="0.25">
      <c r="A647" s="37" t="s">
        <v>1287</v>
      </c>
      <c r="B647" s="44" t="str">
        <f t="shared" si="15"/>
        <v>N151 35'Cd/115V/1Ph/ 1/3Hp/cCSAus</v>
      </c>
      <c r="C647" s="37" t="s">
        <v>1288</v>
      </c>
      <c r="D647" s="37" t="str">
        <f>VLOOKUP(A647,'[1]Zoeller Pump Company'!$A$10:$C$3862,3,FALSE)</f>
        <v>https://www.zoellerpumps.com/en-us/products/sump-effluent-pumps/effluent/150-series</v>
      </c>
      <c r="E647" s="37" t="s">
        <v>21</v>
      </c>
      <c r="F647" s="40">
        <v>462</v>
      </c>
      <c r="G647" s="41"/>
      <c r="H647" s="42">
        <v>53514242190</v>
      </c>
      <c r="I647" s="43">
        <v>34</v>
      </c>
      <c r="J647" s="43" t="s">
        <v>22</v>
      </c>
      <c r="K647" s="43">
        <v>16.5</v>
      </c>
      <c r="L647" s="43">
        <v>11</v>
      </c>
      <c r="M647" s="43">
        <v>13.75</v>
      </c>
      <c r="N647" s="37" t="s">
        <v>195</v>
      </c>
      <c r="O647" s="37" t="s">
        <v>196</v>
      </c>
    </row>
    <row r="648" spans="1:15" s="36" customFormat="1" x14ac:dyDescent="0.25">
      <c r="A648" s="37" t="s">
        <v>1289</v>
      </c>
      <c r="B648" s="44" t="str">
        <f t="shared" si="15"/>
        <v>E151 25'Cd/230V/1Ph/1/3Hp/cCSAus</v>
      </c>
      <c r="C648" s="37" t="s">
        <v>1290</v>
      </c>
      <c r="D648" s="37" t="str">
        <f>VLOOKUP(A648,'[1]Zoeller Pump Company'!$A$10:$C$3862,3,FALSE)</f>
        <v>https://www.zoellerpumps.com/en-us/products/sump-effluent-pumps/effluent/150-series</v>
      </c>
      <c r="E648" s="37" t="s">
        <v>21</v>
      </c>
      <c r="F648" s="40">
        <v>479</v>
      </c>
      <c r="G648" s="41"/>
      <c r="H648" s="42">
        <v>53514256401</v>
      </c>
      <c r="I648" s="43">
        <v>33</v>
      </c>
      <c r="J648" s="43" t="s">
        <v>22</v>
      </c>
      <c r="K648" s="43">
        <v>16.5</v>
      </c>
      <c r="L648" s="43">
        <v>11</v>
      </c>
      <c r="M648" s="43">
        <v>13.75</v>
      </c>
      <c r="N648" s="37" t="s">
        <v>195</v>
      </c>
      <c r="O648" s="37" t="s">
        <v>196</v>
      </c>
    </row>
    <row r="649" spans="1:15" s="36" customFormat="1" x14ac:dyDescent="0.25">
      <c r="A649" s="37" t="s">
        <v>1291</v>
      </c>
      <c r="B649" s="44" t="str">
        <f t="shared" si="15"/>
        <v>N151 25'Cd/115V/1Ph/ 1/3 Hp cCSAus</v>
      </c>
      <c r="C649" s="37" t="s">
        <v>1292</v>
      </c>
      <c r="D649" s="37" t="str">
        <f>VLOOKUP(A649,'[1]Zoeller Pump Company'!$A$10:$C$3862,3,FALSE)</f>
        <v>https://www.zoellerpumps.com/en-us/products/sump-effluent-pumps/effluent/150-series</v>
      </c>
      <c r="E649" s="37" t="s">
        <v>21</v>
      </c>
      <c r="F649" s="40">
        <v>452</v>
      </c>
      <c r="G649" s="41"/>
      <c r="H649" s="42">
        <v>53514323882</v>
      </c>
      <c r="I649" s="43">
        <v>32</v>
      </c>
      <c r="J649" s="43" t="s">
        <v>22</v>
      </c>
      <c r="K649" s="43">
        <v>16.5</v>
      </c>
      <c r="L649" s="43">
        <v>11</v>
      </c>
      <c r="M649" s="43">
        <v>13.75</v>
      </c>
      <c r="N649" s="37" t="s">
        <v>195</v>
      </c>
      <c r="O649" s="37" t="s">
        <v>196</v>
      </c>
    </row>
    <row r="650" spans="1:15" s="36" customFormat="1" x14ac:dyDescent="0.25">
      <c r="A650" s="37" t="s">
        <v>1293</v>
      </c>
      <c r="B650" s="44" t="str">
        <f t="shared" si="15"/>
        <v>E151 35'Cd/230V/1Ph/1/3Hp/cCSAus</v>
      </c>
      <c r="C650" s="37" t="s">
        <v>1294</v>
      </c>
      <c r="D650" s="37" t="str">
        <f>VLOOKUP(A650,'[1]Zoeller Pump Company'!$A$10:$C$3862,3,FALSE)</f>
        <v>https://www.zoellerpumps.com/en-us/products/sump-effluent-pumps/effluent/150-series</v>
      </c>
      <c r="E650" s="37" t="s">
        <v>21</v>
      </c>
      <c r="F650" s="40">
        <v>489</v>
      </c>
      <c r="G650" s="41"/>
      <c r="H650" s="42">
        <v>53514365684</v>
      </c>
      <c r="I650" s="43">
        <v>33</v>
      </c>
      <c r="J650" s="43" t="s">
        <v>22</v>
      </c>
      <c r="K650" s="43">
        <v>16.5</v>
      </c>
      <c r="L650" s="43">
        <v>11</v>
      </c>
      <c r="M650" s="43">
        <v>13.75</v>
      </c>
      <c r="N650" s="37" t="s">
        <v>195</v>
      </c>
      <c r="O650" s="37" t="s">
        <v>196</v>
      </c>
    </row>
    <row r="651" spans="1:15" s="36" customFormat="1" x14ac:dyDescent="0.25">
      <c r="A651" s="37" t="s">
        <v>1295</v>
      </c>
      <c r="B651" s="44" t="str">
        <f t="shared" si="15"/>
        <v>BN151 25'Cd/115V/1Ph/ 1/3Hp/Pb25'/cCSAus</v>
      </c>
      <c r="C651" s="37" t="s">
        <v>1296</v>
      </c>
      <c r="D651" s="37" t="str">
        <f>VLOOKUP(A651,'[1]Zoeller Pump Company'!$A$10:$C$3862,3,FALSE)</f>
        <v>https://www.zoellerpumps.com/en-us/products/sump-effluent-pumps/effluent/150-series</v>
      </c>
      <c r="E651" s="37" t="s">
        <v>21</v>
      </c>
      <c r="F651" s="40">
        <v>503</v>
      </c>
      <c r="G651" s="41"/>
      <c r="H651" s="42">
        <v>53514392741</v>
      </c>
      <c r="I651" s="43">
        <v>33</v>
      </c>
      <c r="J651" s="43" t="s">
        <v>22</v>
      </c>
      <c r="K651" s="43">
        <v>16.5</v>
      </c>
      <c r="L651" s="43">
        <v>11</v>
      </c>
      <c r="M651" s="43">
        <v>13.75</v>
      </c>
      <c r="N651" s="37" t="s">
        <v>195</v>
      </c>
      <c r="O651" s="37" t="s">
        <v>196</v>
      </c>
    </row>
    <row r="652" spans="1:15" s="36" customFormat="1" x14ac:dyDescent="0.25">
      <c r="A652" s="37" t="s">
        <v>1297</v>
      </c>
      <c r="B652" s="44" t="str">
        <f t="shared" si="15"/>
        <v>N152 115V/1Ph/.4Hp/cCSAus</v>
      </c>
      <c r="C652" s="37" t="s">
        <v>1298</v>
      </c>
      <c r="D652" s="37" t="str">
        <f>VLOOKUP(A652,'[1]Zoeller Pump Company'!$A$10:$C$3862,3,FALSE)</f>
        <v>https://www.zoellerpumps.com/en-us/products/sump-effluent-pumps/effluent/150-series</v>
      </c>
      <c r="E652" s="37" t="s">
        <v>21</v>
      </c>
      <c r="F652" s="40">
        <v>383</v>
      </c>
      <c r="G652" s="41"/>
      <c r="H652" s="42">
        <v>53514118655</v>
      </c>
      <c r="I652" s="43">
        <v>37</v>
      </c>
      <c r="J652" s="43" t="s">
        <v>22</v>
      </c>
      <c r="K652" s="43">
        <v>16.5</v>
      </c>
      <c r="L652" s="43">
        <v>11</v>
      </c>
      <c r="M652" s="43">
        <v>13.75</v>
      </c>
      <c r="N652" s="37" t="s">
        <v>195</v>
      </c>
      <c r="O652" s="37" t="s">
        <v>196</v>
      </c>
    </row>
    <row r="653" spans="1:15" s="36" customFormat="1" x14ac:dyDescent="0.25">
      <c r="A653" s="37" t="s">
        <v>1299</v>
      </c>
      <c r="B653" s="44" t="str">
        <f t="shared" si="15"/>
        <v>E152 230V/1Ph/.4Hp/cCSAus</v>
      </c>
      <c r="C653" s="37" t="s">
        <v>1300</v>
      </c>
      <c r="D653" s="37" t="str">
        <f>VLOOKUP(A653,'[1]Zoeller Pump Company'!$A$10:$C$3862,3,FALSE)</f>
        <v>https://www.zoellerpumps.com/en-us/products/sump-effluent-pumps/effluent/150-series</v>
      </c>
      <c r="E653" s="37" t="s">
        <v>21</v>
      </c>
      <c r="F653" s="40">
        <v>430</v>
      </c>
      <c r="G653" s="41"/>
      <c r="H653" s="42">
        <v>53514118662</v>
      </c>
      <c r="I653" s="43">
        <v>37</v>
      </c>
      <c r="J653" s="43" t="s">
        <v>22</v>
      </c>
      <c r="K653" s="43">
        <v>16.5</v>
      </c>
      <c r="L653" s="43">
        <v>11</v>
      </c>
      <c r="M653" s="43">
        <v>13.75</v>
      </c>
      <c r="N653" s="37" t="s">
        <v>195</v>
      </c>
      <c r="O653" s="37" t="s">
        <v>196</v>
      </c>
    </row>
    <row r="654" spans="1:15" s="36" customFormat="1" x14ac:dyDescent="0.25">
      <c r="A654" s="37" t="s">
        <v>1301</v>
      </c>
      <c r="B654" s="44" t="str">
        <f t="shared" si="15"/>
        <v>BN152 115V/1Ph/.4Hp/Pb20'/cCSAus</v>
      </c>
      <c r="C654" s="37" t="s">
        <v>1302</v>
      </c>
      <c r="D654" s="37" t="str">
        <f>VLOOKUP(A654,'[1]Zoeller Pump Company'!$A$10:$C$3862,3,FALSE)</f>
        <v>https://www.zoellerpumps.com/en-us/products/sump-effluent-pumps/effluent/150-series</v>
      </c>
      <c r="E654" s="37" t="s">
        <v>21</v>
      </c>
      <c r="F654" s="40">
        <v>433</v>
      </c>
      <c r="G654" s="41"/>
      <c r="H654" s="42">
        <v>53514118679</v>
      </c>
      <c r="I654" s="43">
        <v>39</v>
      </c>
      <c r="J654" s="43" t="s">
        <v>22</v>
      </c>
      <c r="K654" s="43">
        <v>16.5</v>
      </c>
      <c r="L654" s="43">
        <v>11</v>
      </c>
      <c r="M654" s="43">
        <v>13.75</v>
      </c>
      <c r="N654" s="37" t="s">
        <v>195</v>
      </c>
      <c r="O654" s="37" t="s">
        <v>196</v>
      </c>
    </row>
    <row r="655" spans="1:15" s="36" customFormat="1" x14ac:dyDescent="0.25">
      <c r="A655" s="37" t="s">
        <v>1303</v>
      </c>
      <c r="B655" s="44" t="str">
        <f t="shared" si="15"/>
        <v>BE152 230V/1Ph/.4Hp/Pb20'/cCSAus</v>
      </c>
      <c r="C655" s="37" t="s">
        <v>1304</v>
      </c>
      <c r="D655" s="37" t="str">
        <f>VLOOKUP(A655,'[1]Zoeller Pump Company'!$A$10:$C$3862,3,FALSE)</f>
        <v>https://www.zoellerpumps.com/en-us/products/sump-effluent-pumps/effluent/150-series</v>
      </c>
      <c r="E655" s="37" t="s">
        <v>21</v>
      </c>
      <c r="F655" s="40">
        <v>479</v>
      </c>
      <c r="G655" s="41"/>
      <c r="H655" s="42">
        <v>53514118686</v>
      </c>
      <c r="I655" s="43">
        <v>39</v>
      </c>
      <c r="J655" s="43" t="s">
        <v>22</v>
      </c>
      <c r="K655" s="43">
        <v>16.5</v>
      </c>
      <c r="L655" s="43">
        <v>11</v>
      </c>
      <c r="M655" s="43">
        <v>13.75</v>
      </c>
      <c r="N655" s="37" t="s">
        <v>195</v>
      </c>
      <c r="O655" s="37" t="s">
        <v>196</v>
      </c>
    </row>
    <row r="656" spans="1:15" s="36" customFormat="1" x14ac:dyDescent="0.25">
      <c r="A656" s="37" t="s">
        <v>1305</v>
      </c>
      <c r="B656" s="44" t="str">
        <f t="shared" si="15"/>
        <v>N152 35'Cd/115V/1Ph/.4Hp/cCSAus</v>
      </c>
      <c r="C656" s="37" t="s">
        <v>1306</v>
      </c>
      <c r="D656" s="37" t="str">
        <f>VLOOKUP(A656,'[1]Zoeller Pump Company'!$A$10:$C$3862,3,FALSE)</f>
        <v>https://www.zoellerpumps.com/en-us/products/sump-effluent-pumps/effluent/150-series</v>
      </c>
      <c r="E656" s="37" t="s">
        <v>21</v>
      </c>
      <c r="F656" s="40">
        <v>493</v>
      </c>
      <c r="G656" s="41"/>
      <c r="H656" s="42">
        <v>53514148331</v>
      </c>
      <c r="I656" s="43">
        <v>39</v>
      </c>
      <c r="J656" s="43" t="s">
        <v>22</v>
      </c>
      <c r="K656" s="43">
        <v>16.5</v>
      </c>
      <c r="L656" s="43">
        <v>11</v>
      </c>
      <c r="M656" s="43">
        <v>13.75</v>
      </c>
      <c r="N656" s="37" t="s">
        <v>195</v>
      </c>
      <c r="O656" s="37" t="s">
        <v>196</v>
      </c>
    </row>
    <row r="657" spans="1:15" s="36" customFormat="1" x14ac:dyDescent="0.25">
      <c r="A657" s="37" t="s">
        <v>1307</v>
      </c>
      <c r="B657" s="44" t="str">
        <f t="shared" si="15"/>
        <v>N152 25'Cd/115V/1Ph/.4Hp/cCSAus</v>
      </c>
      <c r="C657" s="37" t="s">
        <v>1308</v>
      </c>
      <c r="D657" s="37" t="str">
        <f>VLOOKUP(A657,'[1]Zoeller Pump Company'!$A$10:$C$3862,3,FALSE)</f>
        <v>https://www.zoellerpumps.com/en-us/products/sump-effluent-pumps/effluent/150-series</v>
      </c>
      <c r="E657" s="37" t="s">
        <v>21</v>
      </c>
      <c r="F657" s="40">
        <v>483</v>
      </c>
      <c r="G657" s="41"/>
      <c r="H657" s="42">
        <v>53514150358</v>
      </c>
      <c r="I657" s="43">
        <v>39</v>
      </c>
      <c r="J657" s="43" t="s">
        <v>22</v>
      </c>
      <c r="K657" s="43">
        <v>16.5</v>
      </c>
      <c r="L657" s="43">
        <v>11</v>
      </c>
      <c r="M657" s="43">
        <v>13.75</v>
      </c>
      <c r="N657" s="37" t="s">
        <v>195</v>
      </c>
      <c r="O657" s="37" t="s">
        <v>196</v>
      </c>
    </row>
    <row r="658" spans="1:15" s="36" customFormat="1" x14ac:dyDescent="0.25">
      <c r="A658" s="37" t="s">
        <v>1309</v>
      </c>
      <c r="B658" s="44" t="str">
        <f t="shared" si="15"/>
        <v>E152 50'Cd/230V/1Ph/.4Hp/cCSAus/(3Yr Warranty)</v>
      </c>
      <c r="C658" s="37" t="s">
        <v>1310</v>
      </c>
      <c r="D658" s="37" t="str">
        <f>VLOOKUP(A658,'[1]Zoeller Pump Company'!$A$10:$C$3862,3,FALSE)</f>
        <v>https://www.zoellerpumps.com/en-us/products/sump-effluent-pumps/effluent/150-series</v>
      </c>
      <c r="E658" s="37" t="s">
        <v>21</v>
      </c>
      <c r="F658" s="40">
        <v>570</v>
      </c>
      <c r="G658" s="41"/>
      <c r="H658" s="42">
        <v>53514165475</v>
      </c>
      <c r="I658" s="43">
        <v>39</v>
      </c>
      <c r="J658" s="43" t="s">
        <v>22</v>
      </c>
      <c r="K658" s="43">
        <v>16.5</v>
      </c>
      <c r="L658" s="43">
        <v>11</v>
      </c>
      <c r="M658" s="43">
        <v>13.75</v>
      </c>
      <c r="N658" s="37" t="s">
        <v>195</v>
      </c>
      <c r="O658" s="37" t="s">
        <v>196</v>
      </c>
    </row>
    <row r="659" spans="1:15" s="36" customFormat="1" x14ac:dyDescent="0.25">
      <c r="A659" s="37" t="s">
        <v>1311</v>
      </c>
      <c r="B659" s="44" t="str">
        <f t="shared" si="15"/>
        <v>N152 50'Cd/115V/1Ph/.4Hp/cCSAus</v>
      </c>
      <c r="C659" s="37" t="s">
        <v>1312</v>
      </c>
      <c r="D659" s="37" t="str">
        <f>VLOOKUP(A659,'[1]Zoeller Pump Company'!$A$10:$C$3862,3,FALSE)</f>
        <v>https://www.zoellerpumps.com/en-us/products/sump-effluent-pumps/effluent/150-series</v>
      </c>
      <c r="E659" s="37" t="s">
        <v>21</v>
      </c>
      <c r="F659" s="40">
        <v>523</v>
      </c>
      <c r="G659" s="41"/>
      <c r="H659" s="42">
        <v>53514175610</v>
      </c>
      <c r="I659" s="43">
        <v>39</v>
      </c>
      <c r="J659" s="43" t="s">
        <v>22</v>
      </c>
      <c r="K659" s="43">
        <v>16.5</v>
      </c>
      <c r="L659" s="43">
        <v>11</v>
      </c>
      <c r="M659" s="43">
        <v>13.75</v>
      </c>
      <c r="N659" s="37" t="s">
        <v>195</v>
      </c>
      <c r="O659" s="37" t="s">
        <v>196</v>
      </c>
    </row>
    <row r="660" spans="1:15" s="36" customFormat="1" x14ac:dyDescent="0.25">
      <c r="A660" s="37" t="s">
        <v>1313</v>
      </c>
      <c r="B660" s="44" t="str">
        <f t="shared" si="15"/>
        <v>E152 25'Cd/230V/1Ph/.4Hp/cCSAus</v>
      </c>
      <c r="C660" s="37" t="s">
        <v>1314</v>
      </c>
      <c r="D660" s="37" t="str">
        <f>VLOOKUP(A660,'[1]Zoeller Pump Company'!$A$10:$C$3862,3,FALSE)</f>
        <v>https://www.zoellerpumps.com/en-us/products/sump-effluent-pumps/effluent/150-series</v>
      </c>
      <c r="E660" s="37" t="s">
        <v>21</v>
      </c>
      <c r="F660" s="40">
        <v>530</v>
      </c>
      <c r="G660" s="41"/>
      <c r="H660" s="42">
        <v>53514177867</v>
      </c>
      <c r="I660" s="43">
        <v>38</v>
      </c>
      <c r="J660" s="43" t="s">
        <v>22</v>
      </c>
      <c r="K660" s="43">
        <v>16.5</v>
      </c>
      <c r="L660" s="43">
        <v>11</v>
      </c>
      <c r="M660" s="43">
        <v>13.75</v>
      </c>
      <c r="N660" s="37" t="s">
        <v>195</v>
      </c>
      <c r="O660" s="37" t="s">
        <v>196</v>
      </c>
    </row>
    <row r="661" spans="1:15" s="36" customFormat="1" x14ac:dyDescent="0.25">
      <c r="A661" s="37" t="s">
        <v>1315</v>
      </c>
      <c r="B661" s="44" t="str">
        <f t="shared" si="15"/>
        <v>BN152 35'Cd/115V/1P/.4Hp/Pb35'/cCSAus</v>
      </c>
      <c r="C661" s="37" t="s">
        <v>1316</v>
      </c>
      <c r="D661" s="37" t="str">
        <f>VLOOKUP(A661,'[1]Zoeller Pump Company'!$A$10:$C$3862,3,FALSE)</f>
        <v>https://www.zoellerpumps.com/en-us/products/sump-effluent-pumps/effluent/150-series</v>
      </c>
      <c r="E661" s="37" t="s">
        <v>21</v>
      </c>
      <c r="F661" s="40">
        <v>543</v>
      </c>
      <c r="G661" s="41"/>
      <c r="H661" s="42">
        <v>53514203023</v>
      </c>
      <c r="I661" s="43">
        <v>40</v>
      </c>
      <c r="J661" s="43" t="s">
        <v>22</v>
      </c>
      <c r="K661" s="43">
        <v>16.5</v>
      </c>
      <c r="L661" s="43">
        <v>11</v>
      </c>
      <c r="M661" s="43">
        <v>13.75</v>
      </c>
      <c r="N661" s="37" t="s">
        <v>195</v>
      </c>
      <c r="O661" s="37" t="s">
        <v>196</v>
      </c>
    </row>
    <row r="662" spans="1:15" s="36" customFormat="1" x14ac:dyDescent="0.25">
      <c r="A662" s="37" t="s">
        <v>1317</v>
      </c>
      <c r="B662" s="44" t="str">
        <f t="shared" si="15"/>
        <v>BN152 25'Cd/115V/1P/.4Hp/Pb25'/cCSAus</v>
      </c>
      <c r="C662" s="37" t="s">
        <v>1318</v>
      </c>
      <c r="D662" s="37" t="str">
        <f>VLOOKUP(A662,'[1]Zoeller Pump Company'!$A$10:$C$3862,3,FALSE)</f>
        <v>https://www.zoellerpumps.com/en-us/products/sump-effluent-pumps/effluent/150-series</v>
      </c>
      <c r="E662" s="37" t="s">
        <v>21</v>
      </c>
      <c r="F662" s="40">
        <v>533</v>
      </c>
      <c r="G662" s="41"/>
      <c r="H662" s="42">
        <v>53514245504</v>
      </c>
      <c r="I662" s="43">
        <v>40</v>
      </c>
      <c r="J662" s="43" t="s">
        <v>22</v>
      </c>
      <c r="K662" s="43">
        <v>16.5</v>
      </c>
      <c r="L662" s="43">
        <v>11</v>
      </c>
      <c r="M662" s="43">
        <v>13.75</v>
      </c>
      <c r="N662" s="37" t="s">
        <v>195</v>
      </c>
      <c r="O662" s="37" t="s">
        <v>196</v>
      </c>
    </row>
    <row r="663" spans="1:15" s="36" customFormat="1" x14ac:dyDescent="0.25">
      <c r="A663" s="37" t="s">
        <v>1319</v>
      </c>
      <c r="B663" s="44" t="str">
        <f t="shared" si="15"/>
        <v>E152 50'Cd/230V/1Ph/.4Hp/cCSAus</v>
      </c>
      <c r="C663" s="37" t="s">
        <v>1320</v>
      </c>
      <c r="D663" s="37" t="str">
        <f>VLOOKUP(A663,'[1]Zoeller Pump Company'!$A$10:$C$3862,3,FALSE)</f>
        <v>https://www.zoellerpumps.com/en-us/products/sump-effluent-pumps/effluent/150-series</v>
      </c>
      <c r="E663" s="37" t="s">
        <v>21</v>
      </c>
      <c r="F663" s="40">
        <v>570</v>
      </c>
      <c r="G663" s="41"/>
      <c r="H663" s="42">
        <v>53514278120</v>
      </c>
      <c r="I663" s="43">
        <v>40</v>
      </c>
      <c r="J663" s="43" t="s">
        <v>22</v>
      </c>
      <c r="K663" s="43">
        <v>16.5</v>
      </c>
      <c r="L663" s="43">
        <v>11</v>
      </c>
      <c r="M663" s="43">
        <v>13.75</v>
      </c>
      <c r="N663" s="37" t="s">
        <v>195</v>
      </c>
      <c r="O663" s="37" t="s">
        <v>196</v>
      </c>
    </row>
    <row r="664" spans="1:15" s="36" customFormat="1" x14ac:dyDescent="0.25">
      <c r="A664" s="37" t="s">
        <v>1321</v>
      </c>
      <c r="B664" s="44" t="str">
        <f t="shared" si="15"/>
        <v>E152 35'Cd/230V/1Ph/.4Hp/cCSAus</v>
      </c>
      <c r="C664" s="37" t="s">
        <v>1322</v>
      </c>
      <c r="D664" s="37" t="str">
        <f>VLOOKUP(A664,'[1]Zoeller Pump Company'!$A$10:$C$3862,3,FALSE)</f>
        <v>https://www.zoellerpumps.com/en-us/products/sump-effluent-pumps/effluent/150-series</v>
      </c>
      <c r="E664" s="37" t="s">
        <v>21</v>
      </c>
      <c r="F664" s="40">
        <v>540</v>
      </c>
      <c r="G664" s="41"/>
      <c r="H664" s="42">
        <v>53514360511</v>
      </c>
      <c r="I664" s="43">
        <v>38</v>
      </c>
      <c r="J664" s="43" t="s">
        <v>22</v>
      </c>
      <c r="K664" s="43">
        <v>16.5</v>
      </c>
      <c r="L664" s="43">
        <v>11</v>
      </c>
      <c r="M664" s="43">
        <v>13.75</v>
      </c>
      <c r="N664" s="37" t="s">
        <v>195</v>
      </c>
      <c r="O664" s="37" t="s">
        <v>196</v>
      </c>
    </row>
    <row r="665" spans="1:15" s="36" customFormat="1" x14ac:dyDescent="0.25">
      <c r="A665" s="37" t="s">
        <v>1323</v>
      </c>
      <c r="B665" s="44" t="str">
        <f t="shared" si="15"/>
        <v>N153 115V/1Ph/.5Hp/cCSAus</v>
      </c>
      <c r="C665" s="37" t="s">
        <v>1324</v>
      </c>
      <c r="D665" s="37" t="str">
        <f>VLOOKUP(A665,'[1]Zoeller Pump Company'!$A$10:$C$3862,3,FALSE)</f>
        <v>https://www.zoellerpumps.com/en-us/products/sump-effluent-pumps/effluent/150-series</v>
      </c>
      <c r="E665" s="37" t="s">
        <v>21</v>
      </c>
      <c r="F665" s="40">
        <v>523</v>
      </c>
      <c r="G665" s="41"/>
      <c r="H665" s="42">
        <v>53514118716</v>
      </c>
      <c r="I665" s="43">
        <v>37</v>
      </c>
      <c r="J665" s="43" t="s">
        <v>22</v>
      </c>
      <c r="K665" s="43">
        <v>16.5</v>
      </c>
      <c r="L665" s="43">
        <v>11</v>
      </c>
      <c r="M665" s="43">
        <v>13.75</v>
      </c>
      <c r="N665" s="37" t="s">
        <v>195</v>
      </c>
      <c r="O665" s="37" t="s">
        <v>196</v>
      </c>
    </row>
    <row r="666" spans="1:15" s="36" customFormat="1" x14ac:dyDescent="0.25">
      <c r="A666" s="37" t="s">
        <v>1325</v>
      </c>
      <c r="B666" s="44" t="str">
        <f t="shared" si="15"/>
        <v>E153 230V/1Ph/.5Hp/cCSAus</v>
      </c>
      <c r="C666" s="37" t="s">
        <v>1326</v>
      </c>
      <c r="D666" s="37" t="str">
        <f>VLOOKUP(A666,'[1]Zoeller Pump Company'!$A$10:$C$3862,3,FALSE)</f>
        <v>https://www.zoellerpumps.com/en-us/products/sump-effluent-pumps/effluent/150-series</v>
      </c>
      <c r="E666" s="37" t="s">
        <v>21</v>
      </c>
      <c r="F666" s="40">
        <v>575</v>
      </c>
      <c r="G666" s="41"/>
      <c r="H666" s="42">
        <v>53514118693</v>
      </c>
      <c r="I666" s="43">
        <v>37</v>
      </c>
      <c r="J666" s="43" t="s">
        <v>22</v>
      </c>
      <c r="K666" s="43">
        <v>16.5</v>
      </c>
      <c r="L666" s="43">
        <v>11</v>
      </c>
      <c r="M666" s="43">
        <v>13.75</v>
      </c>
      <c r="N666" s="37" t="s">
        <v>195</v>
      </c>
      <c r="O666" s="37" t="s">
        <v>196</v>
      </c>
    </row>
    <row r="667" spans="1:15" s="36" customFormat="1" x14ac:dyDescent="0.25">
      <c r="A667" s="37" t="s">
        <v>1327</v>
      </c>
      <c r="B667" s="44" t="str">
        <f t="shared" si="15"/>
        <v>BN153 115V/1Ph/.5Hp Pb20'/cCSAus</v>
      </c>
      <c r="C667" s="37" t="s">
        <v>1328</v>
      </c>
      <c r="D667" s="37" t="str">
        <f>VLOOKUP(A667,'[1]Zoeller Pump Company'!$A$10:$C$3862,3,FALSE)</f>
        <v>https://www.zoellerpumps.com/en-us/products/sump-effluent-pumps/effluent/150-series</v>
      </c>
      <c r="E667" s="37" t="s">
        <v>21</v>
      </c>
      <c r="F667" s="40">
        <v>564</v>
      </c>
      <c r="G667" s="41"/>
      <c r="H667" s="42">
        <v>53514118723</v>
      </c>
      <c r="I667" s="43">
        <v>39</v>
      </c>
      <c r="J667" s="43" t="s">
        <v>22</v>
      </c>
      <c r="K667" s="43">
        <v>16.5</v>
      </c>
      <c r="L667" s="43">
        <v>11</v>
      </c>
      <c r="M667" s="43">
        <v>13.75</v>
      </c>
      <c r="N667" s="37" t="s">
        <v>195</v>
      </c>
      <c r="O667" s="37" t="s">
        <v>196</v>
      </c>
    </row>
    <row r="668" spans="1:15" s="36" customFormat="1" x14ac:dyDescent="0.25">
      <c r="A668" s="37" t="s">
        <v>1329</v>
      </c>
      <c r="B668" s="44" t="str">
        <f t="shared" si="15"/>
        <v>BE153 230V/1Ph/.5Hp/cCSAus</v>
      </c>
      <c r="C668" s="37" t="s">
        <v>1330</v>
      </c>
      <c r="D668" s="37" t="str">
        <f>VLOOKUP(A668,'[1]Zoeller Pump Company'!$A$10:$C$3862,3,FALSE)</f>
        <v>https://www.zoellerpumps.com/en-us/products/sump-effluent-pumps/effluent/150-series</v>
      </c>
      <c r="E668" s="37" t="s">
        <v>21</v>
      </c>
      <c r="F668" s="40">
        <v>629</v>
      </c>
      <c r="G668" s="41"/>
      <c r="H668" s="42">
        <v>53514118709</v>
      </c>
      <c r="I668" s="43">
        <v>39</v>
      </c>
      <c r="J668" s="43" t="s">
        <v>22</v>
      </c>
      <c r="K668" s="43">
        <v>16.5</v>
      </c>
      <c r="L668" s="43">
        <v>11</v>
      </c>
      <c r="M668" s="43">
        <v>13.75</v>
      </c>
      <c r="N668" s="37" t="s">
        <v>195</v>
      </c>
      <c r="O668" s="37" t="s">
        <v>196</v>
      </c>
    </row>
    <row r="669" spans="1:15" s="36" customFormat="1" x14ac:dyDescent="0.25">
      <c r="A669" s="37" t="s">
        <v>1331</v>
      </c>
      <c r="B669" s="44" t="str">
        <f t="shared" si="15"/>
        <v>N153 35'Cd/115V/1Ph/.5Hp/cCSAus</v>
      </c>
      <c r="C669" s="37" t="s">
        <v>1332</v>
      </c>
      <c r="D669" s="37" t="str">
        <f>VLOOKUP(A669,'[1]Zoeller Pump Company'!$A$10:$C$3862,3,FALSE)</f>
        <v>https://www.zoellerpumps.com/en-us/products/sump-effluent-pumps/effluent/150-series</v>
      </c>
      <c r="E669" s="37" t="s">
        <v>21</v>
      </c>
      <c r="F669" s="40">
        <v>633</v>
      </c>
      <c r="G669" s="41"/>
      <c r="H669" s="42">
        <v>53514173890</v>
      </c>
      <c r="I669" s="43">
        <v>39</v>
      </c>
      <c r="J669" s="43" t="s">
        <v>22</v>
      </c>
      <c r="K669" s="43">
        <v>16.5</v>
      </c>
      <c r="L669" s="43">
        <v>11</v>
      </c>
      <c r="M669" s="43">
        <v>13.75</v>
      </c>
      <c r="N669" s="37" t="s">
        <v>195</v>
      </c>
      <c r="O669" s="37" t="s">
        <v>196</v>
      </c>
    </row>
    <row r="670" spans="1:15" s="36" customFormat="1" x14ac:dyDescent="0.25">
      <c r="A670" s="37" t="s">
        <v>1333</v>
      </c>
      <c r="B670" s="44" t="str">
        <f t="shared" si="15"/>
        <v>BN153 35'Cd/115V/1Ph/.5Hp/Pb35'/cCSAus</v>
      </c>
      <c r="C670" s="37" t="s">
        <v>1334</v>
      </c>
      <c r="D670" s="37" t="str">
        <f>VLOOKUP(A670,'[1]Zoeller Pump Company'!$A$10:$C$3862,3,FALSE)</f>
        <v>https://www.zoellerpumps.com/en-us/products/sump-effluent-pumps/effluent/150-series</v>
      </c>
      <c r="E670" s="37" t="s">
        <v>21</v>
      </c>
      <c r="F670" s="40">
        <v>674</v>
      </c>
      <c r="G670" s="41"/>
      <c r="H670" s="42">
        <v>53514203016</v>
      </c>
      <c r="I670" s="43">
        <v>39</v>
      </c>
      <c r="J670" s="43" t="s">
        <v>22</v>
      </c>
      <c r="K670" s="43">
        <v>16.5</v>
      </c>
      <c r="L670" s="43">
        <v>11</v>
      </c>
      <c r="M670" s="43">
        <v>13.75</v>
      </c>
      <c r="N670" s="37" t="s">
        <v>195</v>
      </c>
      <c r="O670" s="37" t="s">
        <v>196</v>
      </c>
    </row>
    <row r="671" spans="1:15" s="36" customFormat="1" x14ac:dyDescent="0.25">
      <c r="A671" s="37" t="s">
        <v>1335</v>
      </c>
      <c r="B671" s="44" t="str">
        <f t="shared" si="15"/>
        <v>N153 25'Cd/115V/1Ph/.5Hp/cCSAus</v>
      </c>
      <c r="C671" s="37" t="s">
        <v>1336</v>
      </c>
      <c r="D671" s="37" t="str">
        <f>VLOOKUP(A671,'[1]Zoeller Pump Company'!$A$10:$C$3862,3,FALSE)</f>
        <v>https://www.zoellerpumps.com/en-us/products/sump-effluent-pumps/effluent/150-series</v>
      </c>
      <c r="E671" s="37" t="s">
        <v>21</v>
      </c>
      <c r="F671" s="40">
        <v>623</v>
      </c>
      <c r="G671" s="41"/>
      <c r="H671" s="42">
        <v>53514259099</v>
      </c>
      <c r="I671" s="43">
        <v>39</v>
      </c>
      <c r="J671" s="43" t="s">
        <v>22</v>
      </c>
      <c r="K671" s="43">
        <v>16.5</v>
      </c>
      <c r="L671" s="43">
        <v>11</v>
      </c>
      <c r="M671" s="43">
        <v>13.75</v>
      </c>
      <c r="N671" s="37" t="s">
        <v>195</v>
      </c>
      <c r="O671" s="37" t="s">
        <v>196</v>
      </c>
    </row>
    <row r="672" spans="1:15" s="36" customFormat="1" x14ac:dyDescent="0.25">
      <c r="A672" s="37" t="s">
        <v>1337</v>
      </c>
      <c r="B672" s="44" t="str">
        <f t="shared" si="15"/>
        <v>BN153 25'Cd/115V/1Ph/.5Hp/Pb25'/cCSAus</v>
      </c>
      <c r="C672" s="37" t="s">
        <v>1338</v>
      </c>
      <c r="D672" s="37" t="str">
        <f>VLOOKUP(A672,'[1]Zoeller Pump Company'!$A$10:$C$3862,3,FALSE)</f>
        <v>https://www.zoellerpumps.com/en-us/products/sump-effluent-pumps/effluent/150-series</v>
      </c>
      <c r="E672" s="37" t="s">
        <v>21</v>
      </c>
      <c r="F672" s="40">
        <v>664</v>
      </c>
      <c r="G672" s="41"/>
      <c r="H672" s="42">
        <v>53514308193</v>
      </c>
      <c r="I672" s="43">
        <v>39</v>
      </c>
      <c r="J672" s="43" t="s">
        <v>22</v>
      </c>
      <c r="K672" s="43">
        <v>16.5</v>
      </c>
      <c r="L672" s="43">
        <v>11</v>
      </c>
      <c r="M672" s="43">
        <v>13.75</v>
      </c>
      <c r="N672" s="37" t="s">
        <v>195</v>
      </c>
      <c r="O672" s="37" t="s">
        <v>196</v>
      </c>
    </row>
    <row r="673" spans="1:15" s="36" customFormat="1" x14ac:dyDescent="0.25">
      <c r="A673" s="37" t="s">
        <v>1339</v>
      </c>
      <c r="B673" s="44" t="str">
        <f t="shared" si="15"/>
        <v>E153 50'Cd/230V/1Ph/.5Hp/cCSAus</v>
      </c>
      <c r="C673" s="37" t="s">
        <v>1340</v>
      </c>
      <c r="D673" s="37" t="str">
        <f>VLOOKUP(A673,'[1]Zoeller Pump Company'!$A$10:$C$3862,3,FALSE)</f>
        <v>https://www.zoellerpumps.com/en-us/products/sump-effluent-pumps/effluent/150-series</v>
      </c>
      <c r="E673" s="37" t="s">
        <v>21</v>
      </c>
      <c r="F673" s="40">
        <v>715</v>
      </c>
      <c r="G673" s="41"/>
      <c r="H673" s="42">
        <v>53514313760</v>
      </c>
      <c r="I673" s="43">
        <v>40</v>
      </c>
      <c r="J673" s="43" t="s">
        <v>22</v>
      </c>
      <c r="K673" s="43">
        <v>16.5</v>
      </c>
      <c r="L673" s="43">
        <v>11</v>
      </c>
      <c r="M673" s="43">
        <v>13.75</v>
      </c>
      <c r="N673" s="37" t="s">
        <v>195</v>
      </c>
      <c r="O673" s="37" t="s">
        <v>196</v>
      </c>
    </row>
    <row r="674" spans="1:15" s="36" customFormat="1" x14ac:dyDescent="0.25">
      <c r="A674" s="37" t="s">
        <v>1341</v>
      </c>
      <c r="B674" s="44" t="str">
        <f t="shared" si="15"/>
        <v>E153 25'Cd/230V/1Ph/.5Hp/cCSAus</v>
      </c>
      <c r="C674" s="37" t="s">
        <v>1342</v>
      </c>
      <c r="D674" s="37" t="str">
        <f>VLOOKUP(A674,'[1]Zoeller Pump Company'!$A$10:$C$3862,3,FALSE)</f>
        <v>https://www.zoellerpumps.com/en-us/products/sump-effluent-pumps/effluent/150-series</v>
      </c>
      <c r="E674" s="37" t="s">
        <v>21</v>
      </c>
      <c r="F674" s="40">
        <v>675</v>
      </c>
      <c r="G674" s="41"/>
      <c r="H674" s="42">
        <v>53514406073</v>
      </c>
      <c r="I674" s="43">
        <v>37</v>
      </c>
      <c r="J674" s="43" t="s">
        <v>22</v>
      </c>
      <c r="K674" s="43">
        <v>16.5</v>
      </c>
      <c r="L674" s="43">
        <v>11</v>
      </c>
      <c r="M674" s="43">
        <v>13.75</v>
      </c>
      <c r="N674" s="37" t="s">
        <v>195</v>
      </c>
      <c r="O674" s="37" t="s">
        <v>196</v>
      </c>
    </row>
    <row r="675" spans="1:15" s="36" customFormat="1" x14ac:dyDescent="0.25">
      <c r="A675" s="37" t="s">
        <v>1343</v>
      </c>
      <c r="B675" s="44" t="str">
        <f t="shared" si="15"/>
        <v>E153 35'Cd/230V/1Ph/.5Hp/cCSAus</v>
      </c>
      <c r="C675" s="37" t="s">
        <v>1344</v>
      </c>
      <c r="D675" s="37" t="str">
        <f>VLOOKUP(A675,'[1]Zoeller Pump Company'!$A$10:$C$3862,3,FALSE)</f>
        <v>https://www.zoellerpumps.com/en-us/products/sump-effluent-pumps/effluent/150-series</v>
      </c>
      <c r="E675" s="37" t="s">
        <v>21</v>
      </c>
      <c r="F675" s="40">
        <v>685</v>
      </c>
      <c r="G675" s="41"/>
      <c r="H675" s="42">
        <v>53514411923</v>
      </c>
      <c r="I675" s="43">
        <v>40</v>
      </c>
      <c r="J675" s="43" t="s">
        <v>22</v>
      </c>
      <c r="K675" s="43">
        <v>16.5</v>
      </c>
      <c r="L675" s="43">
        <v>11</v>
      </c>
      <c r="M675" s="43">
        <v>13.75</v>
      </c>
      <c r="N675" s="37" t="s">
        <v>195</v>
      </c>
      <c r="O675" s="37" t="s">
        <v>196</v>
      </c>
    </row>
    <row r="676" spans="1:15" s="36" customFormat="1" x14ac:dyDescent="0.25">
      <c r="A676" s="37" t="s">
        <v>1345</v>
      </c>
      <c r="B676" s="44" t="str">
        <f t="shared" si="15"/>
        <v>M161 115V/1Ph/cCSAus/UL</v>
      </c>
      <c r="C676" s="37" t="s">
        <v>1346</v>
      </c>
      <c r="D676" s="37" t="str">
        <f>VLOOKUP(A676,'[1]Zoeller Pump Company'!$A$10:$C$3862,3,FALSE)</f>
        <v>https://www.zoellerpumps.com/en-us/products/sump-effluent-pumps/commercial/160-series</v>
      </c>
      <c r="E676" s="37" t="s">
        <v>21</v>
      </c>
      <c r="F676" s="40">
        <v>1161</v>
      </c>
      <c r="G676" s="41"/>
      <c r="H676" s="42">
        <v>53514014933</v>
      </c>
      <c r="I676" s="43">
        <v>83</v>
      </c>
      <c r="J676" s="43" t="s">
        <v>22</v>
      </c>
      <c r="K676" s="43">
        <v>21.25</v>
      </c>
      <c r="L676" s="43">
        <v>11.75</v>
      </c>
      <c r="M676" s="43">
        <v>14.75</v>
      </c>
      <c r="N676" s="37" t="s">
        <v>23</v>
      </c>
      <c r="O676" s="37" t="s">
        <v>196</v>
      </c>
    </row>
    <row r="677" spans="1:15" s="36" customFormat="1" x14ac:dyDescent="0.25">
      <c r="A677" s="37" t="s">
        <v>1347</v>
      </c>
      <c r="B677" s="44" t="str">
        <f t="shared" si="15"/>
        <v>N161 115V/1Ph/CSA</v>
      </c>
      <c r="C677" s="37" t="s">
        <v>1348</v>
      </c>
      <c r="D677" s="37" t="str">
        <f>VLOOKUP(A677,'[1]Zoeller Pump Company'!$A$10:$C$3862,3,FALSE)</f>
        <v>https://www.zoellerpumps.com/en-us/products/sump-effluent-pumps/commercial/160-series</v>
      </c>
      <c r="E677" s="37" t="s">
        <v>21</v>
      </c>
      <c r="F677" s="40">
        <v>1048</v>
      </c>
      <c r="G677" s="41"/>
      <c r="H677" s="42">
        <v>53514014940</v>
      </c>
      <c r="I677" s="43">
        <v>82</v>
      </c>
      <c r="J677" s="43" t="s">
        <v>22</v>
      </c>
      <c r="K677" s="43">
        <v>21.25</v>
      </c>
      <c r="L677" s="43">
        <v>11.75</v>
      </c>
      <c r="M677" s="43">
        <v>14.75</v>
      </c>
      <c r="N677" s="37" t="s">
        <v>23</v>
      </c>
      <c r="O677" s="37" t="s">
        <v>196</v>
      </c>
    </row>
    <row r="678" spans="1:15" s="36" customFormat="1" x14ac:dyDescent="0.25">
      <c r="A678" s="37" t="s">
        <v>1349</v>
      </c>
      <c r="B678" s="44" t="str">
        <f t="shared" si="15"/>
        <v>D161 230V/1Ph/cCSAus/UL</v>
      </c>
      <c r="C678" s="37" t="s">
        <v>1350</v>
      </c>
      <c r="D678" s="37" t="str">
        <f>VLOOKUP(A678,'[1]Zoeller Pump Company'!$A$10:$C$3862,3,FALSE)</f>
        <v>https://www.zoellerpumps.com/en-us/products/sump-effluent-pumps/commercial/160-series</v>
      </c>
      <c r="E678" s="37" t="s">
        <v>21</v>
      </c>
      <c r="F678" s="40">
        <v>1219</v>
      </c>
      <c r="G678" s="41"/>
      <c r="H678" s="42">
        <v>53514014957</v>
      </c>
      <c r="I678" s="43">
        <v>83</v>
      </c>
      <c r="J678" s="43" t="s">
        <v>22</v>
      </c>
      <c r="K678" s="43">
        <v>21.25</v>
      </c>
      <c r="L678" s="43">
        <v>11.75</v>
      </c>
      <c r="M678" s="43">
        <v>14.75</v>
      </c>
      <c r="N678" s="37" t="s">
        <v>23</v>
      </c>
      <c r="O678" s="37" t="s">
        <v>196</v>
      </c>
    </row>
    <row r="679" spans="1:15" s="36" customFormat="1" x14ac:dyDescent="0.25">
      <c r="A679" s="37" t="s">
        <v>14</v>
      </c>
      <c r="B679" s="44" t="str">
        <f t="shared" si="15"/>
        <v>E161 230V/1Ph/cCSAus/UL</v>
      </c>
      <c r="C679" s="37" t="s">
        <v>1351</v>
      </c>
      <c r="D679" s="37" t="str">
        <f>VLOOKUP(A679,'[1]Zoeller Pump Company'!$A$10:$C$3862,3,FALSE)</f>
        <v>https://www.zoellerpumps.com/en-us/products/sump-effluent-pumps/commercial/160-series</v>
      </c>
      <c r="E679" s="37" t="s">
        <v>21</v>
      </c>
      <c r="F679" s="40">
        <v>1108</v>
      </c>
      <c r="G679" s="41"/>
      <c r="H679" s="42">
        <v>53514014964</v>
      </c>
      <c r="I679" s="43">
        <v>82</v>
      </c>
      <c r="J679" s="43" t="s">
        <v>22</v>
      </c>
      <c r="K679" s="43">
        <v>21.25</v>
      </c>
      <c r="L679" s="43">
        <v>11.75</v>
      </c>
      <c r="M679" s="43">
        <v>14.75</v>
      </c>
      <c r="N679" s="37" t="s">
        <v>23</v>
      </c>
      <c r="O679" s="37" t="s">
        <v>196</v>
      </c>
    </row>
    <row r="680" spans="1:15" s="36" customFormat="1" x14ac:dyDescent="0.25">
      <c r="A680" s="37" t="s">
        <v>1352</v>
      </c>
      <c r="B680" s="44" t="str">
        <f t="shared" si="15"/>
        <v>I161 200-208V/1Ph/cCSAus</v>
      </c>
      <c r="C680" s="37" t="s">
        <v>1353</v>
      </c>
      <c r="D680" s="37" t="str">
        <f>VLOOKUP(A680,'[1]Zoeller Pump Company'!$A$10:$C$3862,3,FALSE)</f>
        <v>https://www.zoellerpumps.com/en-us/products/sump-effluent-pumps/commercial/160-series</v>
      </c>
      <c r="E680" s="37" t="s">
        <v>21</v>
      </c>
      <c r="F680" s="40">
        <v>1148</v>
      </c>
      <c r="G680" s="41"/>
      <c r="H680" s="42">
        <v>53514014971</v>
      </c>
      <c r="I680" s="43">
        <v>82</v>
      </c>
      <c r="J680" s="43" t="s">
        <v>22</v>
      </c>
      <c r="K680" s="43">
        <v>21.25</v>
      </c>
      <c r="L680" s="43">
        <v>11.75</v>
      </c>
      <c r="M680" s="43">
        <v>14.75</v>
      </c>
      <c r="N680" s="37" t="s">
        <v>23</v>
      </c>
      <c r="O680" s="37" t="s">
        <v>196</v>
      </c>
    </row>
    <row r="681" spans="1:15" s="36" customFormat="1" x14ac:dyDescent="0.25">
      <c r="A681" s="37" t="s">
        <v>1354</v>
      </c>
      <c r="B681" s="44" t="str">
        <f t="shared" si="15"/>
        <v>M161 25'Cd/115V/1Ph/cCSAus/UL</v>
      </c>
      <c r="C681" s="37" t="s">
        <v>1355</v>
      </c>
      <c r="D681" s="37" t="str">
        <f>VLOOKUP(A681,'[1]Zoeller Pump Company'!$A$10:$C$3862,3,FALSE)</f>
        <v>https://www.zoellerpumps.com/en-us/products/sump-effluent-pumps/commercial/160-series</v>
      </c>
      <c r="E681" s="37" t="s">
        <v>21</v>
      </c>
      <c r="F681" s="40">
        <v>1261</v>
      </c>
      <c r="G681" s="41"/>
      <c r="H681" s="42">
        <v>53514014988</v>
      </c>
      <c r="I681" s="43">
        <v>85</v>
      </c>
      <c r="J681" s="43" t="s">
        <v>22</v>
      </c>
      <c r="K681" s="43">
        <v>21.25</v>
      </c>
      <c r="L681" s="43">
        <v>11.75</v>
      </c>
      <c r="M681" s="43">
        <v>14.75</v>
      </c>
      <c r="N681" s="37" t="s">
        <v>23</v>
      </c>
      <c r="O681" s="37" t="s">
        <v>196</v>
      </c>
    </row>
    <row r="682" spans="1:15" s="36" customFormat="1" x14ac:dyDescent="0.25">
      <c r="A682" s="37" t="s">
        <v>1356</v>
      </c>
      <c r="B682" s="44" t="str">
        <f t="shared" si="15"/>
        <v>G161 460V/3Ph/cCSAus/UL</v>
      </c>
      <c r="C682" s="37" t="s">
        <v>1357</v>
      </c>
      <c r="D682" s="37" t="str">
        <f>VLOOKUP(A682,'[1]Zoeller Pump Company'!$A$10:$C$3862,3,FALSE)</f>
        <v>https://www.zoellerpumps.com/en-us/products/sump-effluent-pumps/commercial/160-series</v>
      </c>
      <c r="E682" s="37" t="s">
        <v>21</v>
      </c>
      <c r="F682" s="40">
        <v>1223</v>
      </c>
      <c r="G682" s="41"/>
      <c r="H682" s="42">
        <v>53514014995</v>
      </c>
      <c r="I682" s="43">
        <v>82</v>
      </c>
      <c r="J682" s="43" t="s">
        <v>22</v>
      </c>
      <c r="K682" s="43">
        <v>21.25</v>
      </c>
      <c r="L682" s="43">
        <v>11.75</v>
      </c>
      <c r="M682" s="43">
        <v>14.75</v>
      </c>
      <c r="N682" s="37" t="s">
        <v>23</v>
      </c>
      <c r="O682" s="37" t="s">
        <v>196</v>
      </c>
    </row>
    <row r="683" spans="1:15" s="36" customFormat="1" x14ac:dyDescent="0.25">
      <c r="A683" s="37" t="s">
        <v>1358</v>
      </c>
      <c r="B683" s="44" t="str">
        <f t="shared" si="15"/>
        <v>D161 35'Cd/230V/1Ph/cCSAus/UL</v>
      </c>
      <c r="C683" s="37" t="s">
        <v>1359</v>
      </c>
      <c r="D683" s="37" t="str">
        <f>VLOOKUP(A683,'[1]Zoeller Pump Company'!$A$10:$C$3862,3,FALSE)</f>
        <v>https://www.zoellerpumps.com/en-us/products/sump-effluent-pumps/commercial/160-series</v>
      </c>
      <c r="E683" s="37" t="s">
        <v>21</v>
      </c>
      <c r="F683" s="40">
        <v>1329</v>
      </c>
      <c r="G683" s="41"/>
      <c r="H683" s="42">
        <v>53514015008</v>
      </c>
      <c r="I683" s="43">
        <v>88</v>
      </c>
      <c r="J683" s="43" t="s">
        <v>22</v>
      </c>
      <c r="K683" s="43">
        <v>21.25</v>
      </c>
      <c r="L683" s="43">
        <v>11.75</v>
      </c>
      <c r="M683" s="43">
        <v>14.75</v>
      </c>
      <c r="N683" s="37" t="s">
        <v>23</v>
      </c>
      <c r="O683" s="37" t="s">
        <v>196</v>
      </c>
    </row>
    <row r="684" spans="1:15" s="36" customFormat="1" x14ac:dyDescent="0.25">
      <c r="A684" s="37" t="s">
        <v>1360</v>
      </c>
      <c r="B684" s="44" t="str">
        <f t="shared" si="15"/>
        <v>M161 50'Cd/115V/1Ph/cCSAus/UL</v>
      </c>
      <c r="C684" s="37" t="s">
        <v>1361</v>
      </c>
      <c r="D684" s="37" t="str">
        <f>VLOOKUP(A684,'[1]Zoeller Pump Company'!$A$10:$C$3862,3,FALSE)</f>
        <v>https://www.zoellerpumps.com/en-us/products/sump-effluent-pumps/commercial/160-series</v>
      </c>
      <c r="E684" s="37" t="s">
        <v>21</v>
      </c>
      <c r="F684" s="40">
        <v>1301</v>
      </c>
      <c r="G684" s="41"/>
      <c r="H684" s="42">
        <v>53514015015</v>
      </c>
      <c r="I684" s="43">
        <v>92</v>
      </c>
      <c r="J684" s="43" t="s">
        <v>22</v>
      </c>
      <c r="K684" s="43">
        <v>21.25</v>
      </c>
      <c r="L684" s="43">
        <v>11.75</v>
      </c>
      <c r="M684" s="43">
        <v>14.75</v>
      </c>
      <c r="N684" s="37" t="s">
        <v>23</v>
      </c>
      <c r="O684" s="37" t="s">
        <v>196</v>
      </c>
    </row>
    <row r="685" spans="1:15" s="36" customFormat="1" x14ac:dyDescent="0.25">
      <c r="A685" s="37" t="s">
        <v>1362</v>
      </c>
      <c r="B685" s="44" t="str">
        <f t="shared" si="15"/>
        <v>H161 200-208V/1Ph/cCSAus</v>
      </c>
      <c r="C685" s="37" t="s">
        <v>1363</v>
      </c>
      <c r="D685" s="37" t="str">
        <f>VLOOKUP(A685,'[1]Zoeller Pump Company'!$A$10:$C$3862,3,FALSE)</f>
        <v>https://www.zoellerpumps.com/en-us/products/sump-effluent-pumps/commercial/160-series</v>
      </c>
      <c r="E685" s="37" t="s">
        <v>21</v>
      </c>
      <c r="F685" s="40">
        <v>1259</v>
      </c>
      <c r="G685" s="41"/>
      <c r="H685" s="42">
        <v>53514015022</v>
      </c>
      <c r="I685" s="43">
        <v>83</v>
      </c>
      <c r="J685" s="43" t="s">
        <v>22</v>
      </c>
      <c r="K685" s="43">
        <v>21.25</v>
      </c>
      <c r="L685" s="43">
        <v>11.75</v>
      </c>
      <c r="M685" s="43">
        <v>14.75</v>
      </c>
      <c r="N685" s="37" t="s">
        <v>23</v>
      </c>
      <c r="O685" s="37" t="s">
        <v>196</v>
      </c>
    </row>
    <row r="686" spans="1:15" s="36" customFormat="1" x14ac:dyDescent="0.25">
      <c r="A686" s="37" t="s">
        <v>1364</v>
      </c>
      <c r="B686" s="44" t="str">
        <f t="shared" si="15"/>
        <v>F161 230V/3Ph/cCSAus/UL</v>
      </c>
      <c r="C686" s="37" t="s">
        <v>1365</v>
      </c>
      <c r="D686" s="37" t="str">
        <f>VLOOKUP(A686,'[1]Zoeller Pump Company'!$A$10:$C$3862,3,FALSE)</f>
        <v>https://www.zoellerpumps.com/en-us/products/sump-effluent-pumps/commercial/160-series</v>
      </c>
      <c r="E686" s="37" t="s">
        <v>21</v>
      </c>
      <c r="F686" s="40">
        <v>1223</v>
      </c>
      <c r="G686" s="41"/>
      <c r="H686" s="42">
        <v>53514015039</v>
      </c>
      <c r="I686" s="43">
        <v>82</v>
      </c>
      <c r="J686" s="43" t="s">
        <v>22</v>
      </c>
      <c r="K686" s="43">
        <v>21.25</v>
      </c>
      <c r="L686" s="43">
        <v>11.75</v>
      </c>
      <c r="M686" s="43">
        <v>14.75</v>
      </c>
      <c r="N686" s="37" t="s">
        <v>23</v>
      </c>
      <c r="O686" s="37" t="s">
        <v>196</v>
      </c>
    </row>
    <row r="687" spans="1:15" s="36" customFormat="1" x14ac:dyDescent="0.25">
      <c r="A687" s="37" t="s">
        <v>1366</v>
      </c>
      <c r="B687" s="44" t="str">
        <f t="shared" si="15"/>
        <v>J161 200-208V/3Ph/cCSAus/UL</v>
      </c>
      <c r="C687" s="37" t="s">
        <v>1367</v>
      </c>
      <c r="D687" s="37" t="str">
        <f>VLOOKUP(A687,'[1]Zoeller Pump Company'!$A$10:$C$3862,3,FALSE)</f>
        <v>https://www.zoellerpumps.com/en-us/products/sump-effluent-pumps/commercial/160-series</v>
      </c>
      <c r="E687" s="37" t="s">
        <v>21</v>
      </c>
      <c r="F687" s="40">
        <v>1223</v>
      </c>
      <c r="G687" s="41"/>
      <c r="H687" s="42">
        <v>53514015046</v>
      </c>
      <c r="I687" s="43">
        <v>82</v>
      </c>
      <c r="J687" s="43" t="s">
        <v>22</v>
      </c>
      <c r="K687" s="43">
        <v>21.25</v>
      </c>
      <c r="L687" s="43">
        <v>11.75</v>
      </c>
      <c r="M687" s="43">
        <v>14.75</v>
      </c>
      <c r="N687" s="37" t="s">
        <v>23</v>
      </c>
      <c r="O687" s="37" t="s">
        <v>196</v>
      </c>
    </row>
    <row r="688" spans="1:15" s="36" customFormat="1" x14ac:dyDescent="0.25">
      <c r="A688" s="37" t="s">
        <v>1368</v>
      </c>
      <c r="B688" s="44" t="str">
        <f t="shared" si="15"/>
        <v>N161 35'Cd/115V/1Ph/CSA/UL</v>
      </c>
      <c r="C688" s="37" t="s">
        <v>1369</v>
      </c>
      <c r="D688" s="37" t="str">
        <f>VLOOKUP(A688,'[1]Zoeller Pump Company'!$A$10:$C$3862,3,FALSE)</f>
        <v>https://www.zoellerpumps.com/en-us/products/sump-effluent-pumps/commercial/160-series</v>
      </c>
      <c r="E688" s="37" t="s">
        <v>21</v>
      </c>
      <c r="F688" s="40">
        <v>1158</v>
      </c>
      <c r="G688" s="41"/>
      <c r="H688" s="42">
        <v>53514026820</v>
      </c>
      <c r="I688" s="43">
        <v>87</v>
      </c>
      <c r="J688" s="43" t="s">
        <v>22</v>
      </c>
      <c r="K688" s="43">
        <v>21.25</v>
      </c>
      <c r="L688" s="43">
        <v>11.75</v>
      </c>
      <c r="M688" s="43">
        <v>14.75</v>
      </c>
      <c r="N688" s="37" t="s">
        <v>23</v>
      </c>
      <c r="O688" s="37" t="s">
        <v>196</v>
      </c>
    </row>
    <row r="689" spans="1:15" s="36" customFormat="1" x14ac:dyDescent="0.25">
      <c r="A689" s="37" t="s">
        <v>1370</v>
      </c>
      <c r="B689" s="44" t="str">
        <f t="shared" si="15"/>
        <v>M161 35'Cd/115V/1Ph/cCSAus/UL</v>
      </c>
      <c r="C689" s="37" t="s">
        <v>1371</v>
      </c>
      <c r="D689" s="37" t="str">
        <f>VLOOKUP(A689,'[1]Zoeller Pump Company'!$A$10:$C$3862,3,FALSE)</f>
        <v>https://www.zoellerpumps.com/en-us/products/sump-effluent-pumps/commercial/160-series</v>
      </c>
      <c r="E689" s="37" t="s">
        <v>21</v>
      </c>
      <c r="F689" s="40">
        <v>1271</v>
      </c>
      <c r="G689" s="41"/>
      <c r="H689" s="42">
        <v>53514026882</v>
      </c>
      <c r="I689" s="43">
        <v>88</v>
      </c>
      <c r="J689" s="43" t="s">
        <v>22</v>
      </c>
      <c r="K689" s="43">
        <v>21.25</v>
      </c>
      <c r="L689" s="43">
        <v>11.75</v>
      </c>
      <c r="M689" s="43">
        <v>14.75</v>
      </c>
      <c r="N689" s="37" t="s">
        <v>23</v>
      </c>
      <c r="O689" s="37" t="s">
        <v>196</v>
      </c>
    </row>
    <row r="690" spans="1:15" s="36" customFormat="1" x14ac:dyDescent="0.25">
      <c r="A690" s="37" t="s">
        <v>1372</v>
      </c>
      <c r="B690" s="44" t="str">
        <f t="shared" si="15"/>
        <v>G161 35'Cd/460V/3Ph/cCSAus/UL</v>
      </c>
      <c r="C690" s="37" t="s">
        <v>1373</v>
      </c>
      <c r="D690" s="37" t="str">
        <f>VLOOKUP(A690,'[1]Zoeller Pump Company'!$A$10:$C$3862,3,FALSE)</f>
        <v>https://www.zoellerpumps.com/en-us/products/sump-effluent-pumps/commercial/160-series</v>
      </c>
      <c r="E690" s="37" t="s">
        <v>21</v>
      </c>
      <c r="F690" s="40">
        <v>1333</v>
      </c>
      <c r="G690" s="41"/>
      <c r="H690" s="42">
        <v>53514028527</v>
      </c>
      <c r="I690" s="43">
        <v>87</v>
      </c>
      <c r="J690" s="43" t="s">
        <v>22</v>
      </c>
      <c r="K690" s="43">
        <v>21.25</v>
      </c>
      <c r="L690" s="43">
        <v>11.75</v>
      </c>
      <c r="M690" s="43">
        <v>14.75</v>
      </c>
      <c r="N690" s="37" t="s">
        <v>23</v>
      </c>
      <c r="O690" s="37" t="s">
        <v>196</v>
      </c>
    </row>
    <row r="691" spans="1:15" s="36" customFormat="1" x14ac:dyDescent="0.25">
      <c r="A691" s="37" t="s">
        <v>1374</v>
      </c>
      <c r="B691" s="44" t="str">
        <f t="shared" si="15"/>
        <v>E161 230V/1Ph/Wo Plug/cCSAus</v>
      </c>
      <c r="C691" s="37" t="s">
        <v>1375</v>
      </c>
      <c r="D691" s="37" t="str">
        <f>VLOOKUP(A691,'[1]Zoeller Pump Company'!$A$10:$C$3862,3,FALSE)</f>
        <v>https://www.zoellerpumps.com/en-us/products/sump-effluent-pumps/commercial/160-series</v>
      </c>
      <c r="E691" s="37" t="s">
        <v>21</v>
      </c>
      <c r="F691" s="40">
        <v>1108</v>
      </c>
      <c r="G691" s="41"/>
      <c r="H691" s="42">
        <v>53514045074</v>
      </c>
      <c r="I691" s="43">
        <v>82</v>
      </c>
      <c r="J691" s="43" t="s">
        <v>22</v>
      </c>
      <c r="K691" s="43">
        <v>21.25</v>
      </c>
      <c r="L691" s="43">
        <v>11.75</v>
      </c>
      <c r="M691" s="43">
        <v>14.75</v>
      </c>
      <c r="N691" s="37" t="s">
        <v>23</v>
      </c>
      <c r="O691" s="37" t="s">
        <v>196</v>
      </c>
    </row>
    <row r="692" spans="1:15" s="36" customFormat="1" x14ac:dyDescent="0.25">
      <c r="A692" s="37" t="s">
        <v>1376</v>
      </c>
      <c r="B692" s="44" t="str">
        <f t="shared" si="15"/>
        <v>I161 50'Cd/200-208V/1Ph/cCSAus</v>
      </c>
      <c r="C692" s="37" t="s">
        <v>1377</v>
      </c>
      <c r="D692" s="37" t="str">
        <f>VLOOKUP(A692,'[1]Zoeller Pump Company'!$A$10:$C$3862,3,FALSE)</f>
        <v>https://www.zoellerpumps.com/en-us/products/sump-effluent-pumps/commercial/160-series</v>
      </c>
      <c r="E692" s="37" t="s">
        <v>21</v>
      </c>
      <c r="F692" s="40">
        <v>1288</v>
      </c>
      <c r="G692" s="41"/>
      <c r="H692" s="42">
        <v>53514037598</v>
      </c>
      <c r="I692" s="43">
        <v>91</v>
      </c>
      <c r="J692" s="43" t="s">
        <v>22</v>
      </c>
      <c r="K692" s="43">
        <v>21.25</v>
      </c>
      <c r="L692" s="43">
        <v>11.75</v>
      </c>
      <c r="M692" s="43">
        <v>14.75</v>
      </c>
      <c r="N692" s="37" t="s">
        <v>23</v>
      </c>
      <c r="O692" s="37" t="s">
        <v>196</v>
      </c>
    </row>
    <row r="693" spans="1:15" s="36" customFormat="1" x14ac:dyDescent="0.25">
      <c r="A693" s="37" t="s">
        <v>1378</v>
      </c>
      <c r="B693" s="44" t="str">
        <f t="shared" si="15"/>
        <v>J161 25'Cd/200-208V/3Ph/cCSAus/UL</v>
      </c>
      <c r="C693" s="37" t="s">
        <v>1379</v>
      </c>
      <c r="D693" s="37" t="str">
        <f>VLOOKUP(A693,'[1]Zoeller Pump Company'!$A$10:$C$3862,3,FALSE)</f>
        <v>https://www.zoellerpumps.com/en-us/products/sump-effluent-pumps/commercial/160-series</v>
      </c>
      <c r="E693" s="37" t="s">
        <v>21</v>
      </c>
      <c r="F693" s="40">
        <v>1323</v>
      </c>
      <c r="G693" s="41"/>
      <c r="H693" s="42">
        <v>53514037857</v>
      </c>
      <c r="I693" s="43">
        <v>84</v>
      </c>
      <c r="J693" s="43" t="s">
        <v>22</v>
      </c>
      <c r="K693" s="43">
        <v>21.25</v>
      </c>
      <c r="L693" s="43">
        <v>11.75</v>
      </c>
      <c r="M693" s="43">
        <v>14.75</v>
      </c>
      <c r="N693" s="37" t="s">
        <v>23</v>
      </c>
      <c r="O693" s="37" t="s">
        <v>196</v>
      </c>
    </row>
    <row r="694" spans="1:15" s="36" customFormat="1" x14ac:dyDescent="0.25">
      <c r="A694" s="37" t="s">
        <v>1380</v>
      </c>
      <c r="B694" s="44" t="str">
        <f t="shared" si="15"/>
        <v>N161 50'Cd/115V/1Ph/CSA</v>
      </c>
      <c r="C694" s="37" t="s">
        <v>1381</v>
      </c>
      <c r="D694" s="37" t="str">
        <f>VLOOKUP(A694,'[1]Zoeller Pump Company'!$A$10:$C$3862,3,FALSE)</f>
        <v>https://www.zoellerpumps.com/en-us/products/sump-effluent-pumps/commercial/160-series</v>
      </c>
      <c r="E694" s="37" t="s">
        <v>21</v>
      </c>
      <c r="F694" s="40">
        <v>1188</v>
      </c>
      <c r="G694" s="41"/>
      <c r="H694" s="42">
        <v>53514039936</v>
      </c>
      <c r="I694" s="43">
        <v>91</v>
      </c>
      <c r="J694" s="43" t="s">
        <v>22</v>
      </c>
      <c r="K694" s="43">
        <v>21.25</v>
      </c>
      <c r="L694" s="43">
        <v>11.75</v>
      </c>
      <c r="M694" s="43">
        <v>14.75</v>
      </c>
      <c r="N694" s="37" t="s">
        <v>23</v>
      </c>
      <c r="O694" s="37" t="s">
        <v>196</v>
      </c>
    </row>
    <row r="695" spans="1:15" s="36" customFormat="1" x14ac:dyDescent="0.25">
      <c r="A695" s="37" t="s">
        <v>1382</v>
      </c>
      <c r="B695" s="44" t="str">
        <f t="shared" si="15"/>
        <v>E161 230V/1Ph/Extra Duty</v>
      </c>
      <c r="C695" s="37" t="s">
        <v>1383</v>
      </c>
      <c r="D695" s="37" t="str">
        <f>VLOOKUP(A695,'[1]Zoeller Pump Company'!$A$10:$C$3862,3,FALSE)</f>
        <v>https://www.zoellerpumps.com/en-us/products/sump-effluent-pumps/commercial/160-series</v>
      </c>
      <c r="E695" s="37" t="s">
        <v>21</v>
      </c>
      <c r="F695" s="40">
        <v>1149</v>
      </c>
      <c r="G695" s="41"/>
      <c r="H695" s="42">
        <v>53514040918</v>
      </c>
      <c r="I695" s="43">
        <v>82</v>
      </c>
      <c r="J695" s="43" t="s">
        <v>22</v>
      </c>
      <c r="K695" s="43">
        <v>21.25</v>
      </c>
      <c r="L695" s="43">
        <v>11.75</v>
      </c>
      <c r="M695" s="43">
        <v>14.75</v>
      </c>
      <c r="N695" s="37" t="s">
        <v>23</v>
      </c>
      <c r="O695" s="37" t="s">
        <v>196</v>
      </c>
    </row>
    <row r="696" spans="1:15" s="36" customFormat="1" x14ac:dyDescent="0.25">
      <c r="A696" s="37" t="s">
        <v>1384</v>
      </c>
      <c r="B696" s="44" t="str">
        <f t="shared" si="15"/>
        <v>BN161 115V/1Ph/Pb20'/List,CSA/(161-0002)</v>
      </c>
      <c r="C696" s="37" t="s">
        <v>1385</v>
      </c>
      <c r="D696" s="37" t="str">
        <f>VLOOKUP(A696,'[1]Zoeller Pump Company'!$A$10:$C$3862,3,FALSE)</f>
        <v>https://www.zoellerpumps.com/en-us/products/sump-effluent-pumps/commercial/160-series</v>
      </c>
      <c r="E696" s="37" t="s">
        <v>21</v>
      </c>
      <c r="F696" s="40">
        <v>1188</v>
      </c>
      <c r="G696" s="41"/>
      <c r="H696" s="42">
        <v>53514041458</v>
      </c>
      <c r="I696" s="43">
        <v>84</v>
      </c>
      <c r="J696" s="43" t="s">
        <v>22</v>
      </c>
      <c r="K696" s="43">
        <v>21.25</v>
      </c>
      <c r="L696" s="43">
        <v>11.75</v>
      </c>
      <c r="M696" s="43">
        <v>14.75</v>
      </c>
      <c r="N696" s="37" t="s">
        <v>23</v>
      </c>
      <c r="O696" s="37" t="s">
        <v>196</v>
      </c>
    </row>
    <row r="697" spans="1:15" s="36" customFormat="1" x14ac:dyDescent="0.25">
      <c r="A697" s="37" t="s">
        <v>1386</v>
      </c>
      <c r="B697" s="44" t="str">
        <f t="shared" si="15"/>
        <v>BE161 230V/1Ph/Pb20'/cCSAus/UL/(161-0004)</v>
      </c>
      <c r="C697" s="37" t="s">
        <v>1387</v>
      </c>
      <c r="D697" s="37" t="str">
        <f>VLOOKUP(A697,'[1]Zoeller Pump Company'!$A$10:$C$3862,3,FALSE)</f>
        <v>https://www.zoellerpumps.com/en-us/products/sump-effluent-pumps/commercial/160-series</v>
      </c>
      <c r="E697" s="37" t="s">
        <v>21</v>
      </c>
      <c r="F697" s="40">
        <v>1138</v>
      </c>
      <c r="G697" s="41"/>
      <c r="H697" s="42">
        <v>53514041465</v>
      </c>
      <c r="I697" s="43">
        <v>84</v>
      </c>
      <c r="J697" s="43" t="s">
        <v>22</v>
      </c>
      <c r="K697" s="43">
        <v>21.25</v>
      </c>
      <c r="L697" s="43">
        <v>11.75</v>
      </c>
      <c r="M697" s="43">
        <v>14.75</v>
      </c>
      <c r="N697" s="37" t="s">
        <v>23</v>
      </c>
      <c r="O697" s="37" t="s">
        <v>196</v>
      </c>
    </row>
    <row r="698" spans="1:15" s="36" customFormat="1" x14ac:dyDescent="0.25">
      <c r="A698" s="37" t="s">
        <v>1388</v>
      </c>
      <c r="B698" s="44" t="str">
        <f t="shared" si="15"/>
        <v>N161 25'Cd/115V/1Ph/CSA</v>
      </c>
      <c r="C698" s="37" t="s">
        <v>1389</v>
      </c>
      <c r="D698" s="37" t="str">
        <f>VLOOKUP(A698,'[1]Zoeller Pump Company'!$A$10:$C$3862,3,FALSE)</f>
        <v>https://www.zoellerpumps.com/en-us/products/sump-effluent-pumps/commercial/160-series</v>
      </c>
      <c r="E698" s="37" t="s">
        <v>21</v>
      </c>
      <c r="F698" s="40">
        <v>1148</v>
      </c>
      <c r="G698" s="41"/>
      <c r="H698" s="42">
        <v>53514047191</v>
      </c>
      <c r="I698" s="43">
        <v>84</v>
      </c>
      <c r="J698" s="43" t="s">
        <v>22</v>
      </c>
      <c r="K698" s="43">
        <v>21.25</v>
      </c>
      <c r="L698" s="43">
        <v>11.75</v>
      </c>
      <c r="M698" s="43">
        <v>14.75</v>
      </c>
      <c r="N698" s="37" t="s">
        <v>23</v>
      </c>
      <c r="O698" s="37" t="s">
        <v>196</v>
      </c>
    </row>
    <row r="699" spans="1:15" s="36" customFormat="1" x14ac:dyDescent="0.25">
      <c r="A699" s="37" t="s">
        <v>1390</v>
      </c>
      <c r="B699" s="44" t="str">
        <f t="shared" si="15"/>
        <v>D161 25'Cd/230V/1Ph/cCSAus/UL</v>
      </c>
      <c r="C699" s="37" t="s">
        <v>1391</v>
      </c>
      <c r="D699" s="37" t="str">
        <f>VLOOKUP(A699,'[1]Zoeller Pump Company'!$A$10:$C$3862,3,FALSE)</f>
        <v>https://www.zoellerpumps.com/en-us/products/sump-effluent-pumps/commercial/160-series</v>
      </c>
      <c r="E699" s="37" t="s">
        <v>21</v>
      </c>
      <c r="F699" s="40">
        <v>1319</v>
      </c>
      <c r="G699" s="41"/>
      <c r="H699" s="42">
        <v>53514051303</v>
      </c>
      <c r="I699" s="43">
        <v>85</v>
      </c>
      <c r="J699" s="43" t="s">
        <v>22</v>
      </c>
      <c r="K699" s="43">
        <v>21.25</v>
      </c>
      <c r="L699" s="43">
        <v>11.75</v>
      </c>
      <c r="M699" s="43">
        <v>14.75</v>
      </c>
      <c r="N699" s="37" t="s">
        <v>23</v>
      </c>
      <c r="O699" s="37" t="s">
        <v>196</v>
      </c>
    </row>
    <row r="700" spans="1:15" s="36" customFormat="1" x14ac:dyDescent="0.25">
      <c r="A700" s="37" t="s">
        <v>1392</v>
      </c>
      <c r="B700" s="44" t="str">
        <f t="shared" si="15"/>
        <v>E161 35'Cd/230V/1Ph/cCSAus/UL</v>
      </c>
      <c r="C700" s="37" t="s">
        <v>1393</v>
      </c>
      <c r="D700" s="37" t="str">
        <f>VLOOKUP(A700,'[1]Zoeller Pump Company'!$A$10:$C$3862,3,FALSE)</f>
        <v>https://www.zoellerpumps.com/en-us/products/sump-effluent-pumps/commercial/160-series</v>
      </c>
      <c r="E700" s="37" t="s">
        <v>21</v>
      </c>
      <c r="F700" s="40">
        <v>1218</v>
      </c>
      <c r="G700" s="41"/>
      <c r="H700" s="42">
        <v>53514056988</v>
      </c>
      <c r="I700" s="43">
        <v>87</v>
      </c>
      <c r="J700" s="43" t="s">
        <v>22</v>
      </c>
      <c r="K700" s="43">
        <v>21.25</v>
      </c>
      <c r="L700" s="43">
        <v>11.75</v>
      </c>
      <c r="M700" s="43">
        <v>14.75</v>
      </c>
      <c r="N700" s="37" t="s">
        <v>23</v>
      </c>
      <c r="O700" s="37" t="s">
        <v>196</v>
      </c>
    </row>
    <row r="701" spans="1:15" s="36" customFormat="1" x14ac:dyDescent="0.25">
      <c r="A701" s="37" t="s">
        <v>1394</v>
      </c>
      <c r="B701" s="44" t="str">
        <f t="shared" si="15"/>
        <v>G161 460V/3Ph/Extra Duty</v>
      </c>
      <c r="C701" s="37" t="s">
        <v>1395</v>
      </c>
      <c r="D701" s="37" t="str">
        <f>VLOOKUP(A701,'[1]Zoeller Pump Company'!$A$10:$C$3862,3,FALSE)</f>
        <v>https://www.zoellerpumps.com/en-us/products/sump-effluent-pumps/commercial/160-series</v>
      </c>
      <c r="E701" s="37" t="s">
        <v>21</v>
      </c>
      <c r="F701" s="40">
        <v>1264</v>
      </c>
      <c r="G701" s="41"/>
      <c r="H701" s="42">
        <v>53514064716</v>
      </c>
      <c r="I701" s="43">
        <v>82</v>
      </c>
      <c r="J701" s="43" t="s">
        <v>22</v>
      </c>
      <c r="K701" s="43">
        <v>21.25</v>
      </c>
      <c r="L701" s="43">
        <v>11.75</v>
      </c>
      <c r="M701" s="43">
        <v>14.75</v>
      </c>
      <c r="N701" s="37" t="s">
        <v>23</v>
      </c>
      <c r="O701" s="37" t="s">
        <v>196</v>
      </c>
    </row>
    <row r="702" spans="1:15" s="36" customFormat="1" x14ac:dyDescent="0.25">
      <c r="A702" s="37" t="s">
        <v>1396</v>
      </c>
      <c r="B702" s="44" t="str">
        <f t="shared" ref="B702:B765" si="16">IF(D702&lt;&gt;0,HYPERLINK(D702,C702),"NO LINK")</f>
        <v>I161 25'Cd/200-208V/1Ph/cCSAus</v>
      </c>
      <c r="C702" s="37" t="s">
        <v>1397</v>
      </c>
      <c r="D702" s="37" t="str">
        <f>VLOOKUP(A702,'[1]Zoeller Pump Company'!$A$10:$C$3862,3,FALSE)</f>
        <v>https://www.zoellerpumps.com/en-us/products/sump-effluent-pumps/commercial/160-series</v>
      </c>
      <c r="E702" s="37" t="s">
        <v>21</v>
      </c>
      <c r="F702" s="40">
        <v>1248</v>
      </c>
      <c r="G702" s="41"/>
      <c r="H702" s="42">
        <v>53514078508</v>
      </c>
      <c r="I702" s="43">
        <v>84</v>
      </c>
      <c r="J702" s="43" t="s">
        <v>22</v>
      </c>
      <c r="K702" s="43">
        <v>21.25</v>
      </c>
      <c r="L702" s="43">
        <v>11.75</v>
      </c>
      <c r="M702" s="43">
        <v>14.75</v>
      </c>
      <c r="N702" s="37" t="s">
        <v>23</v>
      </c>
      <c r="O702" s="37" t="s">
        <v>196</v>
      </c>
    </row>
    <row r="703" spans="1:15" s="36" customFormat="1" x14ac:dyDescent="0.25">
      <c r="A703" s="37" t="s">
        <v>1398</v>
      </c>
      <c r="B703" s="44" t="str">
        <f t="shared" si="16"/>
        <v>I161 35'Cd/200-208V/1Ph/cCSAus</v>
      </c>
      <c r="C703" s="37" t="s">
        <v>1399</v>
      </c>
      <c r="D703" s="37" t="str">
        <f>VLOOKUP(A703,'[1]Zoeller Pump Company'!$A$10:$C$3862,3,FALSE)</f>
        <v>https://www.zoellerpumps.com/en-us/products/sump-effluent-pumps/commercial/160-series</v>
      </c>
      <c r="E703" s="37" t="s">
        <v>21</v>
      </c>
      <c r="F703" s="40">
        <v>1258</v>
      </c>
      <c r="G703" s="41"/>
      <c r="H703" s="42">
        <v>53514078515</v>
      </c>
      <c r="I703" s="43">
        <v>87</v>
      </c>
      <c r="J703" s="43" t="s">
        <v>22</v>
      </c>
      <c r="K703" s="43">
        <v>21.25</v>
      </c>
      <c r="L703" s="43">
        <v>11.75</v>
      </c>
      <c r="M703" s="43">
        <v>14.75</v>
      </c>
      <c r="N703" s="37" t="s">
        <v>23</v>
      </c>
      <c r="O703" s="37" t="s">
        <v>196</v>
      </c>
    </row>
    <row r="704" spans="1:15" s="36" customFormat="1" x14ac:dyDescent="0.25">
      <c r="A704" s="37" t="s">
        <v>1400</v>
      </c>
      <c r="B704" s="44" t="str">
        <f t="shared" si="16"/>
        <v>E161 50'Cd/230V/1Ph/cCSAus/UL</v>
      </c>
      <c r="C704" s="37" t="s">
        <v>1401</v>
      </c>
      <c r="D704" s="37" t="str">
        <f>VLOOKUP(A704,'[1]Zoeller Pump Company'!$A$10:$C$3862,3,FALSE)</f>
        <v>https://www.zoellerpumps.com/en-us/products/sump-effluent-pumps/commercial/160-series</v>
      </c>
      <c r="E704" s="37" t="s">
        <v>21</v>
      </c>
      <c r="F704" s="40">
        <v>1248</v>
      </c>
      <c r="G704" s="41"/>
      <c r="H704" s="42">
        <v>53514090555</v>
      </c>
      <c r="I704" s="43">
        <v>91</v>
      </c>
      <c r="J704" s="43" t="s">
        <v>22</v>
      </c>
      <c r="K704" s="43">
        <v>21.25</v>
      </c>
      <c r="L704" s="43">
        <v>11.75</v>
      </c>
      <c r="M704" s="43">
        <v>14.75</v>
      </c>
      <c r="N704" s="37" t="s">
        <v>23</v>
      </c>
      <c r="O704" s="37" t="s">
        <v>196</v>
      </c>
    </row>
    <row r="705" spans="1:15" s="36" customFormat="1" x14ac:dyDescent="0.25">
      <c r="A705" s="37" t="s">
        <v>1402</v>
      </c>
      <c r="B705" s="44" t="str">
        <f t="shared" si="16"/>
        <v>NX161 115V/1Ph/Ex Pr/FM/CSA</v>
      </c>
      <c r="C705" s="37" t="s">
        <v>1403</v>
      </c>
      <c r="D705" s="37" t="str">
        <f>VLOOKUP(A705,'[1]Zoeller Pump Company'!$A$10:$C$3862,3,FALSE)</f>
        <v>https://www.zoellerpumps.com/en-us/products/sump-effluent-pumps/commercial/160-series</v>
      </c>
      <c r="E705" s="37" t="s">
        <v>21</v>
      </c>
      <c r="F705" s="40">
        <v>2275</v>
      </c>
      <c r="G705" s="41"/>
      <c r="H705" s="42">
        <v>53514107857</v>
      </c>
      <c r="I705" s="43">
        <v>117</v>
      </c>
      <c r="J705" s="43" t="s">
        <v>22</v>
      </c>
      <c r="K705" s="43">
        <v>32</v>
      </c>
      <c r="L705" s="43">
        <v>12</v>
      </c>
      <c r="M705" s="43">
        <v>15</v>
      </c>
      <c r="N705" s="37" t="s">
        <v>23</v>
      </c>
      <c r="O705" s="37" t="s">
        <v>24</v>
      </c>
    </row>
    <row r="706" spans="1:15" s="36" customFormat="1" x14ac:dyDescent="0.25">
      <c r="A706" s="37" t="s">
        <v>1404</v>
      </c>
      <c r="B706" s="44" t="str">
        <f t="shared" si="16"/>
        <v>IX161 200-208V/1Ph/Ex Pr/FM/CSA</v>
      </c>
      <c r="C706" s="37" t="s">
        <v>1405</v>
      </c>
      <c r="D706" s="37" t="str">
        <f>VLOOKUP(A706,'[1]Zoeller Pump Company'!$A$10:$C$3862,3,FALSE)</f>
        <v>https://www.zoellerpumps.com/en-us/products/sump-effluent-pumps/commercial/160-series</v>
      </c>
      <c r="E706" s="37" t="s">
        <v>21</v>
      </c>
      <c r="F706" s="40">
        <v>2294</v>
      </c>
      <c r="G706" s="41"/>
      <c r="H706" s="42">
        <v>53514107864</v>
      </c>
      <c r="I706" s="43">
        <v>117</v>
      </c>
      <c r="J706" s="43" t="s">
        <v>22</v>
      </c>
      <c r="K706" s="43">
        <v>32</v>
      </c>
      <c r="L706" s="43">
        <v>12</v>
      </c>
      <c r="M706" s="43">
        <v>15</v>
      </c>
      <c r="N706" s="37" t="s">
        <v>23</v>
      </c>
      <c r="O706" s="37" t="s">
        <v>24</v>
      </c>
    </row>
    <row r="707" spans="1:15" s="36" customFormat="1" x14ac:dyDescent="0.25">
      <c r="A707" s="37" t="s">
        <v>1406</v>
      </c>
      <c r="B707" s="44" t="str">
        <f t="shared" si="16"/>
        <v>EX161 230V/1Ph/Ex Pr/FM/CSA</v>
      </c>
      <c r="C707" s="37" t="s">
        <v>1407</v>
      </c>
      <c r="D707" s="37" t="str">
        <f>VLOOKUP(A707,'[1]Zoeller Pump Company'!$A$10:$C$3862,3,FALSE)</f>
        <v>https://www.zoellerpumps.com/en-us/products/sump-effluent-pumps/commercial/160-series</v>
      </c>
      <c r="E707" s="37" t="s">
        <v>21</v>
      </c>
      <c r="F707" s="40">
        <v>2254</v>
      </c>
      <c r="G707" s="41"/>
      <c r="H707" s="42">
        <v>53514107871</v>
      </c>
      <c r="I707" s="43">
        <v>117</v>
      </c>
      <c r="J707" s="43" t="s">
        <v>22</v>
      </c>
      <c r="K707" s="43">
        <v>32</v>
      </c>
      <c r="L707" s="43">
        <v>12</v>
      </c>
      <c r="M707" s="43">
        <v>15</v>
      </c>
      <c r="N707" s="37" t="s">
        <v>23</v>
      </c>
      <c r="O707" s="37" t="s">
        <v>24</v>
      </c>
    </row>
    <row r="708" spans="1:15" s="36" customFormat="1" x14ac:dyDescent="0.25">
      <c r="A708" s="37" t="s">
        <v>1408</v>
      </c>
      <c r="B708" s="44" t="str">
        <f t="shared" si="16"/>
        <v>JX161 200-208V/3Ph/Ex Pr/FM/CSA</v>
      </c>
      <c r="C708" s="37" t="s">
        <v>1409</v>
      </c>
      <c r="D708" s="37" t="str">
        <f>VLOOKUP(A708,'[1]Zoeller Pump Company'!$A$10:$C$3862,3,FALSE)</f>
        <v>https://www.zoellerpumps.com/en-us/products/sump-effluent-pumps/commercial/160-series</v>
      </c>
      <c r="E708" s="37" t="s">
        <v>21</v>
      </c>
      <c r="F708" s="40">
        <v>2369</v>
      </c>
      <c r="G708" s="41"/>
      <c r="H708" s="42">
        <v>53514107888</v>
      </c>
      <c r="I708" s="43">
        <v>117</v>
      </c>
      <c r="J708" s="43" t="s">
        <v>22</v>
      </c>
      <c r="K708" s="43">
        <v>32</v>
      </c>
      <c r="L708" s="43">
        <v>12</v>
      </c>
      <c r="M708" s="43">
        <v>15</v>
      </c>
      <c r="N708" s="37" t="s">
        <v>23</v>
      </c>
      <c r="O708" s="37" t="s">
        <v>24</v>
      </c>
    </row>
    <row r="709" spans="1:15" s="36" customFormat="1" x14ac:dyDescent="0.25">
      <c r="A709" s="37" t="s">
        <v>1410</v>
      </c>
      <c r="B709" s="44" t="str">
        <f t="shared" si="16"/>
        <v>FX161 230V/3Ph/Ex Pr/FM/CSA</v>
      </c>
      <c r="C709" s="37" t="s">
        <v>1411</v>
      </c>
      <c r="D709" s="37" t="str">
        <f>VLOOKUP(A709,'[1]Zoeller Pump Company'!$A$10:$C$3862,3,FALSE)</f>
        <v>https://www.zoellerpumps.com/en-us/products/sump-effluent-pumps/commercial/160-series</v>
      </c>
      <c r="E709" s="37" t="s">
        <v>21</v>
      </c>
      <c r="F709" s="40">
        <v>2405</v>
      </c>
      <c r="G709" s="41"/>
      <c r="H709" s="42">
        <v>53514107895</v>
      </c>
      <c r="I709" s="43">
        <v>117</v>
      </c>
      <c r="J709" s="43" t="s">
        <v>22</v>
      </c>
      <c r="K709" s="43">
        <v>32</v>
      </c>
      <c r="L709" s="43">
        <v>12</v>
      </c>
      <c r="M709" s="43">
        <v>15</v>
      </c>
      <c r="N709" s="37" t="s">
        <v>23</v>
      </c>
      <c r="O709" s="37" t="s">
        <v>24</v>
      </c>
    </row>
    <row r="710" spans="1:15" s="36" customFormat="1" x14ac:dyDescent="0.25">
      <c r="A710" s="37" t="s">
        <v>1412</v>
      </c>
      <c r="B710" s="44" t="str">
        <f t="shared" si="16"/>
        <v>GX161 460V/3Ph/Ex Pr/FM/CSA</v>
      </c>
      <c r="C710" s="37" t="s">
        <v>1413</v>
      </c>
      <c r="D710" s="37" t="str">
        <f>VLOOKUP(A710,'[1]Zoeller Pump Company'!$A$10:$C$3862,3,FALSE)</f>
        <v>https://www.zoellerpumps.com/en-us/products/sump-effluent-pumps/commercial/160-series</v>
      </c>
      <c r="E710" s="37" t="s">
        <v>21</v>
      </c>
      <c r="F710" s="40">
        <v>2369</v>
      </c>
      <c r="G710" s="41"/>
      <c r="H710" s="42">
        <v>53514107901</v>
      </c>
      <c r="I710" s="43">
        <v>117</v>
      </c>
      <c r="J710" s="43" t="s">
        <v>22</v>
      </c>
      <c r="K710" s="43">
        <v>32</v>
      </c>
      <c r="L710" s="43">
        <v>12</v>
      </c>
      <c r="M710" s="43">
        <v>15</v>
      </c>
      <c r="N710" s="37" t="s">
        <v>23</v>
      </c>
      <c r="O710" s="37" t="s">
        <v>24</v>
      </c>
    </row>
    <row r="711" spans="1:15" s="36" customFormat="1" x14ac:dyDescent="0.25">
      <c r="A711" s="37" t="s">
        <v>1414</v>
      </c>
      <c r="B711" s="44" t="str">
        <f t="shared" si="16"/>
        <v>IX161 35'Cd/200-208V/1Ph/Ex Pr/FM/CSA</v>
      </c>
      <c r="C711" s="37" t="s">
        <v>1415</v>
      </c>
      <c r="D711" s="37" t="str">
        <f>VLOOKUP(A711,'[1]Zoeller Pump Company'!$A$10:$C$3862,3,FALSE)</f>
        <v>https://www.zoellerpumps.com/en-us/products/sump-effluent-pumps/commercial/160-series</v>
      </c>
      <c r="E711" s="37" t="s">
        <v>21</v>
      </c>
      <c r="F711" s="40">
        <v>2404</v>
      </c>
      <c r="G711" s="41"/>
      <c r="H711" s="42">
        <v>53514121853</v>
      </c>
      <c r="I711" s="43">
        <v>119</v>
      </c>
      <c r="J711" s="43" t="s">
        <v>22</v>
      </c>
      <c r="K711" s="43">
        <v>32</v>
      </c>
      <c r="L711" s="43">
        <v>12</v>
      </c>
      <c r="M711" s="43">
        <v>15</v>
      </c>
      <c r="N711" s="37" t="s">
        <v>23</v>
      </c>
      <c r="O711" s="37" t="s">
        <v>24</v>
      </c>
    </row>
    <row r="712" spans="1:15" s="36" customFormat="1" x14ac:dyDescent="0.25">
      <c r="A712" s="37" t="s">
        <v>1416</v>
      </c>
      <c r="B712" s="44" t="str">
        <f t="shared" si="16"/>
        <v>NX161 50'Cd/115V/1Ph/XP/FM/CSA</v>
      </c>
      <c r="C712" s="37" t="s">
        <v>1417</v>
      </c>
      <c r="D712" s="37" t="str">
        <f>VLOOKUP(A712,'[1]Zoeller Pump Company'!$A$10:$C$3862,3,FALSE)</f>
        <v>https://www.zoellerpumps.com/en-us/products/sump-effluent-pumps/commercial/160-series</v>
      </c>
      <c r="E712" s="37" t="s">
        <v>21</v>
      </c>
      <c r="F712" s="40">
        <v>2415</v>
      </c>
      <c r="G712" s="41"/>
      <c r="H712" s="42">
        <v>53514124267</v>
      </c>
      <c r="I712" s="43">
        <v>123</v>
      </c>
      <c r="J712" s="43" t="s">
        <v>22</v>
      </c>
      <c r="K712" s="43">
        <v>32</v>
      </c>
      <c r="L712" s="43">
        <v>12</v>
      </c>
      <c r="M712" s="43">
        <v>15</v>
      </c>
      <c r="N712" s="37" t="s">
        <v>23</v>
      </c>
      <c r="O712" s="37" t="s">
        <v>24</v>
      </c>
    </row>
    <row r="713" spans="1:15" s="36" customFormat="1" x14ac:dyDescent="0.25">
      <c r="A713" s="37" t="s">
        <v>1418</v>
      </c>
      <c r="B713" s="44" t="str">
        <f t="shared" si="16"/>
        <v>D161 50'Cd/230V/1Ph/cCSAus/UL</v>
      </c>
      <c r="C713" s="37" t="s">
        <v>1419</v>
      </c>
      <c r="D713" s="37" t="str">
        <f>VLOOKUP(A713,'[1]Zoeller Pump Company'!$A$10:$C$3862,3,FALSE)</f>
        <v>https://www.zoellerpumps.com/en-us/products/sump-effluent-pumps/commercial/160-series</v>
      </c>
      <c r="E713" s="37" t="s">
        <v>21</v>
      </c>
      <c r="F713" s="40">
        <v>1359</v>
      </c>
      <c r="G713" s="41"/>
      <c r="H713" s="42">
        <v>53514124489</v>
      </c>
      <c r="I713" s="43">
        <v>91</v>
      </c>
      <c r="J713" s="43" t="s">
        <v>22</v>
      </c>
      <c r="K713" s="43">
        <v>21.25</v>
      </c>
      <c r="L713" s="43">
        <v>11.75</v>
      </c>
      <c r="M713" s="43">
        <v>14.75</v>
      </c>
      <c r="N713" s="37" t="s">
        <v>23</v>
      </c>
      <c r="O713" s="37" t="s">
        <v>196</v>
      </c>
    </row>
    <row r="714" spans="1:15" s="36" customFormat="1" x14ac:dyDescent="0.25">
      <c r="A714" s="37" t="s">
        <v>1420</v>
      </c>
      <c r="B714" s="44" t="str">
        <f t="shared" si="16"/>
        <v>NX161 35'Cd/115V/1Ph/XP/FM/CSA</v>
      </c>
      <c r="C714" s="37" t="s">
        <v>1421</v>
      </c>
      <c r="D714" s="37" t="str">
        <f>VLOOKUP(A714,'[1]Zoeller Pump Company'!$A$10:$C$3862,3,FALSE)</f>
        <v>https://www.zoellerpumps.com/en-us/products/sump-effluent-pumps/commercial/160-series</v>
      </c>
      <c r="E714" s="37" t="s">
        <v>21</v>
      </c>
      <c r="F714" s="40">
        <v>2385</v>
      </c>
      <c r="G714" s="41"/>
      <c r="H714" s="42">
        <v>53514132347</v>
      </c>
      <c r="I714" s="43">
        <v>121</v>
      </c>
      <c r="J714" s="43" t="s">
        <v>22</v>
      </c>
      <c r="K714" s="43">
        <v>32</v>
      </c>
      <c r="L714" s="43">
        <v>12</v>
      </c>
      <c r="M714" s="43">
        <v>15</v>
      </c>
      <c r="N714" s="37" t="s">
        <v>23</v>
      </c>
      <c r="O714" s="37" t="s">
        <v>24</v>
      </c>
    </row>
    <row r="715" spans="1:15" s="36" customFormat="1" x14ac:dyDescent="0.25">
      <c r="A715" s="37" t="s">
        <v>1422</v>
      </c>
      <c r="B715" s="44" t="str">
        <f t="shared" si="16"/>
        <v>G161 50'Cd/460V/3Ph/cCSAus/UL</v>
      </c>
      <c r="C715" s="37" t="s">
        <v>1423</v>
      </c>
      <c r="D715" s="37" t="str">
        <f>VLOOKUP(A715,'[1]Zoeller Pump Company'!$A$10:$C$3862,3,FALSE)</f>
        <v>https://www.zoellerpumps.com/en-us/products/sump-effluent-pumps/commercial/160-series</v>
      </c>
      <c r="E715" s="37" t="s">
        <v>21</v>
      </c>
      <c r="F715" s="40">
        <v>1363</v>
      </c>
      <c r="G715" s="41"/>
      <c r="H715" s="42">
        <v>53514147426</v>
      </c>
      <c r="I715" s="43">
        <v>87</v>
      </c>
      <c r="J715" s="43" t="s">
        <v>22</v>
      </c>
      <c r="K715" s="43">
        <v>21.25</v>
      </c>
      <c r="L715" s="43">
        <v>11.75</v>
      </c>
      <c r="M715" s="43">
        <v>14.75</v>
      </c>
      <c r="N715" s="37" t="s">
        <v>23</v>
      </c>
      <c r="O715" s="37" t="s">
        <v>196</v>
      </c>
    </row>
    <row r="716" spans="1:15" s="36" customFormat="1" x14ac:dyDescent="0.25">
      <c r="A716" s="37" t="s">
        <v>1424</v>
      </c>
      <c r="B716" s="44" t="str">
        <f t="shared" si="16"/>
        <v>J161 50'Cd/200-208V/3Ph/cCSAus/UL</v>
      </c>
      <c r="C716" s="37" t="s">
        <v>1425</v>
      </c>
      <c r="D716" s="37" t="str">
        <f>VLOOKUP(A716,'[1]Zoeller Pump Company'!$A$10:$C$3862,3,FALSE)</f>
        <v>https://www.zoellerpumps.com/en-us/products/sump-effluent-pumps/commercial/160-series</v>
      </c>
      <c r="E716" s="37" t="s">
        <v>21</v>
      </c>
      <c r="F716" s="40">
        <v>1363</v>
      </c>
      <c r="G716" s="41"/>
      <c r="H716" s="42">
        <v>53514154639</v>
      </c>
      <c r="I716" s="43">
        <v>84</v>
      </c>
      <c r="J716" s="43" t="s">
        <v>22</v>
      </c>
      <c r="K716" s="43">
        <v>21.25</v>
      </c>
      <c r="L716" s="43">
        <v>11.75</v>
      </c>
      <c r="M716" s="43">
        <v>14.75</v>
      </c>
      <c r="N716" s="37" t="s">
        <v>23</v>
      </c>
      <c r="O716" s="37" t="s">
        <v>196</v>
      </c>
    </row>
    <row r="717" spans="1:15" s="36" customFormat="1" x14ac:dyDescent="0.25">
      <c r="A717" s="37" t="s">
        <v>1426</v>
      </c>
      <c r="B717" s="44" t="str">
        <f t="shared" si="16"/>
        <v>EX161 35'Cd/230V/1Ph/Ex Pr/FM/CSA</v>
      </c>
      <c r="C717" s="37" t="s">
        <v>1427</v>
      </c>
      <c r="D717" s="37" t="str">
        <f>VLOOKUP(A717,'[1]Zoeller Pump Company'!$A$10:$C$3862,3,FALSE)</f>
        <v>https://www.zoellerpumps.com/en-us/products/sump-effluent-pumps/commercial/160-series</v>
      </c>
      <c r="E717" s="37" t="s">
        <v>21</v>
      </c>
      <c r="F717" s="40">
        <v>2364</v>
      </c>
      <c r="G717" s="41"/>
      <c r="H717" s="42">
        <v>53514159979</v>
      </c>
      <c r="I717" s="43">
        <v>119</v>
      </c>
      <c r="J717" s="43" t="s">
        <v>22</v>
      </c>
      <c r="K717" s="43">
        <v>32</v>
      </c>
      <c r="L717" s="43">
        <v>12</v>
      </c>
      <c r="M717" s="43">
        <v>15</v>
      </c>
      <c r="N717" s="37" t="s">
        <v>23</v>
      </c>
      <c r="O717" s="37" t="s">
        <v>24</v>
      </c>
    </row>
    <row r="718" spans="1:15" s="36" customFormat="1" x14ac:dyDescent="0.25">
      <c r="A718" s="37" t="s">
        <v>1428</v>
      </c>
      <c r="B718" s="44" t="str">
        <f t="shared" si="16"/>
        <v>EX161 25'Cd/230V/1Ph/Ex Pr/FM/CSA</v>
      </c>
      <c r="C718" s="37" t="s">
        <v>1429</v>
      </c>
      <c r="D718" s="37" t="str">
        <f>VLOOKUP(A718,'[1]Zoeller Pump Company'!$A$10:$C$3862,3,FALSE)</f>
        <v>https://www.zoellerpumps.com/en-us/products/sump-effluent-pumps/commercial/160-series</v>
      </c>
      <c r="E718" s="37" t="s">
        <v>21</v>
      </c>
      <c r="F718" s="40">
        <v>2354</v>
      </c>
      <c r="G718" s="41"/>
      <c r="H718" s="42">
        <v>53514173555</v>
      </c>
      <c r="I718" s="43">
        <v>119</v>
      </c>
      <c r="J718" s="43" t="s">
        <v>22</v>
      </c>
      <c r="K718" s="43">
        <v>32</v>
      </c>
      <c r="L718" s="43">
        <v>12</v>
      </c>
      <c r="M718" s="43">
        <v>15</v>
      </c>
      <c r="N718" s="37" t="s">
        <v>23</v>
      </c>
      <c r="O718" s="37" t="s">
        <v>24</v>
      </c>
    </row>
    <row r="719" spans="1:15" s="36" customFormat="1" x14ac:dyDescent="0.25">
      <c r="A719" s="37" t="s">
        <v>1430</v>
      </c>
      <c r="B719" s="44" t="str">
        <f t="shared" si="16"/>
        <v>BN161 25'Cd/115V/1Ph/Pb25'/CSA</v>
      </c>
      <c r="C719" s="37" t="s">
        <v>1431</v>
      </c>
      <c r="D719" s="37" t="str">
        <f>VLOOKUP(A719,'[1]Zoeller Pump Company'!$A$10:$C$3862,3,FALSE)</f>
        <v>https://www.zoellerpumps.com/en-us/products/sump-effluent-pumps/commercial/160-series</v>
      </c>
      <c r="E719" s="37" t="s">
        <v>21</v>
      </c>
      <c r="F719" s="40">
        <v>1288</v>
      </c>
      <c r="G719" s="41"/>
      <c r="H719" s="42">
        <v>53514179946</v>
      </c>
      <c r="I719" s="43">
        <v>85</v>
      </c>
      <c r="J719" s="43" t="s">
        <v>22</v>
      </c>
      <c r="K719" s="43">
        <v>21.25</v>
      </c>
      <c r="L719" s="43">
        <v>11.75</v>
      </c>
      <c r="M719" s="43">
        <v>14.75</v>
      </c>
      <c r="N719" s="37" t="s">
        <v>23</v>
      </c>
      <c r="O719" s="37" t="s">
        <v>196</v>
      </c>
    </row>
    <row r="720" spans="1:15" s="36" customFormat="1" x14ac:dyDescent="0.25">
      <c r="A720" s="37" t="s">
        <v>1432</v>
      </c>
      <c r="B720" s="44" t="str">
        <f t="shared" si="16"/>
        <v>GX161 35'Cd/460V/3Ph/Ex Pr/FM/CSA</v>
      </c>
      <c r="C720" s="37" t="s">
        <v>1433</v>
      </c>
      <c r="D720" s="37" t="str">
        <f>VLOOKUP(A720,'[1]Zoeller Pump Company'!$A$10:$C$3862,3,FALSE)</f>
        <v>https://www.zoellerpumps.com/en-us/products/sump-effluent-pumps/commercial/160-series</v>
      </c>
      <c r="E720" s="37" t="s">
        <v>21</v>
      </c>
      <c r="F720" s="40">
        <v>2479</v>
      </c>
      <c r="G720" s="41"/>
      <c r="H720" s="42">
        <v>53514181567</v>
      </c>
      <c r="I720" s="43">
        <v>119</v>
      </c>
      <c r="J720" s="43" t="s">
        <v>22</v>
      </c>
      <c r="K720" s="43">
        <v>32</v>
      </c>
      <c r="L720" s="43">
        <v>12</v>
      </c>
      <c r="M720" s="43">
        <v>15</v>
      </c>
      <c r="N720" s="37" t="s">
        <v>23</v>
      </c>
      <c r="O720" s="37" t="s">
        <v>24</v>
      </c>
    </row>
    <row r="721" spans="1:15" s="36" customFormat="1" x14ac:dyDescent="0.25">
      <c r="A721" s="37" t="s">
        <v>1434</v>
      </c>
      <c r="B721" s="44" t="str">
        <f t="shared" si="16"/>
        <v>NX161 25'Cd/115V/1Ph/Ex Pr/FM/CSA</v>
      </c>
      <c r="C721" s="37" t="s">
        <v>1435</v>
      </c>
      <c r="D721" s="37" t="str">
        <f>VLOOKUP(A721,'[1]Zoeller Pump Company'!$A$10:$C$3862,3,FALSE)</f>
        <v>https://www.zoellerpumps.com/en-us/products/sump-effluent-pumps/commercial/160-series</v>
      </c>
      <c r="E721" s="37" t="s">
        <v>21</v>
      </c>
      <c r="F721" s="40">
        <v>2375</v>
      </c>
      <c r="G721" s="41"/>
      <c r="H721" s="42">
        <v>53514182106</v>
      </c>
      <c r="I721" s="43">
        <v>118</v>
      </c>
      <c r="J721" s="43" t="s">
        <v>22</v>
      </c>
      <c r="K721" s="43">
        <v>32</v>
      </c>
      <c r="L721" s="43">
        <v>12</v>
      </c>
      <c r="M721" s="43">
        <v>15</v>
      </c>
      <c r="N721" s="37" t="s">
        <v>23</v>
      </c>
      <c r="O721" s="37" t="s">
        <v>24</v>
      </c>
    </row>
    <row r="722" spans="1:15" s="36" customFormat="1" x14ac:dyDescent="0.25">
      <c r="A722" s="37" t="s">
        <v>1436</v>
      </c>
      <c r="B722" s="44" t="str">
        <f t="shared" si="16"/>
        <v>BN161 35'Cd/115V/1Ph/Pb35'/CSA</v>
      </c>
      <c r="C722" s="37" t="s">
        <v>1437</v>
      </c>
      <c r="D722" s="37" t="str">
        <f>VLOOKUP(A722,'[1]Zoeller Pump Company'!$A$10:$C$3862,3,FALSE)</f>
        <v>https://www.zoellerpumps.com/en-us/products/sump-effluent-pumps/commercial/160-series</v>
      </c>
      <c r="E722" s="37" t="s">
        <v>21</v>
      </c>
      <c r="F722" s="40">
        <v>1298</v>
      </c>
      <c r="G722" s="41"/>
      <c r="H722" s="42">
        <v>53514182595</v>
      </c>
      <c r="I722" s="43">
        <v>87</v>
      </c>
      <c r="J722" s="43" t="s">
        <v>22</v>
      </c>
      <c r="K722" s="43">
        <v>21.25</v>
      </c>
      <c r="L722" s="43">
        <v>11.75</v>
      </c>
      <c r="M722" s="43">
        <v>14.75</v>
      </c>
      <c r="N722" s="37" t="s">
        <v>23</v>
      </c>
      <c r="O722" s="37" t="s">
        <v>196</v>
      </c>
    </row>
    <row r="723" spans="1:15" s="36" customFormat="1" x14ac:dyDescent="0.25">
      <c r="A723" s="37" t="s">
        <v>1438</v>
      </c>
      <c r="B723" s="44" t="str">
        <f t="shared" si="16"/>
        <v>MX161 115V/1Ph/Ex Pr/FM/CSA</v>
      </c>
      <c r="C723" s="37" t="s">
        <v>1439</v>
      </c>
      <c r="D723" s="37" t="str">
        <f>VLOOKUP(A723,'[1]Zoeller Pump Company'!$A$10:$C$3862,3,FALSE)</f>
        <v>https://www.zoellerpumps.com/en-us/products/sump-effluent-pumps/commercial/160-series</v>
      </c>
      <c r="E723" s="37" t="s">
        <v>21</v>
      </c>
      <c r="F723" s="40">
        <v>3265</v>
      </c>
      <c r="G723" s="41"/>
      <c r="H723" s="42">
        <v>53514236144</v>
      </c>
      <c r="I723" s="43">
        <v>123</v>
      </c>
      <c r="J723" s="43" t="s">
        <v>22</v>
      </c>
      <c r="K723" s="43">
        <v>32</v>
      </c>
      <c r="L723" s="43">
        <v>12</v>
      </c>
      <c r="M723" s="43">
        <v>15</v>
      </c>
      <c r="N723" s="37" t="s">
        <v>23</v>
      </c>
      <c r="O723" s="37" t="s">
        <v>24</v>
      </c>
    </row>
    <row r="724" spans="1:15" s="36" customFormat="1" x14ac:dyDescent="0.25">
      <c r="A724" s="37" t="s">
        <v>1440</v>
      </c>
      <c r="B724" s="44" t="str">
        <f t="shared" si="16"/>
        <v>DX161 230V/1Ph/EX Pr/FM/CSA</v>
      </c>
      <c r="C724" s="37" t="s">
        <v>1441</v>
      </c>
      <c r="D724" s="37" t="str">
        <f>VLOOKUP(A724,'[1]Zoeller Pump Company'!$A$10:$C$3862,3,FALSE)</f>
        <v>https://www.zoellerpumps.com/en-us/products/sump-effluent-pumps/commercial/160-series</v>
      </c>
      <c r="E724" s="37" t="s">
        <v>21</v>
      </c>
      <c r="F724" s="40">
        <v>3258</v>
      </c>
      <c r="G724" s="41"/>
      <c r="H724" s="42">
        <v>53514236168</v>
      </c>
      <c r="I724" s="43">
        <v>123</v>
      </c>
      <c r="J724" s="43" t="s">
        <v>22</v>
      </c>
      <c r="K724" s="43">
        <v>32</v>
      </c>
      <c r="L724" s="43">
        <v>12</v>
      </c>
      <c r="M724" s="43">
        <v>15</v>
      </c>
      <c r="N724" s="37" t="s">
        <v>23</v>
      </c>
      <c r="O724" s="37" t="s">
        <v>24</v>
      </c>
    </row>
    <row r="725" spans="1:15" s="36" customFormat="1" x14ac:dyDescent="0.25">
      <c r="A725" s="37" t="s">
        <v>1442</v>
      </c>
      <c r="B725" s="44" t="str">
        <f t="shared" si="16"/>
        <v>HX161 200-208V/1Ph/Ex Pr/FM/CSA</v>
      </c>
      <c r="C725" s="37" t="s">
        <v>1443</v>
      </c>
      <c r="D725" s="37" t="str">
        <f>VLOOKUP(A725,'[1]Zoeller Pump Company'!$A$10:$C$3862,3,FALSE)</f>
        <v>https://www.zoellerpumps.com/en-us/products/sump-effluent-pumps/commercial/160-series</v>
      </c>
      <c r="E725" s="37" t="s">
        <v>21</v>
      </c>
      <c r="F725" s="40">
        <v>3298</v>
      </c>
      <c r="G725" s="41"/>
      <c r="H725" s="42">
        <v>53514236182</v>
      </c>
      <c r="I725" s="43">
        <v>123</v>
      </c>
      <c r="J725" s="43" t="s">
        <v>22</v>
      </c>
      <c r="K725" s="43">
        <v>32</v>
      </c>
      <c r="L725" s="43">
        <v>12</v>
      </c>
      <c r="M725" s="43">
        <v>15</v>
      </c>
      <c r="N725" s="37" t="s">
        <v>23</v>
      </c>
      <c r="O725" s="37" t="s">
        <v>24</v>
      </c>
    </row>
    <row r="726" spans="1:15" s="36" customFormat="1" x14ac:dyDescent="0.25">
      <c r="A726" s="37" t="s">
        <v>1444</v>
      </c>
      <c r="B726" s="44" t="str">
        <f t="shared" si="16"/>
        <v>JX161 50'Cd/200-208V/3Ph/Ex Pr/FM/CSA</v>
      </c>
      <c r="C726" s="37" t="s">
        <v>1445</v>
      </c>
      <c r="D726" s="37" t="str">
        <f>VLOOKUP(A726,'[1]Zoeller Pump Company'!$A$10:$C$3862,3,FALSE)</f>
        <v>https://www.zoellerpumps.com/en-us/products/sump-effluent-pumps/commercial/160-series</v>
      </c>
      <c r="E726" s="37" t="s">
        <v>21</v>
      </c>
      <c r="F726" s="40">
        <v>2509</v>
      </c>
      <c r="G726" s="41"/>
      <c r="H726" s="42">
        <v>53514211127</v>
      </c>
      <c r="I726" s="43">
        <v>128</v>
      </c>
      <c r="J726" s="43" t="s">
        <v>22</v>
      </c>
      <c r="K726" s="43">
        <v>32</v>
      </c>
      <c r="L726" s="43">
        <v>12</v>
      </c>
      <c r="M726" s="43">
        <v>15</v>
      </c>
      <c r="N726" s="37" t="s">
        <v>23</v>
      </c>
      <c r="O726" s="37" t="s">
        <v>24</v>
      </c>
    </row>
    <row r="727" spans="1:15" s="36" customFormat="1" x14ac:dyDescent="0.25">
      <c r="A727" s="37" t="s">
        <v>1446</v>
      </c>
      <c r="B727" s="44" t="str">
        <f t="shared" si="16"/>
        <v>BN161 50'Cd/115V/1Ph/Pb50'/CSA/(161-0024)</v>
      </c>
      <c r="C727" s="37" t="s">
        <v>1447</v>
      </c>
      <c r="D727" s="37" t="str">
        <f>VLOOKUP(A727,'[1]Zoeller Pump Company'!$A$10:$C$3862,3,FALSE)</f>
        <v>https://www.zoellerpumps.com/en-us/products/sump-effluent-pumps/commercial/160-series</v>
      </c>
      <c r="E727" s="37" t="s">
        <v>21</v>
      </c>
      <c r="F727" s="40">
        <v>1468</v>
      </c>
      <c r="G727" s="41"/>
      <c r="H727" s="42">
        <v>53514228279</v>
      </c>
      <c r="I727" s="43">
        <v>88</v>
      </c>
      <c r="J727" s="43" t="s">
        <v>22</v>
      </c>
      <c r="K727" s="43">
        <v>21.25</v>
      </c>
      <c r="L727" s="43">
        <v>11.75</v>
      </c>
      <c r="M727" s="43">
        <v>14.75</v>
      </c>
      <c r="N727" s="37" t="s">
        <v>23</v>
      </c>
      <c r="O727" s="37" t="s">
        <v>196</v>
      </c>
    </row>
    <row r="728" spans="1:15" s="36" customFormat="1" x14ac:dyDescent="0.25">
      <c r="A728" s="37" t="s">
        <v>1448</v>
      </c>
      <c r="B728" s="44" t="str">
        <f t="shared" si="16"/>
        <v>J161 35'Cd/200-208V/3Ph/cCSAus/UL</v>
      </c>
      <c r="C728" s="37" t="s">
        <v>1449</v>
      </c>
      <c r="D728" s="37" t="str">
        <f>VLOOKUP(A728,'[1]Zoeller Pump Company'!$A$10:$C$3862,3,FALSE)</f>
        <v>https://www.zoellerpumps.com/en-us/products/sump-effluent-pumps/commercial/160-series</v>
      </c>
      <c r="E728" s="37" t="s">
        <v>21</v>
      </c>
      <c r="F728" s="40">
        <v>1333</v>
      </c>
      <c r="G728" s="41"/>
      <c r="H728" s="42">
        <v>53514234782</v>
      </c>
      <c r="I728" s="43">
        <v>84</v>
      </c>
      <c r="J728" s="43" t="s">
        <v>22</v>
      </c>
      <c r="K728" s="43">
        <v>21.25</v>
      </c>
      <c r="L728" s="43">
        <v>11.75</v>
      </c>
      <c r="M728" s="43">
        <v>14.75</v>
      </c>
      <c r="N728" s="37" t="s">
        <v>23</v>
      </c>
      <c r="O728" s="37" t="s">
        <v>196</v>
      </c>
    </row>
    <row r="729" spans="1:15" s="36" customFormat="1" x14ac:dyDescent="0.25">
      <c r="A729" s="37" t="s">
        <v>1450</v>
      </c>
      <c r="B729" s="44" t="str">
        <f t="shared" si="16"/>
        <v>IX161 50'Cd/200-208V/1Ph/Ex Pr/FM/CSA</v>
      </c>
      <c r="C729" s="37" t="s">
        <v>1451</v>
      </c>
      <c r="D729" s="37" t="str">
        <f>VLOOKUP(A729,'[1]Zoeller Pump Company'!$A$10:$C$3862,3,FALSE)</f>
        <v>https://www.zoellerpumps.com/en-us/products/sump-effluent-pumps/commercial/160-series</v>
      </c>
      <c r="E729" s="37" t="s">
        <v>21</v>
      </c>
      <c r="F729" s="40">
        <v>2434</v>
      </c>
      <c r="G729" s="41"/>
      <c r="H729" s="42">
        <v>53514237325</v>
      </c>
      <c r="I729" s="43">
        <v>119</v>
      </c>
      <c r="J729" s="43" t="s">
        <v>22</v>
      </c>
      <c r="K729" s="43">
        <v>32</v>
      </c>
      <c r="L729" s="43">
        <v>12</v>
      </c>
      <c r="M729" s="43">
        <v>15</v>
      </c>
      <c r="N729" s="37" t="s">
        <v>23</v>
      </c>
      <c r="O729" s="37" t="s">
        <v>24</v>
      </c>
    </row>
    <row r="730" spans="1:15" s="36" customFormat="1" x14ac:dyDescent="0.25">
      <c r="A730" s="37" t="s">
        <v>1452</v>
      </c>
      <c r="B730" s="44" t="str">
        <f t="shared" si="16"/>
        <v>H161 25'Cd/ 200-208V/1Ph/cCSAus</v>
      </c>
      <c r="C730" s="37" t="s">
        <v>1453</v>
      </c>
      <c r="D730" s="37" t="str">
        <f>VLOOKUP(A730,'[1]Zoeller Pump Company'!$A$10:$C$3862,3,FALSE)</f>
        <v>https://www.zoellerpumps.com/en-us/products/sump-effluent-pumps/commercial/160-series</v>
      </c>
      <c r="E730" s="37" t="s">
        <v>21</v>
      </c>
      <c r="F730" s="40">
        <v>1359</v>
      </c>
      <c r="G730" s="41"/>
      <c r="H730" s="42">
        <v>53514240745</v>
      </c>
      <c r="I730" s="43">
        <v>83</v>
      </c>
      <c r="J730" s="43" t="s">
        <v>22</v>
      </c>
      <c r="K730" s="43">
        <v>21.25</v>
      </c>
      <c r="L730" s="43">
        <v>11.75</v>
      </c>
      <c r="M730" s="43">
        <v>14.75</v>
      </c>
      <c r="N730" s="37" t="s">
        <v>23</v>
      </c>
      <c r="O730" s="37" t="s">
        <v>196</v>
      </c>
    </row>
    <row r="731" spans="1:15" s="36" customFormat="1" x14ac:dyDescent="0.25">
      <c r="A731" s="37" t="s">
        <v>1454</v>
      </c>
      <c r="B731" s="44" t="str">
        <f t="shared" si="16"/>
        <v>MX161 50'Cd/115V/1Ph/Ex Pr/FM/CSA</v>
      </c>
      <c r="C731" s="37" t="s">
        <v>1455</v>
      </c>
      <c r="D731" s="37" t="str">
        <f>VLOOKUP(A731,'[1]Zoeller Pump Company'!$A$10:$C$3862,3,FALSE)</f>
        <v>https://www.zoellerpumps.com/en-us/products/sump-effluent-pumps/commercial/160-series</v>
      </c>
      <c r="E731" s="37" t="s">
        <v>21</v>
      </c>
      <c r="F731" s="40">
        <v>3405</v>
      </c>
      <c r="G731" s="41"/>
      <c r="H731" s="42">
        <v>53514259914</v>
      </c>
      <c r="I731" s="43">
        <v>125</v>
      </c>
      <c r="J731" s="43" t="s">
        <v>22</v>
      </c>
      <c r="K731" s="43">
        <v>32</v>
      </c>
      <c r="L731" s="43">
        <v>12</v>
      </c>
      <c r="M731" s="43">
        <v>15</v>
      </c>
      <c r="N731" s="37" t="s">
        <v>23</v>
      </c>
      <c r="O731" s="37" t="s">
        <v>24</v>
      </c>
    </row>
    <row r="732" spans="1:15" s="36" customFormat="1" x14ac:dyDescent="0.25">
      <c r="A732" s="37" t="s">
        <v>1456</v>
      </c>
      <c r="B732" s="44" t="str">
        <f t="shared" si="16"/>
        <v>N161 115V/1Ph/ED</v>
      </c>
      <c r="C732" s="37" t="s">
        <v>1457</v>
      </c>
      <c r="D732" s="37" t="str">
        <f>VLOOKUP(A732,'[1]Zoeller Pump Company'!$A$10:$C$3862,3,FALSE)</f>
        <v>https://www.zoellerpumps.com/en-us/products/sump-effluent-pumps/commercial/160-series</v>
      </c>
      <c r="E732" s="37" t="s">
        <v>21</v>
      </c>
      <c r="F732" s="40">
        <v>1089</v>
      </c>
      <c r="G732" s="41"/>
      <c r="H732" s="42">
        <v>53514270537</v>
      </c>
      <c r="I732" s="43">
        <v>82</v>
      </c>
      <c r="J732" s="43" t="s">
        <v>22</v>
      </c>
      <c r="K732" s="43">
        <v>21.25</v>
      </c>
      <c r="L732" s="43">
        <v>11.75</v>
      </c>
      <c r="M732" s="43">
        <v>14.75</v>
      </c>
      <c r="N732" s="37" t="s">
        <v>23</v>
      </c>
      <c r="O732" s="37" t="s">
        <v>196</v>
      </c>
    </row>
    <row r="733" spans="1:15" s="36" customFormat="1" x14ac:dyDescent="0.25">
      <c r="A733" s="37" t="s">
        <v>1458</v>
      </c>
      <c r="B733" s="44" t="str">
        <f t="shared" si="16"/>
        <v>IX161 25'Cd/200-208V/1Ph/Ex Pr/FM/CSA</v>
      </c>
      <c r="C733" s="37" t="s">
        <v>1459</v>
      </c>
      <c r="D733" s="37" t="str">
        <f>VLOOKUP(A733,'[1]Zoeller Pump Company'!$A$10:$C$3862,3,FALSE)</f>
        <v>https://www.zoellerpumps.com/en-us/products/sump-effluent-pumps/commercial/160-series</v>
      </c>
      <c r="E733" s="37" t="s">
        <v>21</v>
      </c>
      <c r="F733" s="40">
        <v>2394</v>
      </c>
      <c r="G733" s="41"/>
      <c r="H733" s="42">
        <v>53514283551</v>
      </c>
      <c r="I733" s="43">
        <v>119</v>
      </c>
      <c r="J733" s="43" t="s">
        <v>22</v>
      </c>
      <c r="K733" s="43">
        <v>32</v>
      </c>
      <c r="L733" s="43">
        <v>12</v>
      </c>
      <c r="M733" s="43">
        <v>15</v>
      </c>
      <c r="N733" s="37" t="s">
        <v>23</v>
      </c>
      <c r="O733" s="37" t="s">
        <v>24</v>
      </c>
    </row>
    <row r="734" spans="1:15" s="36" customFormat="1" x14ac:dyDescent="0.25">
      <c r="A734" s="37" t="s">
        <v>1460</v>
      </c>
      <c r="B734" s="44" t="str">
        <f t="shared" si="16"/>
        <v>G161 25'Cd/460V/3Ph/cCSAus/UL</v>
      </c>
      <c r="C734" s="37" t="s">
        <v>1461</v>
      </c>
      <c r="D734" s="37" t="str">
        <f>VLOOKUP(A734,'[1]Zoeller Pump Company'!$A$10:$C$3862,3,FALSE)</f>
        <v>https://www.zoellerpumps.com/en-us/products/sump-effluent-pumps/commercial/160-series</v>
      </c>
      <c r="E734" s="37" t="s">
        <v>21</v>
      </c>
      <c r="F734" s="40">
        <v>1323</v>
      </c>
      <c r="G734" s="41"/>
      <c r="H734" s="42">
        <v>53514312145</v>
      </c>
      <c r="I734" s="43">
        <v>87</v>
      </c>
      <c r="J734" s="43" t="s">
        <v>22</v>
      </c>
      <c r="K734" s="43">
        <v>21.25</v>
      </c>
      <c r="L734" s="43">
        <v>11.75</v>
      </c>
      <c r="M734" s="43">
        <v>14.75</v>
      </c>
      <c r="N734" s="37" t="s">
        <v>23</v>
      </c>
      <c r="O734" s="37" t="s">
        <v>196</v>
      </c>
    </row>
    <row r="735" spans="1:15" s="36" customFormat="1" x14ac:dyDescent="0.25">
      <c r="A735" s="37" t="s">
        <v>1462</v>
      </c>
      <c r="B735" s="44" t="str">
        <f t="shared" si="16"/>
        <v>MX161 35'Cd/115V/1Ph/Ex Pr/FM/CSA</v>
      </c>
      <c r="C735" s="37" t="s">
        <v>1463</v>
      </c>
      <c r="D735" s="37" t="str">
        <f>VLOOKUP(A735,'[1]Zoeller Pump Company'!$A$10:$C$3862,3,FALSE)</f>
        <v>https://www.zoellerpumps.com/en-us/products/sump-effluent-pumps/commercial/160-series</v>
      </c>
      <c r="E735" s="37" t="s">
        <v>21</v>
      </c>
      <c r="F735" s="40">
        <v>3375</v>
      </c>
      <c r="G735" s="41"/>
      <c r="H735" s="42">
        <v>53514319380</v>
      </c>
      <c r="I735" s="43">
        <v>124</v>
      </c>
      <c r="J735" s="43" t="s">
        <v>22</v>
      </c>
      <c r="K735" s="43">
        <v>32</v>
      </c>
      <c r="L735" s="43">
        <v>12</v>
      </c>
      <c r="M735" s="43">
        <v>15</v>
      </c>
      <c r="N735" s="37" t="s">
        <v>23</v>
      </c>
      <c r="O735" s="37" t="s">
        <v>24</v>
      </c>
    </row>
    <row r="736" spans="1:15" s="36" customFormat="1" x14ac:dyDescent="0.25">
      <c r="A736" s="37" t="s">
        <v>1464</v>
      </c>
      <c r="B736" s="44" t="str">
        <f t="shared" si="16"/>
        <v>JX161 35'Cds/200-208V/3Ph/Ex Pr/FM/CSA</v>
      </c>
      <c r="C736" s="37" t="s">
        <v>1465</v>
      </c>
      <c r="D736" s="37" t="str">
        <f>VLOOKUP(A736,'[1]Zoeller Pump Company'!$A$10:$C$3862,3,FALSE)</f>
        <v>https://www.zoellerpumps.com/en-us/products/sump-effluent-pumps/commercial/160-series</v>
      </c>
      <c r="E736" s="37" t="s">
        <v>21</v>
      </c>
      <c r="F736" s="40">
        <v>2500</v>
      </c>
      <c r="G736" s="41"/>
      <c r="H736" s="42">
        <v>53514325060</v>
      </c>
      <c r="I736" s="43">
        <v>118</v>
      </c>
      <c r="J736" s="43" t="s">
        <v>22</v>
      </c>
      <c r="K736" s="43">
        <v>32</v>
      </c>
      <c r="L736" s="43">
        <v>12</v>
      </c>
      <c r="M736" s="43">
        <v>15</v>
      </c>
      <c r="N736" s="37" t="s">
        <v>23</v>
      </c>
      <c r="O736" s="37" t="s">
        <v>24</v>
      </c>
    </row>
    <row r="737" spans="1:15" s="36" customFormat="1" x14ac:dyDescent="0.25">
      <c r="A737" s="37" t="s">
        <v>1466</v>
      </c>
      <c r="B737" s="44" t="str">
        <f t="shared" si="16"/>
        <v>DX161 50'Cd/230V/1Ph/EX Pr/FM/CSA</v>
      </c>
      <c r="C737" s="37" t="s">
        <v>1467</v>
      </c>
      <c r="D737" s="37" t="str">
        <f>VLOOKUP(A737,'[1]Zoeller Pump Company'!$A$10:$C$3862,3,FALSE)</f>
        <v>https://www.zoellerpumps.com/en-us/products/sump-effluent-pumps/commercial/160-series</v>
      </c>
      <c r="E737" s="37" t="s">
        <v>21</v>
      </c>
      <c r="F737" s="40">
        <v>3398</v>
      </c>
      <c r="G737" s="41"/>
      <c r="H737" s="42">
        <v>53514327729</v>
      </c>
      <c r="I737" s="43">
        <v>123</v>
      </c>
      <c r="J737" s="43" t="s">
        <v>22</v>
      </c>
      <c r="K737" s="43">
        <v>32</v>
      </c>
      <c r="L737" s="43">
        <v>12</v>
      </c>
      <c r="M737" s="43">
        <v>15</v>
      </c>
      <c r="N737" s="37" t="s">
        <v>23</v>
      </c>
      <c r="O737" s="37" t="s">
        <v>24</v>
      </c>
    </row>
    <row r="738" spans="1:15" s="36" customFormat="1" x14ac:dyDescent="0.25">
      <c r="A738" s="39" t="s">
        <v>1468</v>
      </c>
      <c r="B738" s="44" t="str">
        <f t="shared" si="16"/>
        <v>F161 50'Cd/230V/3Ph/cCSAus</v>
      </c>
      <c r="C738" s="39" t="str">
        <f>VLOOKUP(A738,'[2]2021 M10 PricePartsList'!$A:$D,2,FALSE)</f>
        <v>F161 50'Cd/230V/3Ph/cCSAus</v>
      </c>
      <c r="D738" s="39" t="s">
        <v>1469</v>
      </c>
      <c r="E738" s="37" t="s">
        <v>21</v>
      </c>
      <c r="F738" s="50">
        <v>1331</v>
      </c>
      <c r="G738" s="41"/>
      <c r="H738" s="42">
        <v>53514331344</v>
      </c>
      <c r="I738" s="43">
        <v>87</v>
      </c>
      <c r="J738" s="46" t="s">
        <v>22</v>
      </c>
      <c r="K738" s="43">
        <v>21.25</v>
      </c>
      <c r="L738" s="43">
        <v>11.75</v>
      </c>
      <c r="M738" s="43">
        <v>14.75</v>
      </c>
      <c r="N738" s="37" t="s">
        <v>23</v>
      </c>
      <c r="O738" s="37" t="s">
        <v>24</v>
      </c>
    </row>
    <row r="739" spans="1:15" s="36" customFormat="1" x14ac:dyDescent="0.25">
      <c r="A739" s="37" t="s">
        <v>1470</v>
      </c>
      <c r="B739" s="44" t="str">
        <f t="shared" si="16"/>
        <v>HX161 50'Cd/200-208V/1Ph/Ex Pr/FM/CSA</v>
      </c>
      <c r="C739" s="37" t="s">
        <v>1471</v>
      </c>
      <c r="D739" s="37" t="str">
        <f>VLOOKUP(A739,'[1]Zoeller Pump Company'!$A$10:$C$3862,3,FALSE)</f>
        <v>https://www.zoellerpumps.com/en-us/products/sump-effluent-pumps/commercial/160-series</v>
      </c>
      <c r="E739" s="37" t="s">
        <v>21</v>
      </c>
      <c r="F739" s="40">
        <v>3438</v>
      </c>
      <c r="G739" s="41"/>
      <c r="H739" s="42">
        <v>53514333980</v>
      </c>
      <c r="I739" s="43">
        <v>125</v>
      </c>
      <c r="J739" s="43" t="s">
        <v>22</v>
      </c>
      <c r="K739" s="43">
        <v>32</v>
      </c>
      <c r="L739" s="43">
        <v>12</v>
      </c>
      <c r="M739" s="43">
        <v>15</v>
      </c>
      <c r="N739" s="37" t="s">
        <v>23</v>
      </c>
      <c r="O739" s="37" t="s">
        <v>24</v>
      </c>
    </row>
    <row r="740" spans="1:15" s="36" customFormat="1" x14ac:dyDescent="0.25">
      <c r="A740" s="37" t="s">
        <v>1472</v>
      </c>
      <c r="B740" s="44" t="str">
        <f t="shared" si="16"/>
        <v>GX161 25'Cd/460V/3Ph/Ex Pr/FM/CSA</v>
      </c>
      <c r="C740" s="37" t="s">
        <v>1473</v>
      </c>
      <c r="D740" s="37" t="str">
        <f>VLOOKUP(A740,'[1]Zoeller Pump Company'!$A$10:$C$3862,3,FALSE)</f>
        <v>https://www.zoellerpumps.com/en-us/products/sump-effluent-pumps/commercial/160-series</v>
      </c>
      <c r="E740" s="37" t="s">
        <v>21</v>
      </c>
      <c r="F740" s="40">
        <v>2469</v>
      </c>
      <c r="G740" s="41"/>
      <c r="H740" s="42">
        <v>53514341268</v>
      </c>
      <c r="I740" s="43">
        <v>119</v>
      </c>
      <c r="J740" s="43" t="s">
        <v>22</v>
      </c>
      <c r="K740" s="43">
        <v>32</v>
      </c>
      <c r="L740" s="43">
        <v>12</v>
      </c>
      <c r="M740" s="43">
        <v>15</v>
      </c>
      <c r="N740" s="37" t="s">
        <v>23</v>
      </c>
      <c r="O740" s="37" t="s">
        <v>24</v>
      </c>
    </row>
    <row r="741" spans="1:15" s="36" customFormat="1" x14ac:dyDescent="0.25">
      <c r="A741" s="37" t="s">
        <v>1474</v>
      </c>
      <c r="B741" s="44" t="str">
        <f t="shared" si="16"/>
        <v>MX161 25'Cd/115V/1Ph/Ex Pr/FM/CSA</v>
      </c>
      <c r="C741" s="37" t="s">
        <v>1475</v>
      </c>
      <c r="D741" s="37" t="str">
        <f>VLOOKUP(A741,'[1]Zoeller Pump Company'!$A$10:$C$3862,3,FALSE)</f>
        <v>https://www.zoellerpumps.com/en-us/products/sump-effluent-pumps/commercial/160-series</v>
      </c>
      <c r="E741" s="37" t="s">
        <v>21</v>
      </c>
      <c r="F741" s="40">
        <v>3365</v>
      </c>
      <c r="G741" s="41"/>
      <c r="H741" s="42">
        <v>53514350581</v>
      </c>
      <c r="I741" s="43">
        <v>124</v>
      </c>
      <c r="J741" s="43" t="s">
        <v>22</v>
      </c>
      <c r="K741" s="43">
        <v>32</v>
      </c>
      <c r="L741" s="43">
        <v>12</v>
      </c>
      <c r="M741" s="43">
        <v>15</v>
      </c>
      <c r="N741" s="37" t="s">
        <v>23</v>
      </c>
      <c r="O741" s="37" t="s">
        <v>24</v>
      </c>
    </row>
    <row r="742" spans="1:15" s="36" customFormat="1" x14ac:dyDescent="0.25">
      <c r="A742" s="37" t="s">
        <v>1476</v>
      </c>
      <c r="B742" s="44" t="str">
        <f t="shared" si="16"/>
        <v>DX161 35'Cd/230V/1Ph/EX Pr/FM/CSA</v>
      </c>
      <c r="C742" s="37" t="s">
        <v>1477</v>
      </c>
      <c r="D742" s="37" t="str">
        <f>VLOOKUP(A742,'[1]Zoeller Pump Company'!$A$10:$C$3862,3,FALSE)</f>
        <v>https://www.zoellerpumps.com/en-us/products/sump-effluent-pumps/commercial/160-series</v>
      </c>
      <c r="E742" s="37" t="s">
        <v>21</v>
      </c>
      <c r="F742" s="40">
        <v>3368</v>
      </c>
      <c r="G742" s="41"/>
      <c r="H742" s="42">
        <v>53514358884</v>
      </c>
      <c r="I742" s="43">
        <v>123</v>
      </c>
      <c r="J742" s="43" t="s">
        <v>22</v>
      </c>
      <c r="K742" s="43">
        <v>32</v>
      </c>
      <c r="L742" s="43">
        <v>12</v>
      </c>
      <c r="M742" s="43">
        <v>15</v>
      </c>
      <c r="N742" s="37" t="s">
        <v>23</v>
      </c>
      <c r="O742" s="37" t="s">
        <v>24</v>
      </c>
    </row>
    <row r="743" spans="1:15" s="36" customFormat="1" x14ac:dyDescent="0.25">
      <c r="A743" s="37" t="s">
        <v>1478</v>
      </c>
      <c r="B743" s="44" t="str">
        <f t="shared" si="16"/>
        <v>HX161 35'Cd/200-208V/1Ph/Ex Pr/FM/CSA</v>
      </c>
      <c r="C743" s="37" t="s">
        <v>1479</v>
      </c>
      <c r="D743" s="37" t="str">
        <f>VLOOKUP(A743,'[1]Zoeller Pump Company'!$A$10:$C$3862,3,FALSE)</f>
        <v>https://www.zoellerpumps.com/en-us/products/sump-effluent-pumps/commercial/160-series</v>
      </c>
      <c r="E743" s="37" t="s">
        <v>21</v>
      </c>
      <c r="F743" s="40">
        <v>3408</v>
      </c>
      <c r="G743" s="41"/>
      <c r="H743" s="42">
        <v>53514378387</v>
      </c>
      <c r="I743" s="43">
        <v>125</v>
      </c>
      <c r="J743" s="43" t="s">
        <v>22</v>
      </c>
      <c r="K743" s="43">
        <v>32</v>
      </c>
      <c r="L743" s="43">
        <v>12</v>
      </c>
      <c r="M743" s="43">
        <v>15</v>
      </c>
      <c r="N743" s="37" t="s">
        <v>23</v>
      </c>
      <c r="O743" s="37" t="s">
        <v>24</v>
      </c>
    </row>
    <row r="744" spans="1:15" s="36" customFormat="1" x14ac:dyDescent="0.25">
      <c r="A744" s="37" t="s">
        <v>1480</v>
      </c>
      <c r="B744" s="44" t="str">
        <f t="shared" si="16"/>
        <v>FX161 50'CD/230V/3Ph/Ex Pr/FM/CSA</v>
      </c>
      <c r="C744" s="37" t="s">
        <v>1481</v>
      </c>
      <c r="D744" s="37" t="str">
        <f>VLOOKUP(A744,'[1]Zoeller Pump Company'!$A$10:$C$3862,3,FALSE)</f>
        <v>https://www.zoellerpumps.com/en-us/products/sump-effluent-pumps/commercial/160-series</v>
      </c>
      <c r="E744" s="37" t="s">
        <v>21</v>
      </c>
      <c r="F744" s="40">
        <v>2509</v>
      </c>
      <c r="G744" s="41"/>
      <c r="H744" s="42">
        <v>53514393915</v>
      </c>
      <c r="I744" s="43">
        <v>117</v>
      </c>
      <c r="J744" s="43" t="s">
        <v>22</v>
      </c>
      <c r="K744" s="43">
        <v>32</v>
      </c>
      <c r="L744" s="43">
        <v>12</v>
      </c>
      <c r="M744" s="43">
        <v>15</v>
      </c>
      <c r="N744" s="37" t="s">
        <v>23</v>
      </c>
      <c r="O744" s="37" t="s">
        <v>24</v>
      </c>
    </row>
    <row r="745" spans="1:15" s="36" customFormat="1" x14ac:dyDescent="0.25">
      <c r="A745" s="37" t="s">
        <v>1482</v>
      </c>
      <c r="B745" s="44" t="str">
        <f t="shared" si="16"/>
        <v>M163 115V/1Ph/cCSAus/UL</v>
      </c>
      <c r="C745" s="37" t="s">
        <v>1483</v>
      </c>
      <c r="D745" s="37" t="str">
        <f>VLOOKUP(A745,'[1]Zoeller Pump Company'!$A$10:$C$3862,3,FALSE)</f>
        <v>https://www.zoellerpumps.com/en-us/products/sump-effluent-pumps/commercial/160-series</v>
      </c>
      <c r="E745" s="37" t="s">
        <v>21</v>
      </c>
      <c r="F745" s="40">
        <v>1161</v>
      </c>
      <c r="G745" s="41"/>
      <c r="H745" s="42">
        <v>53514015060</v>
      </c>
      <c r="I745" s="43">
        <v>83</v>
      </c>
      <c r="J745" s="43" t="s">
        <v>22</v>
      </c>
      <c r="K745" s="43">
        <v>21.25</v>
      </c>
      <c r="L745" s="43">
        <v>11.75</v>
      </c>
      <c r="M745" s="43">
        <v>14.75</v>
      </c>
      <c r="N745" s="37" t="s">
        <v>23</v>
      </c>
      <c r="O745" s="37" t="s">
        <v>196</v>
      </c>
    </row>
    <row r="746" spans="1:15" s="36" customFormat="1" x14ac:dyDescent="0.25">
      <c r="A746" s="37" t="s">
        <v>1484</v>
      </c>
      <c r="B746" s="44" t="str">
        <f t="shared" si="16"/>
        <v>N163 115V/1Ph/CSA</v>
      </c>
      <c r="C746" s="37" t="s">
        <v>1485</v>
      </c>
      <c r="D746" s="37" t="str">
        <f>VLOOKUP(A746,'[1]Zoeller Pump Company'!$A$10:$C$3862,3,FALSE)</f>
        <v>https://www.zoellerpumps.com/en-us/products/sump-effluent-pumps/commercial/160-series</v>
      </c>
      <c r="E746" s="37" t="s">
        <v>21</v>
      </c>
      <c r="F746" s="40">
        <v>1048</v>
      </c>
      <c r="G746" s="41"/>
      <c r="H746" s="42">
        <v>53514015077</v>
      </c>
      <c r="I746" s="43">
        <v>82</v>
      </c>
      <c r="J746" s="43" t="s">
        <v>22</v>
      </c>
      <c r="K746" s="43">
        <v>21.25</v>
      </c>
      <c r="L746" s="43">
        <v>11.75</v>
      </c>
      <c r="M746" s="43">
        <v>14.75</v>
      </c>
      <c r="N746" s="37" t="s">
        <v>23</v>
      </c>
      <c r="O746" s="37" t="s">
        <v>196</v>
      </c>
    </row>
    <row r="747" spans="1:15" s="36" customFormat="1" x14ac:dyDescent="0.25">
      <c r="A747" s="37" t="s">
        <v>1486</v>
      </c>
      <c r="B747" s="44" t="str">
        <f t="shared" si="16"/>
        <v>D163 230V/1Ph/cCSAus/UL</v>
      </c>
      <c r="C747" s="37" t="s">
        <v>1487</v>
      </c>
      <c r="D747" s="37" t="str">
        <f>VLOOKUP(A747,'[1]Zoeller Pump Company'!$A$10:$C$3862,3,FALSE)</f>
        <v>https://www.zoellerpumps.com/en-us/products/sump-effluent-pumps/commercial/160-series</v>
      </c>
      <c r="E747" s="37" t="s">
        <v>21</v>
      </c>
      <c r="F747" s="40">
        <v>1221</v>
      </c>
      <c r="G747" s="41"/>
      <c r="H747" s="42">
        <v>53514015084</v>
      </c>
      <c r="I747" s="43">
        <v>83</v>
      </c>
      <c r="J747" s="43" t="s">
        <v>22</v>
      </c>
      <c r="K747" s="43">
        <v>21.25</v>
      </c>
      <c r="L747" s="43">
        <v>11.75</v>
      </c>
      <c r="M747" s="43">
        <v>14.75</v>
      </c>
      <c r="N747" s="37" t="s">
        <v>23</v>
      </c>
      <c r="O747" s="37" t="s">
        <v>196</v>
      </c>
    </row>
    <row r="748" spans="1:15" s="36" customFormat="1" x14ac:dyDescent="0.25">
      <c r="A748" s="37" t="s">
        <v>1488</v>
      </c>
      <c r="B748" s="44" t="str">
        <f t="shared" si="16"/>
        <v>E163 230V/1Ph/cCSAus/UL</v>
      </c>
      <c r="C748" s="37" t="s">
        <v>1489</v>
      </c>
      <c r="D748" s="37" t="str">
        <f>VLOOKUP(A748,'[1]Zoeller Pump Company'!$A$10:$C$3862,3,FALSE)</f>
        <v>https://www.zoellerpumps.com/en-us/products/sump-effluent-pumps/commercial/160-series</v>
      </c>
      <c r="E748" s="37" t="s">
        <v>21</v>
      </c>
      <c r="F748" s="40">
        <v>1108</v>
      </c>
      <c r="G748" s="41"/>
      <c r="H748" s="42">
        <v>53514015091</v>
      </c>
      <c r="I748" s="43">
        <v>82</v>
      </c>
      <c r="J748" s="43" t="s">
        <v>22</v>
      </c>
      <c r="K748" s="43">
        <v>21.25</v>
      </c>
      <c r="L748" s="43">
        <v>11.75</v>
      </c>
      <c r="M748" s="43">
        <v>14.75</v>
      </c>
      <c r="N748" s="37" t="s">
        <v>23</v>
      </c>
      <c r="O748" s="37" t="s">
        <v>196</v>
      </c>
    </row>
    <row r="749" spans="1:15" s="36" customFormat="1" x14ac:dyDescent="0.25">
      <c r="A749" s="37" t="s">
        <v>1490</v>
      </c>
      <c r="B749" s="44" t="str">
        <f t="shared" si="16"/>
        <v>H163 200-208V/1Ph/cCSAus</v>
      </c>
      <c r="C749" s="37" t="s">
        <v>1491</v>
      </c>
      <c r="D749" s="37" t="str">
        <f>VLOOKUP(A749,'[1]Zoeller Pump Company'!$A$10:$C$3862,3,FALSE)</f>
        <v>https://www.zoellerpumps.com/en-us/products/sump-effluent-pumps/commercial/160-series</v>
      </c>
      <c r="E749" s="37" t="s">
        <v>21</v>
      </c>
      <c r="F749" s="40">
        <v>1261</v>
      </c>
      <c r="G749" s="41"/>
      <c r="H749" s="42">
        <v>53514015107</v>
      </c>
      <c r="I749" s="43">
        <v>83</v>
      </c>
      <c r="J749" s="43" t="s">
        <v>22</v>
      </c>
      <c r="K749" s="43">
        <v>21.25</v>
      </c>
      <c r="L749" s="43">
        <v>11.75</v>
      </c>
      <c r="M749" s="43">
        <v>14.75</v>
      </c>
      <c r="N749" s="37" t="s">
        <v>23</v>
      </c>
      <c r="O749" s="37" t="s">
        <v>196</v>
      </c>
    </row>
    <row r="750" spans="1:15" s="36" customFormat="1" x14ac:dyDescent="0.25">
      <c r="A750" s="37" t="s">
        <v>1492</v>
      </c>
      <c r="B750" s="44" t="str">
        <f t="shared" si="16"/>
        <v>J163 200-208V/3Ph/cCSAus/UL</v>
      </c>
      <c r="C750" s="37" t="s">
        <v>1493</v>
      </c>
      <c r="D750" s="37" t="str">
        <f>VLOOKUP(A750,'[1]Zoeller Pump Company'!$A$10:$C$3862,3,FALSE)</f>
        <v>https://www.zoellerpumps.com/en-us/products/sump-effluent-pumps/commercial/160-series</v>
      </c>
      <c r="E750" s="37" t="s">
        <v>21</v>
      </c>
      <c r="F750" s="40">
        <v>1223</v>
      </c>
      <c r="G750" s="41"/>
      <c r="H750" s="42">
        <v>53514015114</v>
      </c>
      <c r="I750" s="43">
        <v>82</v>
      </c>
      <c r="J750" s="43" t="s">
        <v>22</v>
      </c>
      <c r="K750" s="43">
        <v>21.25</v>
      </c>
      <c r="L750" s="43">
        <v>11.75</v>
      </c>
      <c r="M750" s="43">
        <v>14.75</v>
      </c>
      <c r="N750" s="37" t="s">
        <v>23</v>
      </c>
      <c r="O750" s="37" t="s">
        <v>196</v>
      </c>
    </row>
    <row r="751" spans="1:15" s="36" customFormat="1" x14ac:dyDescent="0.25">
      <c r="A751" s="37" t="s">
        <v>1494</v>
      </c>
      <c r="B751" s="44" t="str">
        <f t="shared" si="16"/>
        <v>F163 230V/3Ph/cCSAus/UL</v>
      </c>
      <c r="C751" s="37" t="s">
        <v>1495</v>
      </c>
      <c r="D751" s="37" t="str">
        <f>VLOOKUP(A751,'[1]Zoeller Pump Company'!$A$10:$C$3862,3,FALSE)</f>
        <v>https://www.zoellerpumps.com/en-us/products/sump-effluent-pumps/commercial/160-series</v>
      </c>
      <c r="E751" s="37" t="s">
        <v>21</v>
      </c>
      <c r="F751" s="40">
        <v>1223</v>
      </c>
      <c r="G751" s="41"/>
      <c r="H751" s="42">
        <v>53514015121</v>
      </c>
      <c r="I751" s="43">
        <v>82</v>
      </c>
      <c r="J751" s="43" t="s">
        <v>22</v>
      </c>
      <c r="K751" s="43">
        <v>21.25</v>
      </c>
      <c r="L751" s="43">
        <v>11.75</v>
      </c>
      <c r="M751" s="43">
        <v>14.75</v>
      </c>
      <c r="N751" s="37" t="s">
        <v>23</v>
      </c>
      <c r="O751" s="37" t="s">
        <v>196</v>
      </c>
    </row>
    <row r="752" spans="1:15" s="36" customFormat="1" x14ac:dyDescent="0.25">
      <c r="A752" s="37" t="s">
        <v>1496</v>
      </c>
      <c r="B752" s="44" t="str">
        <f t="shared" si="16"/>
        <v>I163 200-208V/1Ph/cCSAus</v>
      </c>
      <c r="C752" s="37" t="s">
        <v>1497</v>
      </c>
      <c r="D752" s="37" t="str">
        <f>VLOOKUP(A752,'[1]Zoeller Pump Company'!$A$10:$C$3862,3,FALSE)</f>
        <v>https://www.zoellerpumps.com/en-us/products/sump-effluent-pumps/commercial/160-series</v>
      </c>
      <c r="E752" s="37" t="s">
        <v>21</v>
      </c>
      <c r="F752" s="40">
        <v>1148</v>
      </c>
      <c r="G752" s="41"/>
      <c r="H752" s="42">
        <v>53514015138</v>
      </c>
      <c r="I752" s="43">
        <v>82</v>
      </c>
      <c r="J752" s="43" t="s">
        <v>22</v>
      </c>
      <c r="K752" s="43">
        <v>21.25</v>
      </c>
      <c r="L752" s="43">
        <v>11.75</v>
      </c>
      <c r="M752" s="43">
        <v>14.75</v>
      </c>
      <c r="N752" s="37" t="s">
        <v>23</v>
      </c>
      <c r="O752" s="37" t="s">
        <v>196</v>
      </c>
    </row>
    <row r="753" spans="1:15" s="36" customFormat="1" x14ac:dyDescent="0.25">
      <c r="A753" s="37" t="s">
        <v>1498</v>
      </c>
      <c r="B753" s="44" t="str">
        <f t="shared" si="16"/>
        <v>N163 50'Cd/115V/1Ph/CSA</v>
      </c>
      <c r="C753" s="37" t="s">
        <v>1499</v>
      </c>
      <c r="D753" s="37" t="str">
        <f>VLOOKUP(A753,'[1]Zoeller Pump Company'!$A$10:$C$3862,3,FALSE)</f>
        <v>https://www.zoellerpumps.com/en-us/products/sump-effluent-pumps/commercial/160-series</v>
      </c>
      <c r="E753" s="37" t="s">
        <v>21</v>
      </c>
      <c r="F753" s="40">
        <v>1188</v>
      </c>
      <c r="G753" s="41"/>
      <c r="H753" s="42">
        <v>53514015176</v>
      </c>
      <c r="I753" s="43">
        <v>91</v>
      </c>
      <c r="J753" s="43" t="s">
        <v>22</v>
      </c>
      <c r="K753" s="43">
        <v>21.25</v>
      </c>
      <c r="L753" s="43">
        <v>11.75</v>
      </c>
      <c r="M753" s="43">
        <v>14.75</v>
      </c>
      <c r="N753" s="37" t="s">
        <v>23</v>
      </c>
      <c r="O753" s="37" t="s">
        <v>196</v>
      </c>
    </row>
    <row r="754" spans="1:15" s="36" customFormat="1" x14ac:dyDescent="0.25">
      <c r="A754" s="37" t="s">
        <v>1500</v>
      </c>
      <c r="B754" s="44" t="str">
        <f t="shared" si="16"/>
        <v>M163 35'Cd/115V/1Ph/cCSAus/UL</v>
      </c>
      <c r="C754" s="37" t="s">
        <v>1501</v>
      </c>
      <c r="D754" s="37" t="str">
        <f>VLOOKUP(A754,'[1]Zoeller Pump Company'!$A$10:$C$3862,3,FALSE)</f>
        <v>https://www.zoellerpumps.com/en-us/products/sump-effluent-pumps/commercial/160-series</v>
      </c>
      <c r="E754" s="37" t="s">
        <v>21</v>
      </c>
      <c r="F754" s="40">
        <v>1271</v>
      </c>
      <c r="G754" s="41"/>
      <c r="H754" s="42">
        <v>53514015183</v>
      </c>
      <c r="I754" s="43">
        <v>88</v>
      </c>
      <c r="J754" s="43" t="s">
        <v>22</v>
      </c>
      <c r="K754" s="43">
        <v>21.25</v>
      </c>
      <c r="L754" s="43">
        <v>11.75</v>
      </c>
      <c r="M754" s="43">
        <v>14.75</v>
      </c>
      <c r="N754" s="37" t="s">
        <v>23</v>
      </c>
      <c r="O754" s="37" t="s">
        <v>196</v>
      </c>
    </row>
    <row r="755" spans="1:15" s="36" customFormat="1" x14ac:dyDescent="0.25">
      <c r="A755" s="37" t="s">
        <v>1502</v>
      </c>
      <c r="B755" s="44" t="str">
        <f t="shared" si="16"/>
        <v>N163 35'Cd/115V/1Ph/CSA</v>
      </c>
      <c r="C755" s="37" t="s">
        <v>1503</v>
      </c>
      <c r="D755" s="37" t="str">
        <f>VLOOKUP(A755,'[1]Zoeller Pump Company'!$A$10:$C$3862,3,FALSE)</f>
        <v>https://www.zoellerpumps.com/en-us/products/sump-effluent-pumps/commercial/160-series</v>
      </c>
      <c r="E755" s="37" t="s">
        <v>21</v>
      </c>
      <c r="F755" s="40">
        <v>1158</v>
      </c>
      <c r="G755" s="41"/>
      <c r="H755" s="42">
        <v>53514015190</v>
      </c>
      <c r="I755" s="43">
        <v>87</v>
      </c>
      <c r="J755" s="43" t="s">
        <v>22</v>
      </c>
      <c r="K755" s="43">
        <v>21.25</v>
      </c>
      <c r="L755" s="43">
        <v>11.75</v>
      </c>
      <c r="M755" s="43">
        <v>14.75</v>
      </c>
      <c r="N755" s="37" t="s">
        <v>23</v>
      </c>
      <c r="O755" s="37" t="s">
        <v>196</v>
      </c>
    </row>
    <row r="756" spans="1:15" s="36" customFormat="1" x14ac:dyDescent="0.25">
      <c r="A756" s="37" t="s">
        <v>1504</v>
      </c>
      <c r="B756" s="44" t="str">
        <f t="shared" si="16"/>
        <v>G163 25'Cd/460V/3Ph/cCSAus/UL</v>
      </c>
      <c r="C756" s="37" t="s">
        <v>1505</v>
      </c>
      <c r="D756" s="37" t="str">
        <f>VLOOKUP(A756,'[1]Zoeller Pump Company'!$A$10:$C$3862,3,FALSE)</f>
        <v>https://www.zoellerpumps.com/en-us/products/sump-effluent-pumps/commercial/160-series</v>
      </c>
      <c r="E756" s="37" t="s">
        <v>21</v>
      </c>
      <c r="F756" s="40">
        <v>1323</v>
      </c>
      <c r="G756" s="41"/>
      <c r="H756" s="42">
        <v>53514015206</v>
      </c>
      <c r="I756" s="43">
        <v>84</v>
      </c>
      <c r="J756" s="43" t="s">
        <v>22</v>
      </c>
      <c r="K756" s="43">
        <v>21.25</v>
      </c>
      <c r="L756" s="43">
        <v>11.75</v>
      </c>
      <c r="M756" s="43">
        <v>14.75</v>
      </c>
      <c r="N756" s="37" t="s">
        <v>23</v>
      </c>
      <c r="O756" s="37" t="s">
        <v>196</v>
      </c>
    </row>
    <row r="757" spans="1:15" s="36" customFormat="1" x14ac:dyDescent="0.25">
      <c r="A757" s="37" t="s">
        <v>1506</v>
      </c>
      <c r="B757" s="44" t="str">
        <f t="shared" si="16"/>
        <v>N163 25'Cd/115V/1Ph/CSA</v>
      </c>
      <c r="C757" s="37" t="s">
        <v>1507</v>
      </c>
      <c r="D757" s="37" t="str">
        <f>VLOOKUP(A757,'[1]Zoeller Pump Company'!$A$10:$C$3862,3,FALSE)</f>
        <v>https://www.zoellerpumps.com/en-us/products/sump-effluent-pumps/commercial/160-series</v>
      </c>
      <c r="E757" s="37" t="s">
        <v>21</v>
      </c>
      <c r="F757" s="40">
        <v>1148</v>
      </c>
      <c r="G757" s="41"/>
      <c r="H757" s="42">
        <v>53514015237</v>
      </c>
      <c r="I757" s="43">
        <v>84</v>
      </c>
      <c r="J757" s="43" t="s">
        <v>22</v>
      </c>
      <c r="K757" s="43">
        <v>21.25</v>
      </c>
      <c r="L757" s="43">
        <v>11.75</v>
      </c>
      <c r="M757" s="43">
        <v>14.75</v>
      </c>
      <c r="N757" s="37" t="s">
        <v>23</v>
      </c>
      <c r="O757" s="37" t="s">
        <v>196</v>
      </c>
    </row>
    <row r="758" spans="1:15" s="36" customFormat="1" x14ac:dyDescent="0.25">
      <c r="A758" s="37" t="s">
        <v>1508</v>
      </c>
      <c r="B758" s="44" t="str">
        <f t="shared" si="16"/>
        <v>D163 25'Cd/230V/1Ph/cCSAus/UL</v>
      </c>
      <c r="C758" s="37" t="s">
        <v>1509</v>
      </c>
      <c r="D758" s="37" t="str">
        <f>VLOOKUP(A758,'[1]Zoeller Pump Company'!$A$10:$C$3862,3,FALSE)</f>
        <v>https://www.zoellerpumps.com/en-us/products/sump-effluent-pumps/commercial/160-series</v>
      </c>
      <c r="E758" s="37" t="s">
        <v>21</v>
      </c>
      <c r="F758" s="40">
        <v>1321</v>
      </c>
      <c r="G758" s="41"/>
      <c r="H758" s="42">
        <v>53514015268</v>
      </c>
      <c r="I758" s="43">
        <v>85</v>
      </c>
      <c r="J758" s="43" t="s">
        <v>22</v>
      </c>
      <c r="K758" s="43">
        <v>21.25</v>
      </c>
      <c r="L758" s="43">
        <v>11.75</v>
      </c>
      <c r="M758" s="43">
        <v>14.75</v>
      </c>
      <c r="N758" s="37" t="s">
        <v>23</v>
      </c>
      <c r="O758" s="37" t="s">
        <v>196</v>
      </c>
    </row>
    <row r="759" spans="1:15" s="36" customFormat="1" x14ac:dyDescent="0.25">
      <c r="A759" s="37" t="s">
        <v>1510</v>
      </c>
      <c r="B759" s="44" t="str">
        <f t="shared" si="16"/>
        <v>D163 230V/1Ph/Extra Duty</v>
      </c>
      <c r="C759" s="37" t="s">
        <v>1511</v>
      </c>
      <c r="D759" s="37" t="str">
        <f>VLOOKUP(A759,'[1]Zoeller Pump Company'!$A$10:$C$3862,3,FALSE)</f>
        <v>https://www.zoellerpumps.com/en-us/products/sump-effluent-pumps/commercial/160-series</v>
      </c>
      <c r="E759" s="37" t="s">
        <v>21</v>
      </c>
      <c r="F759" s="40">
        <v>1262</v>
      </c>
      <c r="G759" s="41"/>
      <c r="H759" s="42">
        <v>53514015299</v>
      </c>
      <c r="I759" s="43">
        <v>83</v>
      </c>
      <c r="J759" s="43" t="s">
        <v>22</v>
      </c>
      <c r="K759" s="43">
        <v>21.25</v>
      </c>
      <c r="L759" s="43">
        <v>11.75</v>
      </c>
      <c r="M759" s="43">
        <v>14.75</v>
      </c>
      <c r="N759" s="37" t="s">
        <v>23</v>
      </c>
      <c r="O759" s="37" t="s">
        <v>196</v>
      </c>
    </row>
    <row r="760" spans="1:15" s="36" customFormat="1" x14ac:dyDescent="0.25">
      <c r="A760" s="37" t="s">
        <v>1512</v>
      </c>
      <c r="B760" s="44" t="str">
        <f t="shared" si="16"/>
        <v>M163 50'Cd/115V/1Ph/cCSAus/UL</v>
      </c>
      <c r="C760" s="37" t="s">
        <v>1513</v>
      </c>
      <c r="D760" s="37" t="str">
        <f>VLOOKUP(A760,'[1]Zoeller Pump Company'!$A$10:$C$3862,3,FALSE)</f>
        <v>https://www.zoellerpumps.com/en-us/products/sump-effluent-pumps/commercial/160-series</v>
      </c>
      <c r="E760" s="37" t="s">
        <v>21</v>
      </c>
      <c r="F760" s="40">
        <v>1301</v>
      </c>
      <c r="G760" s="41"/>
      <c r="H760" s="42">
        <v>53514026448</v>
      </c>
      <c r="I760" s="43">
        <v>92</v>
      </c>
      <c r="J760" s="43" t="s">
        <v>22</v>
      </c>
      <c r="K760" s="43">
        <v>21.25</v>
      </c>
      <c r="L760" s="43">
        <v>11.75</v>
      </c>
      <c r="M760" s="43">
        <v>14.75</v>
      </c>
      <c r="N760" s="37" t="s">
        <v>23</v>
      </c>
      <c r="O760" s="37" t="s">
        <v>196</v>
      </c>
    </row>
    <row r="761" spans="1:15" s="36" customFormat="1" x14ac:dyDescent="0.25">
      <c r="A761" s="37" t="s">
        <v>1514</v>
      </c>
      <c r="B761" s="44" t="str">
        <f t="shared" si="16"/>
        <v>M163 25'Cd/115V/1Ph/cCSAus/UL</v>
      </c>
      <c r="C761" s="37" t="s">
        <v>1515</v>
      </c>
      <c r="D761" s="37" t="str">
        <f>VLOOKUP(A761,'[1]Zoeller Pump Company'!$A$10:$C$3862,3,FALSE)</f>
        <v>https://www.zoellerpumps.com/en-us/products/sump-effluent-pumps/commercial/160-series</v>
      </c>
      <c r="E761" s="37" t="s">
        <v>21</v>
      </c>
      <c r="F761" s="40">
        <v>1261</v>
      </c>
      <c r="G761" s="41"/>
      <c r="H761" s="42">
        <v>53514028237</v>
      </c>
      <c r="I761" s="43">
        <v>85</v>
      </c>
      <c r="J761" s="43" t="s">
        <v>22</v>
      </c>
      <c r="K761" s="43">
        <v>21.25</v>
      </c>
      <c r="L761" s="43">
        <v>11.75</v>
      </c>
      <c r="M761" s="43">
        <v>14.75</v>
      </c>
      <c r="N761" s="37" t="s">
        <v>23</v>
      </c>
      <c r="O761" s="37" t="s">
        <v>196</v>
      </c>
    </row>
    <row r="762" spans="1:15" s="36" customFormat="1" x14ac:dyDescent="0.25">
      <c r="A762" s="37" t="s">
        <v>1516</v>
      </c>
      <c r="B762" s="44" t="str">
        <f t="shared" si="16"/>
        <v>G163 460V/3Ph/cCSAus/UL</v>
      </c>
      <c r="C762" s="37" t="s">
        <v>1517</v>
      </c>
      <c r="D762" s="37" t="str">
        <f>VLOOKUP(A762,'[1]Zoeller Pump Company'!$A$10:$C$3862,3,FALSE)</f>
        <v>https://www.zoellerpumps.com/en-us/products/sump-effluent-pumps/commercial/160-series</v>
      </c>
      <c r="E762" s="37" t="s">
        <v>21</v>
      </c>
      <c r="F762" s="40">
        <v>1223</v>
      </c>
      <c r="G762" s="41"/>
      <c r="H762" s="42">
        <v>53514028619</v>
      </c>
      <c r="I762" s="43">
        <v>82</v>
      </c>
      <c r="J762" s="43" t="s">
        <v>22</v>
      </c>
      <c r="K762" s="43">
        <v>21.25</v>
      </c>
      <c r="L762" s="43">
        <v>11.75</v>
      </c>
      <c r="M762" s="43">
        <v>14.75</v>
      </c>
      <c r="N762" s="37" t="s">
        <v>23</v>
      </c>
      <c r="O762" s="37" t="s">
        <v>196</v>
      </c>
    </row>
    <row r="763" spans="1:15" s="36" customFormat="1" x14ac:dyDescent="0.25">
      <c r="A763" s="37" t="s">
        <v>1518</v>
      </c>
      <c r="B763" s="44" t="str">
        <f t="shared" si="16"/>
        <v>G163 50'Cd/460V/3Ph/cCSAus/UL</v>
      </c>
      <c r="C763" s="37" t="s">
        <v>1519</v>
      </c>
      <c r="D763" s="37" t="str">
        <f>VLOOKUP(A763,'[1]Zoeller Pump Company'!$A$10:$C$3862,3,FALSE)</f>
        <v>https://www.zoellerpumps.com/en-us/products/sump-effluent-pumps/commercial/160-series</v>
      </c>
      <c r="E763" s="37" t="s">
        <v>21</v>
      </c>
      <c r="F763" s="40">
        <v>1363</v>
      </c>
      <c r="G763" s="41"/>
      <c r="H763" s="42">
        <v>53514040529</v>
      </c>
      <c r="I763" s="43">
        <v>91</v>
      </c>
      <c r="J763" s="43" t="s">
        <v>22</v>
      </c>
      <c r="K763" s="43">
        <v>21.25</v>
      </c>
      <c r="L763" s="43">
        <v>11.75</v>
      </c>
      <c r="M763" s="43">
        <v>14.75</v>
      </c>
      <c r="N763" s="37" t="s">
        <v>23</v>
      </c>
      <c r="O763" s="37" t="s">
        <v>196</v>
      </c>
    </row>
    <row r="764" spans="1:15" s="36" customFormat="1" x14ac:dyDescent="0.25">
      <c r="A764" s="37" t="s">
        <v>1520</v>
      </c>
      <c r="B764" s="44" t="str">
        <f t="shared" si="16"/>
        <v>BE163 230V/1Ph/Pb20'/cCSAus/UL/(163-0004)</v>
      </c>
      <c r="C764" s="37" t="s">
        <v>1521</v>
      </c>
      <c r="D764" s="37" t="str">
        <f>VLOOKUP(A764,'[1]Zoeller Pump Company'!$A$10:$C$3862,3,FALSE)</f>
        <v>https://www.zoellerpumps.com/en-us/products/sump-effluent-pumps/commercial/160-series</v>
      </c>
      <c r="E764" s="37" t="s">
        <v>21</v>
      </c>
      <c r="F764" s="40">
        <v>1139</v>
      </c>
      <c r="G764" s="41"/>
      <c r="H764" s="42">
        <v>53514041472</v>
      </c>
      <c r="I764" s="43">
        <v>84</v>
      </c>
      <c r="J764" s="43" t="s">
        <v>22</v>
      </c>
      <c r="K764" s="43">
        <v>21.25</v>
      </c>
      <c r="L764" s="43">
        <v>11.75</v>
      </c>
      <c r="M764" s="43">
        <v>14.75</v>
      </c>
      <c r="N764" s="37" t="s">
        <v>23</v>
      </c>
      <c r="O764" s="37" t="s">
        <v>196</v>
      </c>
    </row>
    <row r="765" spans="1:15" s="36" customFormat="1" x14ac:dyDescent="0.25">
      <c r="A765" s="37" t="s">
        <v>1522</v>
      </c>
      <c r="B765" s="44" t="str">
        <f t="shared" si="16"/>
        <v>BN163 115V/1Ph/Pb20'/CSA/(163-0002)</v>
      </c>
      <c r="C765" s="37" t="s">
        <v>1523</v>
      </c>
      <c r="D765" s="37" t="str">
        <f>VLOOKUP(A765,'[1]Zoeller Pump Company'!$A$10:$C$3862,3,FALSE)</f>
        <v>https://www.zoellerpumps.com/en-us/products/sump-effluent-pumps/commercial/160-series</v>
      </c>
      <c r="E765" s="37" t="s">
        <v>21</v>
      </c>
      <c r="F765" s="40">
        <v>1188</v>
      </c>
      <c r="G765" s="41"/>
      <c r="H765" s="42">
        <v>53514041489</v>
      </c>
      <c r="I765" s="43">
        <v>84</v>
      </c>
      <c r="J765" s="43" t="s">
        <v>22</v>
      </c>
      <c r="K765" s="43">
        <v>21.25</v>
      </c>
      <c r="L765" s="43">
        <v>11.75</v>
      </c>
      <c r="M765" s="43">
        <v>14.75</v>
      </c>
      <c r="N765" s="37" t="s">
        <v>23</v>
      </c>
      <c r="O765" s="37" t="s">
        <v>196</v>
      </c>
    </row>
    <row r="766" spans="1:15" s="36" customFormat="1" x14ac:dyDescent="0.25">
      <c r="A766" s="37" t="s">
        <v>1524</v>
      </c>
      <c r="B766" s="44" t="str">
        <f t="shared" ref="B766:B829" si="17">IF(D766&lt;&gt;0,HYPERLINK(D766,C766),"NO LINK")</f>
        <v>E163 50'Cd/230V/1Ph/cCSAus/UL</v>
      </c>
      <c r="C766" s="37" t="s">
        <v>1525</v>
      </c>
      <c r="D766" s="37" t="str">
        <f>VLOOKUP(A766,'[1]Zoeller Pump Company'!$A$10:$C$3862,3,FALSE)</f>
        <v>https://www.zoellerpumps.com/en-us/products/sump-effluent-pumps/commercial/160-series</v>
      </c>
      <c r="E766" s="37" t="s">
        <v>21</v>
      </c>
      <c r="F766" s="40">
        <v>1248</v>
      </c>
      <c r="G766" s="41"/>
      <c r="H766" s="42">
        <v>53514041533</v>
      </c>
      <c r="I766" s="43">
        <v>91</v>
      </c>
      <c r="J766" s="43" t="s">
        <v>22</v>
      </c>
      <c r="K766" s="43">
        <v>21.25</v>
      </c>
      <c r="L766" s="43">
        <v>11.75</v>
      </c>
      <c r="M766" s="43">
        <v>14.75</v>
      </c>
      <c r="N766" s="37" t="s">
        <v>23</v>
      </c>
      <c r="O766" s="37" t="s">
        <v>196</v>
      </c>
    </row>
    <row r="767" spans="1:15" s="36" customFormat="1" x14ac:dyDescent="0.25">
      <c r="A767" s="37" t="s">
        <v>1526</v>
      </c>
      <c r="B767" s="44" t="str">
        <f t="shared" si="17"/>
        <v>D163 35'Cd/230V/1Ph/cCSAus/UL</v>
      </c>
      <c r="C767" s="37" t="s">
        <v>1527</v>
      </c>
      <c r="D767" s="37" t="str">
        <f>VLOOKUP(A767,'[1]Zoeller Pump Company'!$A$10:$C$3862,3,FALSE)</f>
        <v>https://www.zoellerpumps.com/en-us/products/sump-effluent-pumps/commercial/160-series</v>
      </c>
      <c r="E767" s="37" t="s">
        <v>21</v>
      </c>
      <c r="F767" s="40">
        <v>1331</v>
      </c>
      <c r="G767" s="41"/>
      <c r="H767" s="42">
        <v>53514046576</v>
      </c>
      <c r="I767" s="43">
        <v>88</v>
      </c>
      <c r="J767" s="43" t="s">
        <v>22</v>
      </c>
      <c r="K767" s="43">
        <v>21.25</v>
      </c>
      <c r="L767" s="43">
        <v>11.75</v>
      </c>
      <c r="M767" s="43">
        <v>14.75</v>
      </c>
      <c r="N767" s="37" t="s">
        <v>23</v>
      </c>
      <c r="O767" s="37" t="s">
        <v>196</v>
      </c>
    </row>
    <row r="768" spans="1:15" s="36" customFormat="1" x14ac:dyDescent="0.25">
      <c r="A768" s="37" t="s">
        <v>1528</v>
      </c>
      <c r="B768" s="44" t="str">
        <f t="shared" si="17"/>
        <v>H163 35'Cd/200-208V/1Ph/cCSAus</v>
      </c>
      <c r="C768" s="37" t="s">
        <v>1529</v>
      </c>
      <c r="D768" s="37" t="str">
        <f>VLOOKUP(A768,'[1]Zoeller Pump Company'!$A$10:$C$3862,3,FALSE)</f>
        <v>https://www.zoellerpumps.com/en-us/products/sump-effluent-pumps/commercial/160-series</v>
      </c>
      <c r="E768" s="37" t="s">
        <v>21</v>
      </c>
      <c r="F768" s="40">
        <v>1371</v>
      </c>
      <c r="G768" s="41"/>
      <c r="H768" s="42">
        <v>53514048693</v>
      </c>
      <c r="I768" s="43">
        <v>88</v>
      </c>
      <c r="J768" s="43" t="s">
        <v>22</v>
      </c>
      <c r="K768" s="43">
        <v>21.25</v>
      </c>
      <c r="L768" s="43">
        <v>11.75</v>
      </c>
      <c r="M768" s="43">
        <v>14.75</v>
      </c>
      <c r="N768" s="37" t="s">
        <v>23</v>
      </c>
      <c r="O768" s="37" t="s">
        <v>196</v>
      </c>
    </row>
    <row r="769" spans="1:15" s="36" customFormat="1" x14ac:dyDescent="0.25">
      <c r="A769" s="37" t="s">
        <v>1530</v>
      </c>
      <c r="B769" s="44" t="str">
        <f t="shared" si="17"/>
        <v>I163 35'Cd/200-208V/1Ph/cCSAus</v>
      </c>
      <c r="C769" s="37" t="s">
        <v>1531</v>
      </c>
      <c r="D769" s="37" t="str">
        <f>VLOOKUP(A769,'[1]Zoeller Pump Company'!$A$10:$C$3862,3,FALSE)</f>
        <v>https://www.zoellerpumps.com/en-us/products/sump-effluent-pumps/commercial/160-series</v>
      </c>
      <c r="E769" s="37" t="s">
        <v>21</v>
      </c>
      <c r="F769" s="40">
        <v>1258</v>
      </c>
      <c r="G769" s="41"/>
      <c r="H769" s="42">
        <v>53514054588</v>
      </c>
      <c r="I769" s="43">
        <v>87</v>
      </c>
      <c r="J769" s="43" t="s">
        <v>22</v>
      </c>
      <c r="K769" s="43">
        <v>21.25</v>
      </c>
      <c r="L769" s="43">
        <v>11.75</v>
      </c>
      <c r="M769" s="43">
        <v>14.75</v>
      </c>
      <c r="N769" s="37" t="s">
        <v>23</v>
      </c>
      <c r="O769" s="37" t="s">
        <v>196</v>
      </c>
    </row>
    <row r="770" spans="1:15" s="36" customFormat="1" x14ac:dyDescent="0.25">
      <c r="A770" s="37" t="s">
        <v>1532</v>
      </c>
      <c r="B770" s="44" t="str">
        <f t="shared" si="17"/>
        <v>N163 115V/1Ph/Extra Duty</v>
      </c>
      <c r="C770" s="37" t="s">
        <v>1533</v>
      </c>
      <c r="D770" s="37" t="str">
        <f>VLOOKUP(A770,'[1]Zoeller Pump Company'!$A$10:$C$3862,3,FALSE)</f>
        <v>https://www.zoellerpumps.com/en-us/products/sump-effluent-pumps/commercial/160-series</v>
      </c>
      <c r="E770" s="37" t="s">
        <v>21</v>
      </c>
      <c r="F770" s="40">
        <v>1089</v>
      </c>
      <c r="G770" s="41"/>
      <c r="H770" s="42">
        <v>53514063979</v>
      </c>
      <c r="I770" s="43">
        <v>82</v>
      </c>
      <c r="J770" s="43" t="s">
        <v>22</v>
      </c>
      <c r="K770" s="43">
        <v>21.25</v>
      </c>
      <c r="L770" s="43">
        <v>11.75</v>
      </c>
      <c r="M770" s="43">
        <v>14.75</v>
      </c>
      <c r="N770" s="37" t="s">
        <v>23</v>
      </c>
      <c r="O770" s="37" t="s">
        <v>196</v>
      </c>
    </row>
    <row r="771" spans="1:15" s="36" customFormat="1" x14ac:dyDescent="0.25">
      <c r="A771" s="37" t="s">
        <v>1534</v>
      </c>
      <c r="B771" s="44" t="str">
        <f t="shared" si="17"/>
        <v>E163 35'Cd/230V/1Ph/cCSAus/UL</v>
      </c>
      <c r="C771" s="37" t="s">
        <v>1535</v>
      </c>
      <c r="D771" s="37" t="str">
        <f>VLOOKUP(A771,'[1]Zoeller Pump Company'!$A$10:$C$3862,3,FALSE)</f>
        <v>https://www.zoellerpumps.com/en-us/products/sump-effluent-pumps/commercial/160-series</v>
      </c>
      <c r="E771" s="37" t="s">
        <v>21</v>
      </c>
      <c r="F771" s="40">
        <v>1218</v>
      </c>
      <c r="G771" s="41"/>
      <c r="H771" s="42">
        <v>53514083564</v>
      </c>
      <c r="I771" s="43">
        <v>86</v>
      </c>
      <c r="J771" s="43" t="s">
        <v>22</v>
      </c>
      <c r="K771" s="43">
        <v>21.25</v>
      </c>
      <c r="L771" s="43">
        <v>11.75</v>
      </c>
      <c r="M771" s="43">
        <v>14.75</v>
      </c>
      <c r="N771" s="37" t="s">
        <v>23</v>
      </c>
      <c r="O771" s="37" t="s">
        <v>196</v>
      </c>
    </row>
    <row r="772" spans="1:15" s="36" customFormat="1" x14ac:dyDescent="0.25">
      <c r="A772" s="37" t="s">
        <v>1536</v>
      </c>
      <c r="B772" s="44" t="str">
        <f t="shared" si="17"/>
        <v>H163 200-208V/1Ph/ED</v>
      </c>
      <c r="C772" s="37" t="s">
        <v>1537</v>
      </c>
      <c r="D772" s="37" t="str">
        <f>VLOOKUP(A772,'[1]Zoeller Pump Company'!$A$10:$C$3862,3,FALSE)</f>
        <v>https://www.zoellerpumps.com/en-us/products/sump-effluent-pumps/commercial/160-series</v>
      </c>
      <c r="E772" s="37" t="s">
        <v>21</v>
      </c>
      <c r="F772" s="40">
        <v>1149</v>
      </c>
      <c r="G772" s="41"/>
      <c r="H772" s="42">
        <v>53514089917</v>
      </c>
      <c r="I772" s="43">
        <v>83</v>
      </c>
      <c r="J772" s="43" t="s">
        <v>22</v>
      </c>
      <c r="K772" s="43">
        <v>21.25</v>
      </c>
      <c r="L772" s="43">
        <v>11.75</v>
      </c>
      <c r="M772" s="43">
        <v>14.75</v>
      </c>
      <c r="N772" s="37" t="s">
        <v>23</v>
      </c>
      <c r="O772" s="37" t="s">
        <v>196</v>
      </c>
    </row>
    <row r="773" spans="1:15" s="36" customFormat="1" x14ac:dyDescent="0.25">
      <c r="A773" s="37" t="s">
        <v>1538</v>
      </c>
      <c r="B773" s="44" t="str">
        <f t="shared" si="17"/>
        <v>I163 50'Cd/200-208V/1Ph/cCSAus</v>
      </c>
      <c r="C773" s="37" t="s">
        <v>1539</v>
      </c>
      <c r="D773" s="37" t="str">
        <f>VLOOKUP(A773,'[1]Zoeller Pump Company'!$A$10:$C$3862,3,FALSE)</f>
        <v>https://www.zoellerpumps.com/en-us/products/sump-effluent-pumps/commercial/160-series</v>
      </c>
      <c r="E773" s="37" t="s">
        <v>21</v>
      </c>
      <c r="F773" s="40">
        <v>1288</v>
      </c>
      <c r="G773" s="41"/>
      <c r="H773" s="42">
        <v>53514104504</v>
      </c>
      <c r="I773" s="43">
        <v>96</v>
      </c>
      <c r="J773" s="43" t="s">
        <v>22</v>
      </c>
      <c r="K773" s="43">
        <v>21.25</v>
      </c>
      <c r="L773" s="43">
        <v>11.75</v>
      </c>
      <c r="M773" s="43">
        <v>14.75</v>
      </c>
      <c r="N773" s="37" t="s">
        <v>23</v>
      </c>
      <c r="O773" s="37" t="s">
        <v>196</v>
      </c>
    </row>
    <row r="774" spans="1:15" s="36" customFormat="1" x14ac:dyDescent="0.25">
      <c r="A774" s="37" t="s">
        <v>1540</v>
      </c>
      <c r="B774" s="44" t="str">
        <f t="shared" si="17"/>
        <v>NX163 115V/1Ph/Ex Pr/FM/CSA</v>
      </c>
      <c r="C774" s="37" t="s">
        <v>1541</v>
      </c>
      <c r="D774" s="37" t="str">
        <f>VLOOKUP(A774,'[1]Zoeller Pump Company'!$A$10:$C$3862,3,FALSE)</f>
        <v>https://www.zoellerpumps.com/en-us/products/sump-effluent-pumps/commercial/160-series</v>
      </c>
      <c r="E774" s="37" t="s">
        <v>21</v>
      </c>
      <c r="F774" s="40">
        <v>2208</v>
      </c>
      <c r="G774" s="41"/>
      <c r="H774" s="42">
        <v>53514107918</v>
      </c>
      <c r="I774" s="43">
        <v>117</v>
      </c>
      <c r="J774" s="43" t="s">
        <v>22</v>
      </c>
      <c r="K774" s="43">
        <v>32</v>
      </c>
      <c r="L774" s="43">
        <v>12</v>
      </c>
      <c r="M774" s="43">
        <v>15</v>
      </c>
      <c r="N774" s="37" t="s">
        <v>23</v>
      </c>
      <c r="O774" s="37" t="s">
        <v>24</v>
      </c>
    </row>
    <row r="775" spans="1:15" s="36" customFormat="1" x14ac:dyDescent="0.25">
      <c r="A775" s="37" t="s">
        <v>1542</v>
      </c>
      <c r="B775" s="44" t="str">
        <f t="shared" si="17"/>
        <v>EX163 230V/1Ph/Ex Pr/FM/CSA</v>
      </c>
      <c r="C775" s="37" t="s">
        <v>1543</v>
      </c>
      <c r="D775" s="37" t="str">
        <f>VLOOKUP(A775,'[1]Zoeller Pump Company'!$A$10:$C$3862,3,FALSE)</f>
        <v>https://www.zoellerpumps.com/en-us/products/sump-effluent-pumps/commercial/160-series</v>
      </c>
      <c r="E775" s="37" t="s">
        <v>21</v>
      </c>
      <c r="F775" s="40">
        <v>2254</v>
      </c>
      <c r="G775" s="41"/>
      <c r="H775" s="42">
        <v>53514107925</v>
      </c>
      <c r="I775" s="43">
        <v>117</v>
      </c>
      <c r="J775" s="43" t="s">
        <v>22</v>
      </c>
      <c r="K775" s="43">
        <v>32</v>
      </c>
      <c r="L775" s="43">
        <v>12</v>
      </c>
      <c r="M775" s="43">
        <v>15</v>
      </c>
      <c r="N775" s="37" t="s">
        <v>23</v>
      </c>
      <c r="O775" s="37" t="s">
        <v>24</v>
      </c>
    </row>
    <row r="776" spans="1:15" s="36" customFormat="1" x14ac:dyDescent="0.25">
      <c r="A776" s="37" t="s">
        <v>1544</v>
      </c>
      <c r="B776" s="44" t="str">
        <f t="shared" si="17"/>
        <v>JX163 200-208V/3Ph/Ex Pr/FM/CSA</v>
      </c>
      <c r="C776" s="37" t="s">
        <v>1545</v>
      </c>
      <c r="D776" s="37" t="str">
        <f>VLOOKUP(A776,'[1]Zoeller Pump Company'!$A$10:$C$3862,3,FALSE)</f>
        <v>https://www.zoellerpumps.com/en-us/products/sump-effluent-pumps/commercial/160-series</v>
      </c>
      <c r="E776" s="37" t="s">
        <v>21</v>
      </c>
      <c r="F776" s="40">
        <v>2369</v>
      </c>
      <c r="G776" s="41"/>
      <c r="H776" s="42">
        <v>53514107932</v>
      </c>
      <c r="I776" s="43">
        <v>117</v>
      </c>
      <c r="J776" s="43" t="s">
        <v>22</v>
      </c>
      <c r="K776" s="43">
        <v>32</v>
      </c>
      <c r="L776" s="43">
        <v>12</v>
      </c>
      <c r="M776" s="43">
        <v>15</v>
      </c>
      <c r="N776" s="37" t="s">
        <v>23</v>
      </c>
      <c r="O776" s="37" t="s">
        <v>24</v>
      </c>
    </row>
    <row r="777" spans="1:15" s="36" customFormat="1" x14ac:dyDescent="0.25">
      <c r="A777" s="37" t="s">
        <v>1546</v>
      </c>
      <c r="B777" s="44" t="str">
        <f t="shared" si="17"/>
        <v>FX163 230V/3Ph/Ex Pr/FM/CSA</v>
      </c>
      <c r="C777" s="37" t="s">
        <v>1547</v>
      </c>
      <c r="D777" s="37" t="str">
        <f>VLOOKUP(A777,'[1]Zoeller Pump Company'!$A$10:$C$3862,3,FALSE)</f>
        <v>https://www.zoellerpumps.com/en-us/products/sump-effluent-pumps/commercial/160-series</v>
      </c>
      <c r="E777" s="37" t="s">
        <v>21</v>
      </c>
      <c r="F777" s="40">
        <v>2369</v>
      </c>
      <c r="G777" s="41"/>
      <c r="H777" s="42">
        <v>53514107949</v>
      </c>
      <c r="I777" s="43">
        <v>117</v>
      </c>
      <c r="J777" s="43" t="s">
        <v>22</v>
      </c>
      <c r="K777" s="43">
        <v>32</v>
      </c>
      <c r="L777" s="43">
        <v>12</v>
      </c>
      <c r="M777" s="43">
        <v>15</v>
      </c>
      <c r="N777" s="37" t="s">
        <v>23</v>
      </c>
      <c r="O777" s="37" t="s">
        <v>24</v>
      </c>
    </row>
    <row r="778" spans="1:15" s="36" customFormat="1" x14ac:dyDescent="0.25">
      <c r="A778" s="37" t="s">
        <v>1548</v>
      </c>
      <c r="B778" s="44" t="str">
        <f t="shared" si="17"/>
        <v>GX163 460V/3Ph/Ex Pr/FM/CSA</v>
      </c>
      <c r="C778" s="37" t="s">
        <v>1549</v>
      </c>
      <c r="D778" s="37" t="str">
        <f>VLOOKUP(A778,'[1]Zoeller Pump Company'!$A$10:$C$3862,3,FALSE)</f>
        <v>https://www.zoellerpumps.com/en-us/products/sump-effluent-pumps/commercial/160-series</v>
      </c>
      <c r="E778" s="37" t="s">
        <v>21</v>
      </c>
      <c r="F778" s="40">
        <v>2369</v>
      </c>
      <c r="G778" s="41"/>
      <c r="H778" s="42">
        <v>53514107956</v>
      </c>
      <c r="I778" s="43">
        <v>117</v>
      </c>
      <c r="J778" s="43" t="s">
        <v>22</v>
      </c>
      <c r="K778" s="43">
        <v>32</v>
      </c>
      <c r="L778" s="43">
        <v>12</v>
      </c>
      <c r="M778" s="43">
        <v>15</v>
      </c>
      <c r="N778" s="37" t="s">
        <v>23</v>
      </c>
      <c r="O778" s="37" t="s">
        <v>24</v>
      </c>
    </row>
    <row r="779" spans="1:15" s="36" customFormat="1" x14ac:dyDescent="0.25">
      <c r="A779" s="37" t="s">
        <v>1550</v>
      </c>
      <c r="B779" s="44" t="str">
        <f t="shared" si="17"/>
        <v>IX163 200-208V/1Ph/Ex Pr/FM/CSA</v>
      </c>
      <c r="C779" s="37" t="s">
        <v>1551</v>
      </c>
      <c r="D779" s="37" t="str">
        <f>VLOOKUP(A779,'[1]Zoeller Pump Company'!$A$10:$C$3862,3,FALSE)</f>
        <v>https://www.zoellerpumps.com/en-us/products/sump-effluent-pumps/commercial/160-series</v>
      </c>
      <c r="E779" s="37" t="s">
        <v>21</v>
      </c>
      <c r="F779" s="40">
        <v>2294</v>
      </c>
      <c r="G779" s="41"/>
      <c r="H779" s="42">
        <v>53514107963</v>
      </c>
      <c r="I779" s="43">
        <v>117</v>
      </c>
      <c r="J779" s="43" t="s">
        <v>22</v>
      </c>
      <c r="K779" s="43">
        <v>32</v>
      </c>
      <c r="L779" s="43">
        <v>12</v>
      </c>
      <c r="M779" s="43">
        <v>15</v>
      </c>
      <c r="N779" s="37" t="s">
        <v>23</v>
      </c>
      <c r="O779" s="37" t="s">
        <v>24</v>
      </c>
    </row>
    <row r="780" spans="1:15" s="36" customFormat="1" x14ac:dyDescent="0.25">
      <c r="A780" s="37" t="s">
        <v>1552</v>
      </c>
      <c r="B780" s="44" t="str">
        <f t="shared" si="17"/>
        <v>M163 115V/1Ph/ED</v>
      </c>
      <c r="C780" s="37" t="s">
        <v>1553</v>
      </c>
      <c r="D780" s="37" t="str">
        <f>VLOOKUP(A780,'[1]Zoeller Pump Company'!$A$10:$C$3862,3,FALSE)</f>
        <v>https://www.zoellerpumps.com/en-us/products/sump-effluent-pumps/commercial/160-series</v>
      </c>
      <c r="E780" s="37" t="s">
        <v>21</v>
      </c>
      <c r="F780" s="40">
        <v>1202</v>
      </c>
      <c r="G780" s="41"/>
      <c r="H780" s="42">
        <v>53514119010</v>
      </c>
      <c r="I780" s="43">
        <v>83</v>
      </c>
      <c r="J780" s="43" t="s">
        <v>22</v>
      </c>
      <c r="K780" s="43">
        <v>21.25</v>
      </c>
      <c r="L780" s="43">
        <v>11.75</v>
      </c>
      <c r="M780" s="43">
        <v>14.75</v>
      </c>
      <c r="N780" s="37" t="s">
        <v>23</v>
      </c>
      <c r="O780" s="37" t="s">
        <v>196</v>
      </c>
    </row>
    <row r="781" spans="1:15" s="36" customFormat="1" x14ac:dyDescent="0.25">
      <c r="A781" s="37" t="s">
        <v>1554</v>
      </c>
      <c r="B781" s="44" t="str">
        <f t="shared" si="17"/>
        <v>NX163 35'Cd/115V/1Ph/Ex Pr/FM/CSA</v>
      </c>
      <c r="C781" s="37" t="s">
        <v>1555</v>
      </c>
      <c r="D781" s="37" t="str">
        <f>VLOOKUP(A781,'[1]Zoeller Pump Company'!$A$10:$C$3862,3,FALSE)</f>
        <v>https://www.zoellerpumps.com/en-us/products/sump-effluent-pumps/commercial/160-series</v>
      </c>
      <c r="E781" s="37" t="s">
        <v>21</v>
      </c>
      <c r="F781" s="40">
        <v>2318</v>
      </c>
      <c r="G781" s="41"/>
      <c r="H781" s="42">
        <v>53514128715</v>
      </c>
      <c r="I781" s="43">
        <v>117</v>
      </c>
      <c r="J781" s="43" t="s">
        <v>22</v>
      </c>
      <c r="K781" s="43">
        <v>32</v>
      </c>
      <c r="L781" s="43">
        <v>12</v>
      </c>
      <c r="M781" s="43">
        <v>15</v>
      </c>
      <c r="N781" s="37" t="s">
        <v>23</v>
      </c>
      <c r="O781" s="37" t="s">
        <v>24</v>
      </c>
    </row>
    <row r="782" spans="1:15" s="36" customFormat="1" x14ac:dyDescent="0.25">
      <c r="A782" s="37" t="s">
        <v>1556</v>
      </c>
      <c r="B782" s="44" t="str">
        <f t="shared" si="17"/>
        <v>D163 50'Cd/230V/1Ph/cCSAus/UL</v>
      </c>
      <c r="C782" s="37" t="s">
        <v>1557</v>
      </c>
      <c r="D782" s="37" t="str">
        <f>VLOOKUP(A782,'[1]Zoeller Pump Company'!$A$10:$C$3862,3,FALSE)</f>
        <v>https://www.zoellerpumps.com/en-us/products/sump-effluent-pumps/commercial/160-series</v>
      </c>
      <c r="E782" s="37" t="s">
        <v>21</v>
      </c>
      <c r="F782" s="40">
        <v>1361</v>
      </c>
      <c r="G782" s="41"/>
      <c r="H782" s="42">
        <v>53514144104</v>
      </c>
      <c r="I782" s="43">
        <v>91</v>
      </c>
      <c r="J782" s="43" t="s">
        <v>22</v>
      </c>
      <c r="K782" s="43">
        <v>21.25</v>
      </c>
      <c r="L782" s="43">
        <v>11.75</v>
      </c>
      <c r="M782" s="43">
        <v>14.75</v>
      </c>
      <c r="N782" s="37" t="s">
        <v>23</v>
      </c>
      <c r="O782" s="37" t="s">
        <v>196</v>
      </c>
    </row>
    <row r="783" spans="1:15" s="36" customFormat="1" x14ac:dyDescent="0.25">
      <c r="A783" s="37" t="s">
        <v>1558</v>
      </c>
      <c r="B783" s="44" t="str">
        <f t="shared" si="17"/>
        <v>E163 230V/1Ph/Extra Duty</v>
      </c>
      <c r="C783" s="37" t="s">
        <v>1559</v>
      </c>
      <c r="D783" s="37" t="str">
        <f>VLOOKUP(A783,'[1]Zoeller Pump Company'!$A$10:$C$3862,3,FALSE)</f>
        <v>https://www.zoellerpumps.com/en-us/products/sump-effluent-pumps/commercial/160-series</v>
      </c>
      <c r="E783" s="37" t="s">
        <v>21</v>
      </c>
      <c r="F783" s="40">
        <v>1149</v>
      </c>
      <c r="G783" s="41"/>
      <c r="H783" s="42">
        <v>53514146726</v>
      </c>
      <c r="I783" s="43">
        <v>82</v>
      </c>
      <c r="J783" s="43" t="s">
        <v>22</v>
      </c>
      <c r="K783" s="43">
        <v>21.25</v>
      </c>
      <c r="L783" s="43">
        <v>11.75</v>
      </c>
      <c r="M783" s="43">
        <v>14.75</v>
      </c>
      <c r="N783" s="37" t="s">
        <v>23</v>
      </c>
      <c r="O783" s="37" t="s">
        <v>196</v>
      </c>
    </row>
    <row r="784" spans="1:15" s="36" customFormat="1" x14ac:dyDescent="0.25">
      <c r="A784" s="37" t="s">
        <v>1560</v>
      </c>
      <c r="B784" s="44" t="str">
        <f t="shared" si="17"/>
        <v>EX163 50'Cd/230V/1Ph/Ex Pr/FM/CSA</v>
      </c>
      <c r="C784" s="37" t="s">
        <v>1561</v>
      </c>
      <c r="D784" s="37" t="str">
        <f>VLOOKUP(A784,'[1]Zoeller Pump Company'!$A$10:$C$3862,3,FALSE)</f>
        <v>https://www.zoellerpumps.com/en-us/products/sump-effluent-pumps/commercial/160-series</v>
      </c>
      <c r="E784" s="37" t="s">
        <v>21</v>
      </c>
      <c r="F784" s="40">
        <v>2394</v>
      </c>
      <c r="G784" s="41"/>
      <c r="H784" s="42">
        <v>53514148546</v>
      </c>
      <c r="I784" s="43">
        <v>119</v>
      </c>
      <c r="J784" s="43" t="s">
        <v>22</v>
      </c>
      <c r="K784" s="43">
        <v>32</v>
      </c>
      <c r="L784" s="43">
        <v>12</v>
      </c>
      <c r="M784" s="43">
        <v>15</v>
      </c>
      <c r="N784" s="37" t="s">
        <v>23</v>
      </c>
      <c r="O784" s="37" t="s">
        <v>24</v>
      </c>
    </row>
    <row r="785" spans="1:15" s="36" customFormat="1" x14ac:dyDescent="0.25">
      <c r="A785" s="37" t="s">
        <v>1562</v>
      </c>
      <c r="B785" s="44" t="str">
        <f t="shared" si="17"/>
        <v>NX163 50'Cd/115V/1Ph/Ex Pr/FM/CSA</v>
      </c>
      <c r="C785" s="37" t="s">
        <v>1563</v>
      </c>
      <c r="D785" s="37" t="str">
        <f>VLOOKUP(A785,'[1]Zoeller Pump Company'!$A$10:$C$3862,3,FALSE)</f>
        <v>https://www.zoellerpumps.com/en-us/products/sump-effluent-pumps/commercial/160-series</v>
      </c>
      <c r="E785" s="37" t="s">
        <v>21</v>
      </c>
      <c r="F785" s="40">
        <v>2348</v>
      </c>
      <c r="G785" s="41"/>
      <c r="H785" s="42">
        <v>53514160548</v>
      </c>
      <c r="I785" s="43">
        <v>119</v>
      </c>
      <c r="J785" s="43" t="s">
        <v>22</v>
      </c>
      <c r="K785" s="43">
        <v>32</v>
      </c>
      <c r="L785" s="43">
        <v>12</v>
      </c>
      <c r="M785" s="43">
        <v>15</v>
      </c>
      <c r="N785" s="37" t="s">
        <v>23</v>
      </c>
      <c r="O785" s="37" t="s">
        <v>24</v>
      </c>
    </row>
    <row r="786" spans="1:15" s="36" customFormat="1" x14ac:dyDescent="0.25">
      <c r="A786" s="37" t="s">
        <v>1564</v>
      </c>
      <c r="B786" s="44" t="str">
        <f t="shared" si="17"/>
        <v>JX163 50'Cd/200-208V/3Ph/Ex Pr/FM/CSA</v>
      </c>
      <c r="C786" s="37" t="s">
        <v>1565</v>
      </c>
      <c r="D786" s="37" t="str">
        <f>VLOOKUP(A786,'[1]Zoeller Pump Company'!$A$10:$C$3862,3,FALSE)</f>
        <v>https://www.zoellerpumps.com/en-us/products/sump-effluent-pumps/commercial/160-series</v>
      </c>
      <c r="E786" s="37" t="s">
        <v>21</v>
      </c>
      <c r="F786" s="40">
        <v>2509</v>
      </c>
      <c r="G786" s="41"/>
      <c r="H786" s="42">
        <v>53514167271</v>
      </c>
      <c r="I786" s="43">
        <v>120</v>
      </c>
      <c r="J786" s="43" t="s">
        <v>22</v>
      </c>
      <c r="K786" s="43">
        <v>32</v>
      </c>
      <c r="L786" s="43">
        <v>12</v>
      </c>
      <c r="M786" s="43">
        <v>15</v>
      </c>
      <c r="N786" s="37" t="s">
        <v>23</v>
      </c>
      <c r="O786" s="37" t="s">
        <v>24</v>
      </c>
    </row>
    <row r="787" spans="1:15" s="36" customFormat="1" x14ac:dyDescent="0.25">
      <c r="A787" s="37" t="s">
        <v>1566</v>
      </c>
      <c r="B787" s="44" t="str">
        <f t="shared" si="17"/>
        <v>J163 50'Cd/200-208V/3Ph/cCSAus/UL</v>
      </c>
      <c r="C787" s="37" t="s">
        <v>1567</v>
      </c>
      <c r="D787" s="37" t="str">
        <f>VLOOKUP(A787,'[1]Zoeller Pump Company'!$A$10:$C$3862,3,FALSE)</f>
        <v>https://www.zoellerpumps.com/en-us/products/sump-effluent-pumps/commercial/160-series</v>
      </c>
      <c r="E787" s="37" t="s">
        <v>21</v>
      </c>
      <c r="F787" s="40">
        <v>1363</v>
      </c>
      <c r="G787" s="41"/>
      <c r="H787" s="42">
        <v>53514189563</v>
      </c>
      <c r="I787" s="43">
        <v>85</v>
      </c>
      <c r="J787" s="43" t="s">
        <v>22</v>
      </c>
      <c r="K787" s="43">
        <v>21.25</v>
      </c>
      <c r="L787" s="43">
        <v>11.75</v>
      </c>
      <c r="M787" s="43">
        <v>14.75</v>
      </c>
      <c r="N787" s="37" t="s">
        <v>23</v>
      </c>
      <c r="O787" s="37" t="s">
        <v>196</v>
      </c>
    </row>
    <row r="788" spans="1:15" s="36" customFormat="1" x14ac:dyDescent="0.25">
      <c r="A788" s="37" t="s">
        <v>1568</v>
      </c>
      <c r="B788" s="44" t="str">
        <f t="shared" si="17"/>
        <v>I163 25'Cd/200-208V/1Ph/cCSAus</v>
      </c>
      <c r="C788" s="37" t="s">
        <v>1569</v>
      </c>
      <c r="D788" s="37" t="str">
        <f>VLOOKUP(A788,'[1]Zoeller Pump Company'!$A$10:$C$3862,3,FALSE)</f>
        <v>https://www.zoellerpumps.com/en-us/products/sump-effluent-pumps/commercial/160-series</v>
      </c>
      <c r="E788" s="37" t="s">
        <v>21</v>
      </c>
      <c r="F788" s="40">
        <v>1361</v>
      </c>
      <c r="G788" s="41"/>
      <c r="H788" s="42">
        <v>53514202415</v>
      </c>
      <c r="I788" s="43">
        <v>86</v>
      </c>
      <c r="J788" s="43" t="s">
        <v>22</v>
      </c>
      <c r="K788" s="43">
        <v>21.25</v>
      </c>
      <c r="L788" s="43">
        <v>11.75</v>
      </c>
      <c r="M788" s="43">
        <v>14.75</v>
      </c>
      <c r="N788" s="37" t="s">
        <v>23</v>
      </c>
      <c r="O788" s="37" t="s">
        <v>196</v>
      </c>
    </row>
    <row r="789" spans="1:15" s="36" customFormat="1" x14ac:dyDescent="0.25">
      <c r="A789" s="37" t="s">
        <v>1570</v>
      </c>
      <c r="B789" s="44" t="str">
        <f t="shared" si="17"/>
        <v>IX163 50'Cd/200-208V/1Ph/Ex Pr/FM/CSA</v>
      </c>
      <c r="C789" s="37" t="s">
        <v>1571</v>
      </c>
      <c r="D789" s="37" t="str">
        <f>VLOOKUP(A789,'[1]Zoeller Pump Company'!$A$10:$C$3862,3,FALSE)</f>
        <v>https://www.zoellerpumps.com/en-us/products/sump-effluent-pumps/commercial/160-series</v>
      </c>
      <c r="E789" s="37" t="s">
        <v>21</v>
      </c>
      <c r="F789" s="40">
        <v>2434</v>
      </c>
      <c r="G789" s="41"/>
      <c r="H789" s="42">
        <v>53514204594</v>
      </c>
      <c r="I789" s="43">
        <v>124</v>
      </c>
      <c r="J789" s="43" t="s">
        <v>22</v>
      </c>
      <c r="K789" s="43">
        <v>32</v>
      </c>
      <c r="L789" s="43">
        <v>12</v>
      </c>
      <c r="M789" s="43">
        <v>15</v>
      </c>
      <c r="N789" s="37" t="s">
        <v>23</v>
      </c>
      <c r="O789" s="37" t="s">
        <v>24</v>
      </c>
    </row>
    <row r="790" spans="1:15" s="36" customFormat="1" x14ac:dyDescent="0.25">
      <c r="A790" s="37" t="s">
        <v>1572</v>
      </c>
      <c r="B790" s="44" t="str">
        <f t="shared" si="17"/>
        <v>MX163 115V/1Ph/Ex Pr/FM/CSA</v>
      </c>
      <c r="C790" s="37" t="s">
        <v>1573</v>
      </c>
      <c r="D790" s="37" t="str">
        <f>VLOOKUP(A790,'[1]Zoeller Pump Company'!$A$10:$C$3862,3,FALSE)</f>
        <v>https://www.zoellerpumps.com/en-us/products/sump-effluent-pumps/commercial/160-series</v>
      </c>
      <c r="E790" s="37" t="s">
        <v>21</v>
      </c>
      <c r="F790" s="40">
        <v>3265</v>
      </c>
      <c r="G790" s="41"/>
      <c r="H790" s="42">
        <v>53514236205</v>
      </c>
      <c r="I790" s="43">
        <v>123</v>
      </c>
      <c r="J790" s="43" t="s">
        <v>22</v>
      </c>
      <c r="K790" s="43">
        <v>32</v>
      </c>
      <c r="L790" s="43">
        <v>12</v>
      </c>
      <c r="M790" s="43">
        <v>15</v>
      </c>
      <c r="N790" s="37" t="s">
        <v>23</v>
      </c>
      <c r="O790" s="37" t="s">
        <v>24</v>
      </c>
    </row>
    <row r="791" spans="1:15" s="36" customFormat="1" x14ac:dyDescent="0.25">
      <c r="A791" s="37" t="s">
        <v>1574</v>
      </c>
      <c r="B791" s="44" t="str">
        <f t="shared" si="17"/>
        <v>DX163 230V/1Ph/Ex Pr/FM/CSA</v>
      </c>
      <c r="C791" s="37" t="s">
        <v>1575</v>
      </c>
      <c r="D791" s="37" t="str">
        <f>VLOOKUP(A791,'[1]Zoeller Pump Company'!$A$10:$C$3862,3,FALSE)</f>
        <v>https://www.zoellerpumps.com/en-us/products/sump-effluent-pumps/commercial/160-series</v>
      </c>
      <c r="E791" s="37" t="s">
        <v>21</v>
      </c>
      <c r="F791" s="40">
        <v>3258</v>
      </c>
      <c r="G791" s="41"/>
      <c r="H791" s="42">
        <v>53514236229</v>
      </c>
      <c r="I791" s="43">
        <v>123</v>
      </c>
      <c r="J791" s="43" t="s">
        <v>22</v>
      </c>
      <c r="K791" s="43">
        <v>32</v>
      </c>
      <c r="L791" s="43">
        <v>12</v>
      </c>
      <c r="M791" s="43">
        <v>15</v>
      </c>
      <c r="N791" s="37" t="s">
        <v>23</v>
      </c>
      <c r="O791" s="37" t="s">
        <v>24</v>
      </c>
    </row>
    <row r="792" spans="1:15" s="36" customFormat="1" x14ac:dyDescent="0.25">
      <c r="A792" s="37" t="s">
        <v>1576</v>
      </c>
      <c r="B792" s="44" t="str">
        <f t="shared" si="17"/>
        <v>HX163 200-208V/1Ph/Ex Pr/FM/CSA</v>
      </c>
      <c r="C792" s="37" t="s">
        <v>1577</v>
      </c>
      <c r="D792" s="37" t="str">
        <f>VLOOKUP(A792,'[1]Zoeller Pump Company'!$A$10:$C$3862,3,FALSE)</f>
        <v>https://www.zoellerpumps.com/en-us/products/sump-effluent-pumps/commercial/160-series</v>
      </c>
      <c r="E792" s="37" t="s">
        <v>21</v>
      </c>
      <c r="F792" s="40">
        <v>3298</v>
      </c>
      <c r="G792" s="41"/>
      <c r="H792" s="42">
        <v>53514236243</v>
      </c>
      <c r="I792" s="43">
        <v>123</v>
      </c>
      <c r="J792" s="43" t="s">
        <v>22</v>
      </c>
      <c r="K792" s="43">
        <v>32</v>
      </c>
      <c r="L792" s="43">
        <v>12</v>
      </c>
      <c r="M792" s="43">
        <v>15</v>
      </c>
      <c r="N792" s="37" t="s">
        <v>23</v>
      </c>
      <c r="O792" s="37" t="s">
        <v>24</v>
      </c>
    </row>
    <row r="793" spans="1:15" s="36" customFormat="1" x14ac:dyDescent="0.25">
      <c r="A793" s="37" t="s">
        <v>1578</v>
      </c>
      <c r="B793" s="44" t="str">
        <f t="shared" si="17"/>
        <v>J163 35'Cd/200-208V/3Ph/cCSAus/UL</v>
      </c>
      <c r="C793" s="37" t="s">
        <v>1579</v>
      </c>
      <c r="D793" s="37" t="str">
        <f>VLOOKUP(A793,'[1]Zoeller Pump Company'!$A$10:$C$3862,3,FALSE)</f>
        <v>https://www.zoellerpumps.com/en-us/products/sump-effluent-pumps/commercial/160-series</v>
      </c>
      <c r="E793" s="37" t="s">
        <v>21</v>
      </c>
      <c r="F793" s="40">
        <v>1333</v>
      </c>
      <c r="G793" s="41"/>
      <c r="H793" s="42">
        <v>53514220228</v>
      </c>
      <c r="I793" s="43">
        <v>85</v>
      </c>
      <c r="J793" s="43" t="s">
        <v>22</v>
      </c>
      <c r="K793" s="43">
        <v>21.25</v>
      </c>
      <c r="L793" s="43">
        <v>11.75</v>
      </c>
      <c r="M793" s="43">
        <v>14.75</v>
      </c>
      <c r="N793" s="37" t="s">
        <v>23</v>
      </c>
      <c r="O793" s="37" t="s">
        <v>196</v>
      </c>
    </row>
    <row r="794" spans="1:15" s="36" customFormat="1" x14ac:dyDescent="0.25">
      <c r="A794" s="37" t="s">
        <v>1580</v>
      </c>
      <c r="B794" s="44" t="str">
        <f t="shared" si="17"/>
        <v>JX163 35'Cd/200-208V/3Ph/Ex Pr/FM/CSA</v>
      </c>
      <c r="C794" s="37" t="s">
        <v>1581</v>
      </c>
      <c r="D794" s="37" t="str">
        <f>VLOOKUP(A794,'[1]Zoeller Pump Company'!$A$10:$C$3862,3,FALSE)</f>
        <v>https://www.zoellerpumps.com/en-us/products/sump-effluent-pumps/commercial/160-series</v>
      </c>
      <c r="E794" s="37" t="s">
        <v>21</v>
      </c>
      <c r="F794" s="40">
        <v>2479</v>
      </c>
      <c r="G794" s="41"/>
      <c r="H794" s="42">
        <v>53514228729</v>
      </c>
      <c r="I794" s="43">
        <v>117</v>
      </c>
      <c r="J794" s="43" t="s">
        <v>22</v>
      </c>
      <c r="K794" s="43">
        <v>32</v>
      </c>
      <c r="L794" s="43">
        <v>12</v>
      </c>
      <c r="M794" s="43">
        <v>15</v>
      </c>
      <c r="N794" s="37" t="s">
        <v>23</v>
      </c>
      <c r="O794" s="37" t="s">
        <v>24</v>
      </c>
    </row>
    <row r="795" spans="1:15" s="36" customFormat="1" x14ac:dyDescent="0.25">
      <c r="A795" s="37" t="s">
        <v>1582</v>
      </c>
      <c r="B795" s="44" t="str">
        <f t="shared" si="17"/>
        <v>MX163 50'Cd/115V/1Ph/Ex Pr/FM/CSA</v>
      </c>
      <c r="C795" s="37" t="s">
        <v>1583</v>
      </c>
      <c r="D795" s="37" t="str">
        <f>VLOOKUP(A795,'[1]Zoeller Pump Company'!$A$10:$C$3862,3,FALSE)</f>
        <v>https://www.zoellerpumps.com/en-us/products/sump-effluent-pumps/commercial/160-series</v>
      </c>
      <c r="E795" s="37" t="s">
        <v>21</v>
      </c>
      <c r="F795" s="40">
        <v>3405</v>
      </c>
      <c r="G795" s="41"/>
      <c r="H795" s="42">
        <v>53514281595</v>
      </c>
      <c r="I795" s="43">
        <v>123</v>
      </c>
      <c r="J795" s="43" t="s">
        <v>22</v>
      </c>
      <c r="K795" s="43">
        <v>32</v>
      </c>
      <c r="L795" s="43">
        <v>12</v>
      </c>
      <c r="M795" s="43">
        <v>15</v>
      </c>
      <c r="N795" s="37" t="s">
        <v>23</v>
      </c>
      <c r="O795" s="37" t="s">
        <v>24</v>
      </c>
    </row>
    <row r="796" spans="1:15" s="36" customFormat="1" x14ac:dyDescent="0.25">
      <c r="A796" s="37" t="s">
        <v>1584</v>
      </c>
      <c r="B796" s="44" t="str">
        <f t="shared" si="17"/>
        <v>BN163 115V/1Ph/Pb20'/Extra Duty</v>
      </c>
      <c r="C796" s="37" t="s">
        <v>1585</v>
      </c>
      <c r="D796" s="37" t="str">
        <f>VLOOKUP(A796,'[1]Zoeller Pump Company'!$A$10:$C$3862,3,FALSE)</f>
        <v>https://www.zoellerpumps.com/en-us/products/sump-effluent-pumps/commercial/160-series</v>
      </c>
      <c r="E796" s="37" t="s">
        <v>21</v>
      </c>
      <c r="F796" s="40">
        <v>1229</v>
      </c>
      <c r="G796" s="41"/>
      <c r="H796" s="42">
        <v>53514285487</v>
      </c>
      <c r="I796" s="43">
        <v>84</v>
      </c>
      <c r="J796" s="43" t="s">
        <v>22</v>
      </c>
      <c r="K796" s="43">
        <v>21.25</v>
      </c>
      <c r="L796" s="43">
        <v>11.75</v>
      </c>
      <c r="M796" s="43">
        <v>14.75</v>
      </c>
      <c r="N796" s="37" t="s">
        <v>23</v>
      </c>
      <c r="O796" s="37" t="s">
        <v>196</v>
      </c>
    </row>
    <row r="797" spans="1:15" s="36" customFormat="1" x14ac:dyDescent="0.25">
      <c r="A797" s="37" t="s">
        <v>1586</v>
      </c>
      <c r="B797" s="44" t="str">
        <f t="shared" si="17"/>
        <v>MX163 25'Cd/115V/1Ph/Ex Pr/FM/CSA</v>
      </c>
      <c r="C797" s="37" t="s">
        <v>1587</v>
      </c>
      <c r="D797" s="37" t="str">
        <f>VLOOKUP(A797,'[1]Zoeller Pump Company'!$A$10:$C$3862,3,FALSE)</f>
        <v>https://www.zoellerpumps.com/en-us/products/sump-effluent-pumps/commercial/160-series</v>
      </c>
      <c r="E797" s="37" t="s">
        <v>21</v>
      </c>
      <c r="F797" s="40">
        <v>3365</v>
      </c>
      <c r="G797" s="41"/>
      <c r="H797" s="42">
        <v>53514299934</v>
      </c>
      <c r="I797" s="43">
        <v>122</v>
      </c>
      <c r="J797" s="43" t="s">
        <v>22</v>
      </c>
      <c r="K797" s="43">
        <v>32</v>
      </c>
      <c r="L797" s="43">
        <v>12</v>
      </c>
      <c r="M797" s="43">
        <v>15</v>
      </c>
      <c r="N797" s="37" t="s">
        <v>23</v>
      </c>
      <c r="O797" s="37" t="s">
        <v>24</v>
      </c>
    </row>
    <row r="798" spans="1:15" s="36" customFormat="1" x14ac:dyDescent="0.25">
      <c r="A798" s="37" t="s">
        <v>1588</v>
      </c>
      <c r="B798" s="44" t="str">
        <f t="shared" si="17"/>
        <v>E163 25'Cd/230V/1Ph/cCSAus/UL</v>
      </c>
      <c r="C798" s="37" t="s">
        <v>1589</v>
      </c>
      <c r="D798" s="37" t="str">
        <f>VLOOKUP(A798,'[1]Zoeller Pump Company'!$A$10:$C$3862,3,FALSE)</f>
        <v>https://www.zoellerpumps.com/en-us/products/sump-effluent-pumps/commercial/160-series</v>
      </c>
      <c r="E798" s="37" t="s">
        <v>21</v>
      </c>
      <c r="F798" s="40">
        <v>1208</v>
      </c>
      <c r="G798" s="41"/>
      <c r="H798" s="42">
        <v>53514301033</v>
      </c>
      <c r="I798" s="43">
        <v>86</v>
      </c>
      <c r="J798" s="43" t="s">
        <v>22</v>
      </c>
      <c r="K798" s="43">
        <v>21.25</v>
      </c>
      <c r="L798" s="43">
        <v>11.75</v>
      </c>
      <c r="M798" s="43">
        <v>14.75</v>
      </c>
      <c r="N798" s="37" t="s">
        <v>23</v>
      </c>
      <c r="O798" s="37" t="s">
        <v>196</v>
      </c>
    </row>
    <row r="799" spans="1:15" s="36" customFormat="1" x14ac:dyDescent="0.25">
      <c r="A799" s="37" t="s">
        <v>1590</v>
      </c>
      <c r="B799" s="44" t="str">
        <f t="shared" si="17"/>
        <v>GX163 50'Cd/460V/3Ph/Ex Pr/FM/CSA</v>
      </c>
      <c r="C799" s="37" t="s">
        <v>1591</v>
      </c>
      <c r="D799" s="37" t="str">
        <f>VLOOKUP(A799,'[1]Zoeller Pump Company'!$A$10:$C$3862,3,FALSE)</f>
        <v>https://www.zoellerpumps.com/en-us/products/sump-effluent-pumps/commercial/160-series</v>
      </c>
      <c r="E799" s="37" t="s">
        <v>21</v>
      </c>
      <c r="F799" s="40">
        <v>2509</v>
      </c>
      <c r="G799" s="41"/>
      <c r="H799" s="42">
        <v>53514346065</v>
      </c>
      <c r="I799" s="43">
        <v>118</v>
      </c>
      <c r="J799" s="43" t="s">
        <v>22</v>
      </c>
      <c r="K799" s="43">
        <v>32</v>
      </c>
      <c r="L799" s="43">
        <v>12</v>
      </c>
      <c r="M799" s="43">
        <v>15</v>
      </c>
      <c r="N799" s="37" t="s">
        <v>23</v>
      </c>
      <c r="O799" s="37" t="s">
        <v>24</v>
      </c>
    </row>
    <row r="800" spans="1:15" s="36" customFormat="1" x14ac:dyDescent="0.25">
      <c r="A800" s="37" t="s">
        <v>1592</v>
      </c>
      <c r="B800" s="44" t="str">
        <f t="shared" si="17"/>
        <v>MX163 35'Cd/115V/1Ph/Ex Pr/FM/CSA</v>
      </c>
      <c r="C800" s="37" t="s">
        <v>1593</v>
      </c>
      <c r="D800" s="37" t="str">
        <f>VLOOKUP(A800,'[1]Zoeller Pump Company'!$A$10:$C$3862,3,FALSE)</f>
        <v>https://www.zoellerpumps.com/en-us/products/sump-effluent-pumps/commercial/160-series</v>
      </c>
      <c r="E800" s="37" t="s">
        <v>21</v>
      </c>
      <c r="F800" s="40">
        <v>3375</v>
      </c>
      <c r="G800" s="41"/>
      <c r="H800" s="42">
        <v>53514355623</v>
      </c>
      <c r="I800" s="43">
        <v>122</v>
      </c>
      <c r="J800" s="43" t="s">
        <v>22</v>
      </c>
      <c r="K800" s="43">
        <v>32</v>
      </c>
      <c r="L800" s="43">
        <v>12</v>
      </c>
      <c r="M800" s="43">
        <v>15</v>
      </c>
      <c r="N800" s="37" t="s">
        <v>23</v>
      </c>
      <c r="O800" s="37" t="s">
        <v>24</v>
      </c>
    </row>
    <row r="801" spans="1:15" s="36" customFormat="1" x14ac:dyDescent="0.25">
      <c r="A801" s="37" t="s">
        <v>1594</v>
      </c>
      <c r="B801" s="44" t="str">
        <f t="shared" si="17"/>
        <v>IX163 35'Cd/200-208V/1Ph/Ex Pr/FM/CSA</v>
      </c>
      <c r="C801" s="37" t="s">
        <v>1595</v>
      </c>
      <c r="D801" s="37" t="str">
        <f>VLOOKUP(A801,'[1]Zoeller Pump Company'!$A$10:$C$3862,3,FALSE)</f>
        <v>https://www.zoellerpumps.com/en-us/products/sump-effluent-pumps/commercial/160-series</v>
      </c>
      <c r="E801" s="37" t="s">
        <v>21</v>
      </c>
      <c r="F801" s="40">
        <v>2404</v>
      </c>
      <c r="G801" s="41"/>
      <c r="H801" s="42">
        <v>53514367145</v>
      </c>
      <c r="I801" s="43">
        <v>124</v>
      </c>
      <c r="J801" s="43" t="s">
        <v>22</v>
      </c>
      <c r="K801" s="43">
        <v>32</v>
      </c>
      <c r="L801" s="43">
        <v>12</v>
      </c>
      <c r="M801" s="43">
        <v>15</v>
      </c>
      <c r="N801" s="37" t="s">
        <v>23</v>
      </c>
      <c r="O801" s="37" t="s">
        <v>24</v>
      </c>
    </row>
    <row r="802" spans="1:15" s="36" customFormat="1" x14ac:dyDescent="0.25">
      <c r="A802" s="37" t="s">
        <v>1596</v>
      </c>
      <c r="B802" s="44" t="str">
        <f t="shared" si="17"/>
        <v>BN163 50'Cd/115V/1Ph/Pb50'/CSA/(163-0015)</v>
      </c>
      <c r="C802" s="37" t="s">
        <v>1597</v>
      </c>
      <c r="D802" s="37" t="str">
        <f>VLOOKUP(A802,'[1]Zoeller Pump Company'!$A$10:$C$3862,3,FALSE)</f>
        <v>https://www.zoellerpumps.com/en-us/products/sump-effluent-pumps/commercial/160-series</v>
      </c>
      <c r="E802" s="37" t="s">
        <v>21</v>
      </c>
      <c r="F802" s="40">
        <v>1328</v>
      </c>
      <c r="G802" s="41"/>
      <c r="H802" s="42">
        <v>53514374075</v>
      </c>
      <c r="I802" s="43">
        <v>88</v>
      </c>
      <c r="J802" s="43" t="s">
        <v>22</v>
      </c>
      <c r="K802" s="43">
        <v>21.25</v>
      </c>
      <c r="L802" s="43">
        <v>11.75</v>
      </c>
      <c r="M802" s="43">
        <v>14.75</v>
      </c>
      <c r="N802" s="37" t="s">
        <v>23</v>
      </c>
      <c r="O802" s="37" t="s">
        <v>196</v>
      </c>
    </row>
    <row r="803" spans="1:15" s="36" customFormat="1" x14ac:dyDescent="0.25">
      <c r="A803" s="52" t="s">
        <v>1598</v>
      </c>
      <c r="B803" s="44" t="str">
        <f t="shared" si="17"/>
        <v>BN163 35'Cd/115V/1Ph/Pb35'/CSA/(163-0017)</v>
      </c>
      <c r="C803" s="39" t="s">
        <v>1599</v>
      </c>
      <c r="D803" s="37" t="str">
        <f>VLOOKUP(A803,'[1]Zoeller Pump Company'!$A$10:$C$3862,3,FALSE)</f>
        <v>https://www.zoellerpumps.com/en-us/products/sump-effluent-pumps/commercial/160-series</v>
      </c>
      <c r="E803" s="39" t="s">
        <v>21</v>
      </c>
      <c r="F803" s="40">
        <v>1298</v>
      </c>
      <c r="G803" s="41"/>
      <c r="H803" s="39">
        <v>53514438319</v>
      </c>
      <c r="I803" s="39">
        <v>88</v>
      </c>
      <c r="J803" s="39" t="s">
        <v>22</v>
      </c>
      <c r="K803" s="39">
        <v>21.25</v>
      </c>
      <c r="L803" s="39">
        <v>11.75</v>
      </c>
      <c r="M803" s="39">
        <v>14.75</v>
      </c>
      <c r="N803" s="37" t="s">
        <v>23</v>
      </c>
      <c r="O803" s="37" t="s">
        <v>196</v>
      </c>
    </row>
    <row r="804" spans="1:15" s="36" customFormat="1" x14ac:dyDescent="0.25">
      <c r="A804" s="52" t="s">
        <v>1600</v>
      </c>
      <c r="B804" s="44" t="str">
        <f t="shared" si="17"/>
        <v>F163 50'Cd/230V/3Ph/cCSAus/UL</v>
      </c>
      <c r="C804" s="39" t="s">
        <v>1601</v>
      </c>
      <c r="D804" s="37" t="str">
        <f>VLOOKUP(A804,'[1]Zoeller Pump Company'!$A$10:$C$3862,3,FALSE)</f>
        <v>https://www.zoellerpumps.com/en-us/products/sump-effluent-pumps/commercial/160-series</v>
      </c>
      <c r="E804" s="39" t="s">
        <v>21</v>
      </c>
      <c r="F804" s="40">
        <v>1363</v>
      </c>
      <c r="G804" s="41"/>
      <c r="H804" s="39">
        <v>53514438609</v>
      </c>
      <c r="I804" s="39">
        <v>82</v>
      </c>
      <c r="J804" s="39" t="s">
        <v>22</v>
      </c>
      <c r="K804" s="39">
        <v>21.25</v>
      </c>
      <c r="L804" s="39">
        <v>11.75</v>
      </c>
      <c r="M804" s="39">
        <v>14.75</v>
      </c>
      <c r="N804" s="37" t="s">
        <v>23</v>
      </c>
      <c r="O804" s="37" t="s">
        <v>196</v>
      </c>
    </row>
    <row r="805" spans="1:15" s="36" customFormat="1" x14ac:dyDescent="0.25">
      <c r="A805" s="52" t="s">
        <v>1602</v>
      </c>
      <c r="B805" s="44" t="str">
        <f t="shared" si="17"/>
        <v>J163 200-208V/3Ph/Extra Duty</v>
      </c>
      <c r="C805" s="39" t="s">
        <v>1603</v>
      </c>
      <c r="D805" s="37" t="str">
        <f>VLOOKUP(A805,'[1]Zoeller Pump Company'!$A$10:$C$3862,3,FALSE)</f>
        <v>https://www.zoellerpumps.com/en-us/products/sump-effluent-pumps/commercial/160-series</v>
      </c>
      <c r="E805" s="39" t="s">
        <v>21</v>
      </c>
      <c r="F805" s="40">
        <v>1264</v>
      </c>
      <c r="G805" s="41"/>
      <c r="H805" s="39">
        <v>53514439347</v>
      </c>
      <c r="I805" s="39">
        <v>82</v>
      </c>
      <c r="J805" s="39" t="s">
        <v>22</v>
      </c>
      <c r="K805" s="39">
        <v>21.25</v>
      </c>
      <c r="L805" s="39">
        <v>11.75</v>
      </c>
      <c r="M805" s="39">
        <v>14.75</v>
      </c>
      <c r="N805" s="37" t="s">
        <v>23</v>
      </c>
      <c r="O805" s="37" t="s">
        <v>196</v>
      </c>
    </row>
    <row r="806" spans="1:15" s="36" customFormat="1" x14ac:dyDescent="0.25">
      <c r="A806" s="52" t="s">
        <v>1604</v>
      </c>
      <c r="B806" s="44" t="str">
        <f t="shared" si="17"/>
        <v>FX163 50'Cd/230V/3Ph/Ex Pr</v>
      </c>
      <c r="C806" s="39" t="s">
        <v>1605</v>
      </c>
      <c r="D806" s="37" t="str">
        <f>VLOOKUP(A806,'[1]Zoeller Pump Company'!$A$10:$C$3862,3,FALSE)</f>
        <v>https://www.zoellerpumps.com/en-us/products/sump-effluent-pumps/commercial/160-series</v>
      </c>
      <c r="E806" s="39" t="s">
        <v>21</v>
      </c>
      <c r="F806" s="40">
        <v>2509</v>
      </c>
      <c r="G806" s="41"/>
      <c r="H806" s="39">
        <v>53514439682</v>
      </c>
      <c r="I806" s="39">
        <v>117</v>
      </c>
      <c r="J806" s="39" t="s">
        <v>22</v>
      </c>
      <c r="K806" s="39">
        <v>32</v>
      </c>
      <c r="L806" s="39">
        <v>12</v>
      </c>
      <c r="M806" s="39">
        <v>15</v>
      </c>
      <c r="N806" s="37" t="s">
        <v>23</v>
      </c>
      <c r="O806" s="37" t="s">
        <v>24</v>
      </c>
    </row>
    <row r="807" spans="1:15" s="36" customFormat="1" x14ac:dyDescent="0.25">
      <c r="A807" s="52" t="s">
        <v>1606</v>
      </c>
      <c r="B807" s="44" t="str">
        <f t="shared" si="17"/>
        <v>HX163 50'Cd/200-208V/1Ph/Ex Pr</v>
      </c>
      <c r="C807" s="39" t="s">
        <v>1607</v>
      </c>
      <c r="D807" s="37" t="str">
        <f>VLOOKUP(A807,'[1]Zoeller Pump Company'!$A$10:$C$3862,3,FALSE)</f>
        <v>https://www.zoellerpumps.com/en-us/products/sump-effluent-pumps/commercial/160-series</v>
      </c>
      <c r="E807" s="39" t="s">
        <v>21</v>
      </c>
      <c r="F807" s="40">
        <v>3438</v>
      </c>
      <c r="G807" s="41"/>
      <c r="H807" s="39">
        <v>53514454111</v>
      </c>
      <c r="I807" s="39">
        <v>123</v>
      </c>
      <c r="J807" s="39" t="s">
        <v>22</v>
      </c>
      <c r="K807" s="39">
        <v>32</v>
      </c>
      <c r="L807" s="39">
        <v>12</v>
      </c>
      <c r="M807" s="39">
        <v>15</v>
      </c>
      <c r="N807" s="37" t="s">
        <v>23</v>
      </c>
      <c r="O807" s="37" t="s">
        <v>24</v>
      </c>
    </row>
    <row r="808" spans="1:15" s="36" customFormat="1" x14ac:dyDescent="0.25">
      <c r="A808" s="37" t="s">
        <v>1608</v>
      </c>
      <c r="B808" s="44" t="str">
        <f t="shared" si="17"/>
        <v>D165 230V/1Ph/cCSAus/UL</v>
      </c>
      <c r="C808" s="37" t="s">
        <v>1609</v>
      </c>
      <c r="D808" s="37" t="str">
        <f>VLOOKUP(A808,'[1]Zoeller Pump Company'!$A$10:$C$3862,3,FALSE)</f>
        <v>https://www.zoellerpumps.com/en-us/products/sump-effluent-pumps/commercial/160-series</v>
      </c>
      <c r="E808" s="37" t="s">
        <v>21</v>
      </c>
      <c r="F808" s="40">
        <v>1359</v>
      </c>
      <c r="G808" s="41"/>
      <c r="H808" s="42">
        <v>53514015305</v>
      </c>
      <c r="I808" s="43">
        <v>83</v>
      </c>
      <c r="J808" s="43" t="s">
        <v>22</v>
      </c>
      <c r="K808" s="43">
        <v>21.25</v>
      </c>
      <c r="L808" s="43">
        <v>11.75</v>
      </c>
      <c r="M808" s="43">
        <v>14.75</v>
      </c>
      <c r="N808" s="37" t="s">
        <v>23</v>
      </c>
      <c r="O808" s="37" t="s">
        <v>196</v>
      </c>
    </row>
    <row r="809" spans="1:15" s="36" customFormat="1" x14ac:dyDescent="0.25">
      <c r="A809" s="37" t="s">
        <v>1610</v>
      </c>
      <c r="B809" s="44" t="str">
        <f t="shared" si="17"/>
        <v>E165 230V/1Ph/cCSAus/UL</v>
      </c>
      <c r="C809" s="37" t="s">
        <v>1611</v>
      </c>
      <c r="D809" s="37" t="str">
        <f>VLOOKUP(A809,'[1]Zoeller Pump Company'!$A$10:$C$3862,3,FALSE)</f>
        <v>https://www.zoellerpumps.com/en-us/products/sump-effluent-pumps/commercial/160-series</v>
      </c>
      <c r="E809" s="37" t="s">
        <v>21</v>
      </c>
      <c r="F809" s="40">
        <v>1240</v>
      </c>
      <c r="G809" s="41"/>
      <c r="H809" s="42">
        <v>53514015312</v>
      </c>
      <c r="I809" s="43">
        <v>82</v>
      </c>
      <c r="J809" s="43" t="s">
        <v>22</v>
      </c>
      <c r="K809" s="43">
        <v>21.25</v>
      </c>
      <c r="L809" s="43">
        <v>11.75</v>
      </c>
      <c r="M809" s="43">
        <v>14.75</v>
      </c>
      <c r="N809" s="37" t="s">
        <v>23</v>
      </c>
      <c r="O809" s="37" t="s">
        <v>196</v>
      </c>
    </row>
    <row r="810" spans="1:15" s="36" customFormat="1" x14ac:dyDescent="0.25">
      <c r="A810" s="37" t="s">
        <v>1612</v>
      </c>
      <c r="B810" s="44" t="str">
        <f t="shared" si="17"/>
        <v>G165 460V/3Ph/cCSAus/UL</v>
      </c>
      <c r="C810" s="37" t="s">
        <v>1613</v>
      </c>
      <c r="D810" s="37" t="str">
        <f>VLOOKUP(A810,'[1]Zoeller Pump Company'!$A$10:$C$3862,3,FALSE)</f>
        <v>https://www.zoellerpumps.com/en-us/products/sump-effluent-pumps/commercial/160-series</v>
      </c>
      <c r="E810" s="37" t="s">
        <v>21</v>
      </c>
      <c r="F810" s="40">
        <v>1355</v>
      </c>
      <c r="G810" s="41"/>
      <c r="H810" s="42">
        <v>53514015329</v>
      </c>
      <c r="I810" s="43">
        <v>82</v>
      </c>
      <c r="J810" s="43" t="s">
        <v>22</v>
      </c>
      <c r="K810" s="43">
        <v>21.25</v>
      </c>
      <c r="L810" s="43">
        <v>11.75</v>
      </c>
      <c r="M810" s="43">
        <v>14.75</v>
      </c>
      <c r="N810" s="37" t="s">
        <v>23</v>
      </c>
      <c r="O810" s="37" t="s">
        <v>196</v>
      </c>
    </row>
    <row r="811" spans="1:15" s="36" customFormat="1" x14ac:dyDescent="0.25">
      <c r="A811" s="37" t="s">
        <v>1614</v>
      </c>
      <c r="B811" s="44" t="str">
        <f t="shared" si="17"/>
        <v>J165 200-208V/3Ph/cCSAus/UL</v>
      </c>
      <c r="C811" s="37" t="s">
        <v>1615</v>
      </c>
      <c r="D811" s="37" t="str">
        <f>VLOOKUP(A811,'[1]Zoeller Pump Company'!$A$10:$C$3862,3,FALSE)</f>
        <v>https://www.zoellerpumps.com/en-us/products/sump-effluent-pumps/commercial/160-series</v>
      </c>
      <c r="E811" s="37" t="s">
        <v>21</v>
      </c>
      <c r="F811" s="40">
        <v>1355</v>
      </c>
      <c r="G811" s="41"/>
      <c r="H811" s="42">
        <v>53514015336</v>
      </c>
      <c r="I811" s="43">
        <v>82</v>
      </c>
      <c r="J811" s="43" t="s">
        <v>22</v>
      </c>
      <c r="K811" s="43">
        <v>21.25</v>
      </c>
      <c r="L811" s="43">
        <v>11.75</v>
      </c>
      <c r="M811" s="43">
        <v>14.75</v>
      </c>
      <c r="N811" s="37" t="s">
        <v>23</v>
      </c>
      <c r="O811" s="37" t="s">
        <v>196</v>
      </c>
    </row>
    <row r="812" spans="1:15" s="36" customFormat="1" x14ac:dyDescent="0.25">
      <c r="A812" s="37" t="s">
        <v>1616</v>
      </c>
      <c r="B812" s="44" t="str">
        <f t="shared" si="17"/>
        <v>E165 230V/1P/Wo Plug/cCSAus/UL</v>
      </c>
      <c r="C812" s="37" t="s">
        <v>1617</v>
      </c>
      <c r="D812" s="37" t="str">
        <f>VLOOKUP(A812,'[1]Zoeller Pump Company'!$A$10:$C$3862,3,FALSE)</f>
        <v>https://www.zoellerpumps.com/en-us/products/sump-effluent-pumps/commercial/160-series</v>
      </c>
      <c r="E812" s="37" t="s">
        <v>21</v>
      </c>
      <c r="F812" s="40">
        <v>1240</v>
      </c>
      <c r="G812" s="41"/>
      <c r="H812" s="42">
        <v>53514015343</v>
      </c>
      <c r="I812" s="43">
        <v>82</v>
      </c>
      <c r="J812" s="43" t="s">
        <v>22</v>
      </c>
      <c r="K812" s="43">
        <v>21.25</v>
      </c>
      <c r="L812" s="43">
        <v>11.75</v>
      </c>
      <c r="M812" s="43">
        <v>14.75</v>
      </c>
      <c r="N812" s="37" t="s">
        <v>23</v>
      </c>
      <c r="O812" s="37" t="s">
        <v>196</v>
      </c>
    </row>
    <row r="813" spans="1:15" s="36" customFormat="1" x14ac:dyDescent="0.25">
      <c r="A813" s="37" t="s">
        <v>1618</v>
      </c>
      <c r="B813" s="44" t="str">
        <f t="shared" si="17"/>
        <v>F165 50'Cd/230V/3Ph/cCSAus/UL</v>
      </c>
      <c r="C813" s="37" t="s">
        <v>1619</v>
      </c>
      <c r="D813" s="37" t="str">
        <f>VLOOKUP(A813,'[1]Zoeller Pump Company'!$A$10:$C$3862,3,FALSE)</f>
        <v>https://www.zoellerpumps.com/en-us/products/sump-effluent-pumps/commercial/160-series</v>
      </c>
      <c r="E813" s="37" t="s">
        <v>21</v>
      </c>
      <c r="F813" s="40">
        <v>1495</v>
      </c>
      <c r="G813" s="41"/>
      <c r="H813" s="42">
        <v>53514015350</v>
      </c>
      <c r="I813" s="43">
        <v>91</v>
      </c>
      <c r="J813" s="43" t="s">
        <v>22</v>
      </c>
      <c r="K813" s="43">
        <v>21.25</v>
      </c>
      <c r="L813" s="43">
        <v>11.75</v>
      </c>
      <c r="M813" s="43">
        <v>14.75</v>
      </c>
      <c r="N813" s="37" t="s">
        <v>23</v>
      </c>
      <c r="O813" s="37" t="s">
        <v>196</v>
      </c>
    </row>
    <row r="814" spans="1:15" s="36" customFormat="1" x14ac:dyDescent="0.25">
      <c r="A814" s="37" t="s">
        <v>1620</v>
      </c>
      <c r="B814" s="44" t="str">
        <f t="shared" si="17"/>
        <v>H165 200-208V/1Ph/cCSAus</v>
      </c>
      <c r="C814" s="37" t="s">
        <v>1621</v>
      </c>
      <c r="D814" s="37" t="str">
        <f>VLOOKUP(A814,'[1]Zoeller Pump Company'!$A$10:$C$3862,3,FALSE)</f>
        <v>https://www.zoellerpumps.com/en-us/products/sump-effluent-pumps/commercial/160-series</v>
      </c>
      <c r="E814" s="37" t="s">
        <v>21</v>
      </c>
      <c r="F814" s="40">
        <v>1399</v>
      </c>
      <c r="G814" s="41"/>
      <c r="H814" s="42">
        <v>53514015367</v>
      </c>
      <c r="I814" s="43">
        <v>83</v>
      </c>
      <c r="J814" s="43" t="s">
        <v>22</v>
      </c>
      <c r="K814" s="43">
        <v>21.25</v>
      </c>
      <c r="L814" s="43">
        <v>11.75</v>
      </c>
      <c r="M814" s="43">
        <v>14.75</v>
      </c>
      <c r="N814" s="37" t="s">
        <v>23</v>
      </c>
      <c r="O814" s="37" t="s">
        <v>196</v>
      </c>
    </row>
    <row r="815" spans="1:15" s="36" customFormat="1" x14ac:dyDescent="0.25">
      <c r="A815" s="37" t="s">
        <v>1622</v>
      </c>
      <c r="B815" s="44" t="str">
        <f t="shared" si="17"/>
        <v>E165 35'Cd/230V/1Ph/cCSAus/UL</v>
      </c>
      <c r="C815" s="37" t="s">
        <v>1623</v>
      </c>
      <c r="D815" s="37" t="str">
        <f>VLOOKUP(A815,'[1]Zoeller Pump Company'!$A$10:$C$3862,3,FALSE)</f>
        <v>https://www.zoellerpumps.com/en-us/products/sump-effluent-pumps/commercial/160-series</v>
      </c>
      <c r="E815" s="37" t="s">
        <v>21</v>
      </c>
      <c r="F815" s="40">
        <v>1350</v>
      </c>
      <c r="G815" s="41"/>
      <c r="H815" s="42">
        <v>53514015374</v>
      </c>
      <c r="I815" s="43">
        <v>87</v>
      </c>
      <c r="J815" s="43" t="s">
        <v>22</v>
      </c>
      <c r="K815" s="43">
        <v>21.25</v>
      </c>
      <c r="L815" s="43">
        <v>11.75</v>
      </c>
      <c r="M815" s="43">
        <v>14.75</v>
      </c>
      <c r="N815" s="37" t="s">
        <v>23</v>
      </c>
      <c r="O815" s="37" t="s">
        <v>196</v>
      </c>
    </row>
    <row r="816" spans="1:15" s="36" customFormat="1" x14ac:dyDescent="0.25">
      <c r="A816" s="37" t="s">
        <v>1624</v>
      </c>
      <c r="B816" s="44" t="str">
        <f t="shared" si="17"/>
        <v>E165 50'Cd/230V/1Ph/cCSAus/UL</v>
      </c>
      <c r="C816" s="37" t="s">
        <v>1625</v>
      </c>
      <c r="D816" s="37" t="str">
        <f>VLOOKUP(A816,'[1]Zoeller Pump Company'!$A$10:$C$3862,3,FALSE)</f>
        <v>https://www.zoellerpumps.com/en-us/products/sump-effluent-pumps/commercial/160-series</v>
      </c>
      <c r="E816" s="37" t="s">
        <v>21</v>
      </c>
      <c r="F816" s="40">
        <v>1380</v>
      </c>
      <c r="G816" s="41"/>
      <c r="H816" s="42">
        <v>53514015381</v>
      </c>
      <c r="I816" s="43">
        <v>91</v>
      </c>
      <c r="J816" s="43" t="s">
        <v>22</v>
      </c>
      <c r="K816" s="43">
        <v>21.25</v>
      </c>
      <c r="L816" s="43">
        <v>11.75</v>
      </c>
      <c r="M816" s="43">
        <v>14.75</v>
      </c>
      <c r="N816" s="37" t="s">
        <v>23</v>
      </c>
      <c r="O816" s="37" t="s">
        <v>196</v>
      </c>
    </row>
    <row r="817" spans="1:15" s="36" customFormat="1" x14ac:dyDescent="0.25">
      <c r="A817" s="37" t="s">
        <v>1626</v>
      </c>
      <c r="B817" s="44" t="str">
        <f t="shared" si="17"/>
        <v>F165 230V/3Ph/cCSAus/UL</v>
      </c>
      <c r="C817" s="37" t="s">
        <v>1627</v>
      </c>
      <c r="D817" s="37" t="str">
        <f>VLOOKUP(A817,'[1]Zoeller Pump Company'!$A$10:$C$3862,3,FALSE)</f>
        <v>https://www.zoellerpumps.com/en-us/products/sump-effluent-pumps/commercial/160-series</v>
      </c>
      <c r="E817" s="37" t="s">
        <v>21</v>
      </c>
      <c r="F817" s="40">
        <v>1355</v>
      </c>
      <c r="G817" s="41"/>
      <c r="H817" s="42">
        <v>53514015398</v>
      </c>
      <c r="I817" s="43">
        <v>82</v>
      </c>
      <c r="J817" s="43" t="s">
        <v>22</v>
      </c>
      <c r="K817" s="43">
        <v>21.25</v>
      </c>
      <c r="L817" s="43">
        <v>11.75</v>
      </c>
      <c r="M817" s="43">
        <v>14.75</v>
      </c>
      <c r="N817" s="37" t="s">
        <v>23</v>
      </c>
      <c r="O817" s="37" t="s">
        <v>196</v>
      </c>
    </row>
    <row r="818" spans="1:15" s="36" customFormat="1" x14ac:dyDescent="0.25">
      <c r="A818" s="37" t="s">
        <v>1628</v>
      </c>
      <c r="B818" s="44" t="str">
        <f t="shared" si="17"/>
        <v>J165 200-208V/3Ph/ED</v>
      </c>
      <c r="C818" s="37" t="s">
        <v>1629</v>
      </c>
      <c r="D818" s="37" t="str">
        <f>VLOOKUP(A818,'[1]Zoeller Pump Company'!$A$10:$C$3862,3,FALSE)</f>
        <v>https://www.zoellerpumps.com/en-us/products/sump-effluent-pumps/commercial/160-series</v>
      </c>
      <c r="E818" s="37" t="s">
        <v>21</v>
      </c>
      <c r="F818" s="40">
        <v>1396</v>
      </c>
      <c r="G818" s="41"/>
      <c r="H818" s="42">
        <v>53514015404</v>
      </c>
      <c r="I818" s="43">
        <v>82</v>
      </c>
      <c r="J818" s="43" t="s">
        <v>22</v>
      </c>
      <c r="K818" s="43">
        <v>21.25</v>
      </c>
      <c r="L818" s="43">
        <v>11.75</v>
      </c>
      <c r="M818" s="43">
        <v>14.75</v>
      </c>
      <c r="N818" s="37" t="s">
        <v>23</v>
      </c>
      <c r="O818" s="37" t="s">
        <v>196</v>
      </c>
    </row>
    <row r="819" spans="1:15" s="36" customFormat="1" x14ac:dyDescent="0.25">
      <c r="A819" s="37" t="s">
        <v>1630</v>
      </c>
      <c r="B819" s="44" t="str">
        <f t="shared" si="17"/>
        <v>E165 230V/1Ph/Extra Duty</v>
      </c>
      <c r="C819" s="37" t="s">
        <v>1631</v>
      </c>
      <c r="D819" s="37" t="str">
        <f>VLOOKUP(A819,'[1]Zoeller Pump Company'!$A$10:$C$3862,3,FALSE)</f>
        <v>https://www.zoellerpumps.com/en-us/products/sump-effluent-pumps/commercial/160-series</v>
      </c>
      <c r="E819" s="37" t="s">
        <v>21</v>
      </c>
      <c r="F819" s="40">
        <v>1281</v>
      </c>
      <c r="G819" s="41"/>
      <c r="H819" s="42">
        <v>53514015428</v>
      </c>
      <c r="I819" s="43">
        <v>82</v>
      </c>
      <c r="J819" s="43" t="s">
        <v>22</v>
      </c>
      <c r="K819" s="43">
        <v>21.25</v>
      </c>
      <c r="L819" s="43">
        <v>11.75</v>
      </c>
      <c r="M819" s="43">
        <v>14.75</v>
      </c>
      <c r="N819" s="37" t="s">
        <v>23</v>
      </c>
      <c r="O819" s="37" t="s">
        <v>196</v>
      </c>
    </row>
    <row r="820" spans="1:15" s="36" customFormat="1" x14ac:dyDescent="0.25">
      <c r="A820" s="37" t="s">
        <v>1632</v>
      </c>
      <c r="B820" s="44" t="str">
        <f t="shared" si="17"/>
        <v>F165 25'Cd//230V/3Ph/cCSAus/UL</v>
      </c>
      <c r="C820" s="37" t="s">
        <v>1633</v>
      </c>
      <c r="D820" s="37" t="str">
        <f>VLOOKUP(A820,'[1]Zoeller Pump Company'!$A$10:$C$3862,3,FALSE)</f>
        <v>https://www.zoellerpumps.com/en-us/products/sump-effluent-pumps/commercial/160-series</v>
      </c>
      <c r="E820" s="37" t="s">
        <v>21</v>
      </c>
      <c r="F820" s="40">
        <v>1455</v>
      </c>
      <c r="G820" s="41"/>
      <c r="H820" s="42">
        <v>53514015435</v>
      </c>
      <c r="I820" s="43">
        <v>84</v>
      </c>
      <c r="J820" s="43" t="s">
        <v>22</v>
      </c>
      <c r="K820" s="43">
        <v>21.25</v>
      </c>
      <c r="L820" s="43">
        <v>11.75</v>
      </c>
      <c r="M820" s="43">
        <v>14.75</v>
      </c>
      <c r="N820" s="37" t="s">
        <v>23</v>
      </c>
      <c r="O820" s="37" t="s">
        <v>196</v>
      </c>
    </row>
    <row r="821" spans="1:15" s="36" customFormat="1" x14ac:dyDescent="0.25">
      <c r="A821" s="37" t="s">
        <v>1634</v>
      </c>
      <c r="B821" s="44" t="str">
        <f t="shared" si="17"/>
        <v>I165 200-208V/1Ph/cCSAus</v>
      </c>
      <c r="C821" s="37" t="s">
        <v>1635</v>
      </c>
      <c r="D821" s="37" t="str">
        <f>VLOOKUP(A821,'[1]Zoeller Pump Company'!$A$10:$C$3862,3,FALSE)</f>
        <v>https://www.zoellerpumps.com/en-us/products/sump-effluent-pumps/commercial/160-series</v>
      </c>
      <c r="E821" s="37" t="s">
        <v>21</v>
      </c>
      <c r="F821" s="40">
        <v>1280</v>
      </c>
      <c r="G821" s="41"/>
      <c r="H821" s="42">
        <v>53514015442</v>
      </c>
      <c r="I821" s="43">
        <v>82</v>
      </c>
      <c r="J821" s="43" t="s">
        <v>22</v>
      </c>
      <c r="K821" s="43">
        <v>21.25</v>
      </c>
      <c r="L821" s="43">
        <v>11.75</v>
      </c>
      <c r="M821" s="43">
        <v>14.75</v>
      </c>
      <c r="N821" s="37" t="s">
        <v>23</v>
      </c>
      <c r="O821" s="37" t="s">
        <v>196</v>
      </c>
    </row>
    <row r="822" spans="1:15" s="36" customFormat="1" x14ac:dyDescent="0.25">
      <c r="A822" s="37" t="s">
        <v>1636</v>
      </c>
      <c r="B822" s="44" t="str">
        <f t="shared" si="17"/>
        <v>H165 35'Cd/200-208V/1Ph/cCSAus</v>
      </c>
      <c r="C822" s="37" t="s">
        <v>1637</v>
      </c>
      <c r="D822" s="37" t="str">
        <f>VLOOKUP(A822,'[1]Zoeller Pump Company'!$A$10:$C$3862,3,FALSE)</f>
        <v>https://www.zoellerpumps.com/en-us/products/sump-effluent-pumps/commercial/160-series</v>
      </c>
      <c r="E822" s="37" t="s">
        <v>21</v>
      </c>
      <c r="F822" s="40">
        <v>1509</v>
      </c>
      <c r="G822" s="41"/>
      <c r="H822" s="42">
        <v>53514015459</v>
      </c>
      <c r="I822" s="43">
        <v>88</v>
      </c>
      <c r="J822" s="43" t="s">
        <v>22</v>
      </c>
      <c r="K822" s="43">
        <v>21.25</v>
      </c>
      <c r="L822" s="43">
        <v>11.75</v>
      </c>
      <c r="M822" s="43">
        <v>14.75</v>
      </c>
      <c r="N822" s="37" t="s">
        <v>23</v>
      </c>
      <c r="O822" s="37" t="s">
        <v>196</v>
      </c>
    </row>
    <row r="823" spans="1:15" s="36" customFormat="1" x14ac:dyDescent="0.25">
      <c r="A823" s="37" t="s">
        <v>1638</v>
      </c>
      <c r="B823" s="44" t="str">
        <f t="shared" si="17"/>
        <v>G165 460V/3Ph/Extra Duty</v>
      </c>
      <c r="C823" s="37" t="s">
        <v>1639</v>
      </c>
      <c r="D823" s="37" t="str">
        <f>VLOOKUP(A823,'[1]Zoeller Pump Company'!$A$10:$C$3862,3,FALSE)</f>
        <v>https://www.zoellerpumps.com/en-us/products/sump-effluent-pumps/commercial/160-series</v>
      </c>
      <c r="E823" s="37" t="s">
        <v>21</v>
      </c>
      <c r="F823" s="40">
        <v>1396</v>
      </c>
      <c r="G823" s="41"/>
      <c r="H823" s="42">
        <v>53514015466</v>
      </c>
      <c r="I823" s="43">
        <v>82</v>
      </c>
      <c r="J823" s="43" t="s">
        <v>22</v>
      </c>
      <c r="K823" s="43">
        <v>21.25</v>
      </c>
      <c r="L823" s="43">
        <v>11.75</v>
      </c>
      <c r="M823" s="43">
        <v>14.75</v>
      </c>
      <c r="N823" s="37" t="s">
        <v>23</v>
      </c>
      <c r="O823" s="37" t="s">
        <v>196</v>
      </c>
    </row>
    <row r="824" spans="1:15" s="36" customFormat="1" x14ac:dyDescent="0.25">
      <c r="A824" s="37" t="s">
        <v>1640</v>
      </c>
      <c r="B824" s="44" t="str">
        <f t="shared" si="17"/>
        <v>G165 35'Cd/460V/3Ph/cCSAus/UL</v>
      </c>
      <c r="C824" s="37" t="s">
        <v>1641</v>
      </c>
      <c r="D824" s="37" t="str">
        <f>VLOOKUP(A824,'[1]Zoeller Pump Company'!$A$10:$C$3862,3,FALSE)</f>
        <v>https://www.zoellerpumps.com/en-us/products/sump-effluent-pumps/commercial/160-series</v>
      </c>
      <c r="E824" s="37" t="s">
        <v>21</v>
      </c>
      <c r="F824" s="40">
        <v>1465</v>
      </c>
      <c r="G824" s="41"/>
      <c r="H824" s="42">
        <v>53514015473</v>
      </c>
      <c r="I824" s="43">
        <v>87</v>
      </c>
      <c r="J824" s="43" t="s">
        <v>22</v>
      </c>
      <c r="K824" s="43">
        <v>21.25</v>
      </c>
      <c r="L824" s="43">
        <v>11.75</v>
      </c>
      <c r="M824" s="43">
        <v>14.75</v>
      </c>
      <c r="N824" s="37" t="s">
        <v>23</v>
      </c>
      <c r="O824" s="37" t="s">
        <v>196</v>
      </c>
    </row>
    <row r="825" spans="1:15" s="36" customFormat="1" x14ac:dyDescent="0.25">
      <c r="A825" s="37" t="s">
        <v>1642</v>
      </c>
      <c r="B825" s="44" t="str">
        <f t="shared" si="17"/>
        <v>D165 230V/1Ph/Extra Duty</v>
      </c>
      <c r="C825" s="37" t="s">
        <v>1643</v>
      </c>
      <c r="D825" s="37" t="str">
        <f>VLOOKUP(A825,'[1]Zoeller Pump Company'!$A$10:$C$3862,3,FALSE)</f>
        <v>https://www.zoellerpumps.com/en-us/products/sump-effluent-pumps/commercial/160-series</v>
      </c>
      <c r="E825" s="37" t="s">
        <v>21</v>
      </c>
      <c r="F825" s="40">
        <v>1400</v>
      </c>
      <c r="G825" s="41"/>
      <c r="H825" s="42">
        <v>53514015497</v>
      </c>
      <c r="I825" s="43">
        <v>83</v>
      </c>
      <c r="J825" s="43" t="s">
        <v>22</v>
      </c>
      <c r="K825" s="43">
        <v>21.25</v>
      </c>
      <c r="L825" s="43">
        <v>11.75</v>
      </c>
      <c r="M825" s="43">
        <v>14.75</v>
      </c>
      <c r="N825" s="37" t="s">
        <v>23</v>
      </c>
      <c r="O825" s="37" t="s">
        <v>196</v>
      </c>
    </row>
    <row r="826" spans="1:15" s="36" customFormat="1" x14ac:dyDescent="0.25">
      <c r="A826" s="37" t="s">
        <v>1644</v>
      </c>
      <c r="B826" s="44" t="str">
        <f t="shared" si="17"/>
        <v>E165 25'Cd/230V/1Ph/cCSAus/UL</v>
      </c>
      <c r="C826" s="37" t="s">
        <v>1645</v>
      </c>
      <c r="D826" s="37" t="str">
        <f>VLOOKUP(A826,'[1]Zoeller Pump Company'!$A$10:$C$3862,3,FALSE)</f>
        <v>https://www.zoellerpumps.com/en-us/products/sump-effluent-pumps/commercial/160-series</v>
      </c>
      <c r="E826" s="37" t="s">
        <v>21</v>
      </c>
      <c r="F826" s="40">
        <v>1340</v>
      </c>
      <c r="G826" s="41"/>
      <c r="H826" s="42">
        <v>53514029111</v>
      </c>
      <c r="I826" s="43">
        <v>84</v>
      </c>
      <c r="J826" s="43" t="s">
        <v>22</v>
      </c>
      <c r="K826" s="43">
        <v>21.25</v>
      </c>
      <c r="L826" s="43">
        <v>11.75</v>
      </c>
      <c r="M826" s="43">
        <v>14.75</v>
      </c>
      <c r="N826" s="37" t="s">
        <v>23</v>
      </c>
      <c r="O826" s="37" t="s">
        <v>196</v>
      </c>
    </row>
    <row r="827" spans="1:15" s="36" customFormat="1" x14ac:dyDescent="0.25">
      <c r="A827" s="37" t="s">
        <v>1646</v>
      </c>
      <c r="B827" s="44" t="str">
        <f t="shared" si="17"/>
        <v>J165 35'Cd/200-208V/3Ph/cCSAus/UL</v>
      </c>
      <c r="C827" s="37" t="s">
        <v>1647</v>
      </c>
      <c r="D827" s="37" t="str">
        <f>VLOOKUP(A827,'[1]Zoeller Pump Company'!$A$10:$C$3862,3,FALSE)</f>
        <v>https://www.zoellerpumps.com/en-us/products/sump-effluent-pumps/commercial/160-series</v>
      </c>
      <c r="E827" s="37" t="s">
        <v>21</v>
      </c>
      <c r="F827" s="40">
        <v>1465</v>
      </c>
      <c r="G827" s="41"/>
      <c r="H827" s="42">
        <v>53514031992</v>
      </c>
      <c r="I827" s="43">
        <v>87</v>
      </c>
      <c r="J827" s="43" t="s">
        <v>22</v>
      </c>
      <c r="K827" s="43">
        <v>21.25</v>
      </c>
      <c r="L827" s="43">
        <v>11.75</v>
      </c>
      <c r="M827" s="43">
        <v>14.75</v>
      </c>
      <c r="N827" s="37" t="s">
        <v>23</v>
      </c>
      <c r="O827" s="37" t="s">
        <v>196</v>
      </c>
    </row>
    <row r="828" spans="1:15" s="36" customFormat="1" x14ac:dyDescent="0.25">
      <c r="A828" s="37" t="s">
        <v>1648</v>
      </c>
      <c r="B828" s="44" t="str">
        <f t="shared" si="17"/>
        <v>D165 35'Cd/230V/1Ph/cCSAus/UL</v>
      </c>
      <c r="C828" s="37" t="s">
        <v>1649</v>
      </c>
      <c r="D828" s="37" t="str">
        <f>VLOOKUP(A828,'[1]Zoeller Pump Company'!$A$10:$C$3862,3,FALSE)</f>
        <v>https://www.zoellerpumps.com/en-us/products/sump-effluent-pumps/commercial/160-series</v>
      </c>
      <c r="E828" s="37" t="s">
        <v>21</v>
      </c>
      <c r="F828" s="40">
        <v>1469</v>
      </c>
      <c r="G828" s="41"/>
      <c r="H828" s="42">
        <v>53514039547</v>
      </c>
      <c r="I828" s="43">
        <v>88</v>
      </c>
      <c r="J828" s="43" t="s">
        <v>22</v>
      </c>
      <c r="K828" s="43">
        <v>21.25</v>
      </c>
      <c r="L828" s="43">
        <v>11.75</v>
      </c>
      <c r="M828" s="43">
        <v>14.75</v>
      </c>
      <c r="N828" s="37" t="s">
        <v>23</v>
      </c>
      <c r="O828" s="37" t="s">
        <v>196</v>
      </c>
    </row>
    <row r="829" spans="1:15" s="36" customFormat="1" x14ac:dyDescent="0.25">
      <c r="A829" s="37" t="s">
        <v>1650</v>
      </c>
      <c r="B829" s="44" t="str">
        <f t="shared" si="17"/>
        <v>BE165 230V/1Ph/Pb20'/cCSAus/UL/(165-0004)</v>
      </c>
      <c r="C829" s="37" t="s">
        <v>1651</v>
      </c>
      <c r="D829" s="37" t="str">
        <f>VLOOKUP(A829,'[1]Zoeller Pump Company'!$A$10:$C$3862,3,FALSE)</f>
        <v>https://www.zoellerpumps.com/en-us/products/sump-effluent-pumps/commercial/160-series</v>
      </c>
      <c r="E829" s="37" t="s">
        <v>21</v>
      </c>
      <c r="F829" s="40">
        <v>1267</v>
      </c>
      <c r="G829" s="41"/>
      <c r="H829" s="42">
        <v>53514041786</v>
      </c>
      <c r="I829" s="43">
        <v>84</v>
      </c>
      <c r="J829" s="43" t="s">
        <v>22</v>
      </c>
      <c r="K829" s="43">
        <v>21.25</v>
      </c>
      <c r="L829" s="43">
        <v>11.75</v>
      </c>
      <c r="M829" s="43">
        <v>14.75</v>
      </c>
      <c r="N829" s="37" t="s">
        <v>23</v>
      </c>
      <c r="O829" s="37" t="s">
        <v>196</v>
      </c>
    </row>
    <row r="830" spans="1:15" s="36" customFormat="1" x14ac:dyDescent="0.25">
      <c r="A830" s="37" t="s">
        <v>1652</v>
      </c>
      <c r="B830" s="44" t="str">
        <f t="shared" ref="B830:B893" si="18">IF(D830&lt;&gt;0,HYPERLINK(D830,C830),"NO LINK")</f>
        <v>G165 50'Cd/460V/3Ph/cCSAus/UL</v>
      </c>
      <c r="C830" s="37" t="s">
        <v>1653</v>
      </c>
      <c r="D830" s="37" t="str">
        <f>VLOOKUP(A830,'[1]Zoeller Pump Company'!$A$10:$C$3862,3,FALSE)</f>
        <v>https://www.zoellerpumps.com/en-us/products/sump-effluent-pumps/commercial/160-series</v>
      </c>
      <c r="E830" s="37" t="s">
        <v>21</v>
      </c>
      <c r="F830" s="40">
        <v>1495</v>
      </c>
      <c r="G830" s="41"/>
      <c r="H830" s="42">
        <v>53514044503</v>
      </c>
      <c r="I830" s="43">
        <v>91</v>
      </c>
      <c r="J830" s="43" t="s">
        <v>22</v>
      </c>
      <c r="K830" s="43">
        <v>21.25</v>
      </c>
      <c r="L830" s="43">
        <v>11.75</v>
      </c>
      <c r="M830" s="43">
        <v>14.75</v>
      </c>
      <c r="N830" s="37" t="s">
        <v>23</v>
      </c>
      <c r="O830" s="37" t="s">
        <v>196</v>
      </c>
    </row>
    <row r="831" spans="1:15" s="36" customFormat="1" x14ac:dyDescent="0.25">
      <c r="A831" s="37" t="s">
        <v>1654</v>
      </c>
      <c r="B831" s="44" t="str">
        <f t="shared" si="18"/>
        <v>F165 35'Cd/230V/3Ph/cCSAus/UL</v>
      </c>
      <c r="C831" s="37" t="s">
        <v>1655</v>
      </c>
      <c r="D831" s="37" t="str">
        <f>VLOOKUP(A831,'[1]Zoeller Pump Company'!$A$10:$C$3862,3,FALSE)</f>
        <v>https://www.zoellerpumps.com/en-us/products/sump-effluent-pumps/commercial/160-series</v>
      </c>
      <c r="E831" s="37" t="s">
        <v>21</v>
      </c>
      <c r="F831" s="40">
        <v>1465</v>
      </c>
      <c r="G831" s="41"/>
      <c r="H831" s="42">
        <v>53514054007</v>
      </c>
      <c r="I831" s="43">
        <v>91</v>
      </c>
      <c r="J831" s="43" t="s">
        <v>22</v>
      </c>
      <c r="K831" s="43">
        <v>21.25</v>
      </c>
      <c r="L831" s="43">
        <v>11.75</v>
      </c>
      <c r="M831" s="43">
        <v>14.75</v>
      </c>
      <c r="N831" s="37" t="s">
        <v>23</v>
      </c>
      <c r="O831" s="37" t="s">
        <v>196</v>
      </c>
    </row>
    <row r="832" spans="1:15" s="36" customFormat="1" x14ac:dyDescent="0.25">
      <c r="A832" s="37" t="s">
        <v>1656</v>
      </c>
      <c r="B832" s="44" t="str">
        <f t="shared" si="18"/>
        <v>EX165 230V/1Ph/Ex Pr/FM/CSA</v>
      </c>
      <c r="C832" s="37" t="s">
        <v>1657</v>
      </c>
      <c r="D832" s="37" t="str">
        <f>VLOOKUP(A832,'[1]Zoeller Pump Company'!$A$10:$C$3862,3,FALSE)</f>
        <v>https://www.zoellerpumps.com/en-us/products/sump-effluent-pumps/commercial/160-series</v>
      </c>
      <c r="E832" s="37" t="s">
        <v>21</v>
      </c>
      <c r="F832" s="40">
        <v>2421</v>
      </c>
      <c r="G832" s="41"/>
      <c r="H832" s="42">
        <v>53514107970</v>
      </c>
      <c r="I832" s="43">
        <v>117</v>
      </c>
      <c r="J832" s="43" t="s">
        <v>22</v>
      </c>
      <c r="K832" s="43">
        <v>32</v>
      </c>
      <c r="L832" s="43">
        <v>12</v>
      </c>
      <c r="M832" s="43">
        <v>15</v>
      </c>
      <c r="N832" s="37" t="s">
        <v>23</v>
      </c>
      <c r="O832" s="37" t="s">
        <v>24</v>
      </c>
    </row>
    <row r="833" spans="1:15" s="36" customFormat="1" x14ac:dyDescent="0.25">
      <c r="A833" s="37" t="s">
        <v>1658</v>
      </c>
      <c r="B833" s="44" t="str">
        <f t="shared" si="18"/>
        <v>JX165 200-208V/3Ph/Ex Pr/FM/CSA</v>
      </c>
      <c r="C833" s="37" t="s">
        <v>1659</v>
      </c>
      <c r="D833" s="37" t="str">
        <f>VLOOKUP(A833,'[1]Zoeller Pump Company'!$A$10:$C$3862,3,FALSE)</f>
        <v>https://www.zoellerpumps.com/en-us/products/sump-effluent-pumps/commercial/160-series</v>
      </c>
      <c r="E833" s="37" t="s">
        <v>21</v>
      </c>
      <c r="F833" s="40">
        <v>2536</v>
      </c>
      <c r="G833" s="41"/>
      <c r="H833" s="42">
        <v>53514107987</v>
      </c>
      <c r="I833" s="43">
        <v>117</v>
      </c>
      <c r="J833" s="43" t="s">
        <v>22</v>
      </c>
      <c r="K833" s="43">
        <v>32</v>
      </c>
      <c r="L833" s="43">
        <v>12</v>
      </c>
      <c r="M833" s="43">
        <v>15</v>
      </c>
      <c r="N833" s="37" t="s">
        <v>23</v>
      </c>
      <c r="O833" s="37" t="s">
        <v>24</v>
      </c>
    </row>
    <row r="834" spans="1:15" s="36" customFormat="1" x14ac:dyDescent="0.25">
      <c r="A834" s="37" t="s">
        <v>1660</v>
      </c>
      <c r="B834" s="44" t="str">
        <f t="shared" si="18"/>
        <v>FX165 230V/3Ph/Ex Pr/FM/CSA</v>
      </c>
      <c r="C834" s="37" t="s">
        <v>1661</v>
      </c>
      <c r="D834" s="37" t="str">
        <f>VLOOKUP(A834,'[1]Zoeller Pump Company'!$A$10:$C$3862,3,FALSE)</f>
        <v>https://www.zoellerpumps.com/en-us/products/sump-effluent-pumps/commercial/160-series</v>
      </c>
      <c r="E834" s="37" t="s">
        <v>21</v>
      </c>
      <c r="F834" s="40">
        <v>2536</v>
      </c>
      <c r="G834" s="41"/>
      <c r="H834" s="42">
        <v>53514107994</v>
      </c>
      <c r="I834" s="43">
        <v>117</v>
      </c>
      <c r="J834" s="43" t="s">
        <v>22</v>
      </c>
      <c r="K834" s="43">
        <v>32</v>
      </c>
      <c r="L834" s="43">
        <v>12</v>
      </c>
      <c r="M834" s="43">
        <v>15</v>
      </c>
      <c r="N834" s="37" t="s">
        <v>23</v>
      </c>
      <c r="O834" s="37" t="s">
        <v>24</v>
      </c>
    </row>
    <row r="835" spans="1:15" s="36" customFormat="1" x14ac:dyDescent="0.25">
      <c r="A835" s="37" t="s">
        <v>1662</v>
      </c>
      <c r="B835" s="44" t="str">
        <f t="shared" si="18"/>
        <v>GX165 460V/3Ph/Ex Pr/FM/CSA</v>
      </c>
      <c r="C835" s="37" t="s">
        <v>1663</v>
      </c>
      <c r="D835" s="37" t="str">
        <f>VLOOKUP(A835,'[1]Zoeller Pump Company'!$A$10:$C$3862,3,FALSE)</f>
        <v>https://www.zoellerpumps.com/en-us/products/sump-effluent-pumps/commercial/160-series</v>
      </c>
      <c r="E835" s="37" t="s">
        <v>21</v>
      </c>
      <c r="F835" s="40">
        <v>2536</v>
      </c>
      <c r="G835" s="41"/>
      <c r="H835" s="42">
        <v>53514108007</v>
      </c>
      <c r="I835" s="43">
        <v>117</v>
      </c>
      <c r="J835" s="43" t="s">
        <v>22</v>
      </c>
      <c r="K835" s="43">
        <v>32</v>
      </c>
      <c r="L835" s="43">
        <v>12</v>
      </c>
      <c r="M835" s="43">
        <v>15</v>
      </c>
      <c r="N835" s="37" t="s">
        <v>23</v>
      </c>
      <c r="O835" s="37" t="s">
        <v>24</v>
      </c>
    </row>
    <row r="836" spans="1:15" s="36" customFormat="1" x14ac:dyDescent="0.25">
      <c r="A836" s="37" t="s">
        <v>1664</v>
      </c>
      <c r="B836" s="44" t="str">
        <f t="shared" si="18"/>
        <v>IX165 200-208V/1Ph/Ex Pr/FM/CSA</v>
      </c>
      <c r="C836" s="37" t="s">
        <v>1665</v>
      </c>
      <c r="D836" s="37" t="str">
        <f>VLOOKUP(A836,'[1]Zoeller Pump Company'!$A$10:$C$3862,3,FALSE)</f>
        <v>https://www.zoellerpumps.com/en-us/products/sump-effluent-pumps/commercial/160-series</v>
      </c>
      <c r="E836" s="37" t="s">
        <v>21</v>
      </c>
      <c r="F836" s="40">
        <v>2461</v>
      </c>
      <c r="G836" s="41"/>
      <c r="H836" s="42">
        <v>53514108045</v>
      </c>
      <c r="I836" s="43">
        <v>117</v>
      </c>
      <c r="J836" s="43" t="s">
        <v>22</v>
      </c>
      <c r="K836" s="43">
        <v>32</v>
      </c>
      <c r="L836" s="43">
        <v>12</v>
      </c>
      <c r="M836" s="43">
        <v>15</v>
      </c>
      <c r="N836" s="37" t="s">
        <v>23</v>
      </c>
      <c r="O836" s="37" t="s">
        <v>24</v>
      </c>
    </row>
    <row r="837" spans="1:15" s="36" customFormat="1" x14ac:dyDescent="0.25">
      <c r="A837" s="37" t="s">
        <v>1666</v>
      </c>
      <c r="B837" s="44" t="str">
        <f t="shared" si="18"/>
        <v>G165 25'Cd/460V/3Ph/cCSAus/UL</v>
      </c>
      <c r="C837" s="37" t="s">
        <v>1667</v>
      </c>
      <c r="D837" s="37" t="str">
        <f>VLOOKUP(A837,'[1]Zoeller Pump Company'!$A$10:$C$3862,3,FALSE)</f>
        <v>https://www.zoellerpumps.com/en-us/products/sump-effluent-pumps/commercial/160-series</v>
      </c>
      <c r="E837" s="37" t="s">
        <v>21</v>
      </c>
      <c r="F837" s="40">
        <v>1455</v>
      </c>
      <c r="G837" s="41"/>
      <c r="H837" s="42">
        <v>53514114336</v>
      </c>
      <c r="I837" s="43">
        <v>87</v>
      </c>
      <c r="J837" s="43" t="s">
        <v>22</v>
      </c>
      <c r="K837" s="43">
        <v>21.25</v>
      </c>
      <c r="L837" s="43">
        <v>11.75</v>
      </c>
      <c r="M837" s="43">
        <v>14.75</v>
      </c>
      <c r="N837" s="37" t="s">
        <v>23</v>
      </c>
      <c r="O837" s="37" t="s">
        <v>196</v>
      </c>
    </row>
    <row r="838" spans="1:15" s="36" customFormat="1" x14ac:dyDescent="0.25">
      <c r="A838" s="37" t="s">
        <v>1668</v>
      </c>
      <c r="B838" s="44" t="str">
        <f t="shared" si="18"/>
        <v>EX165 50'Cd/230V/1Ph/Ex Pr/FM/CSA</v>
      </c>
      <c r="C838" s="37" t="s">
        <v>1669</v>
      </c>
      <c r="D838" s="37" t="str">
        <f>VLOOKUP(A838,'[1]Zoeller Pump Company'!$A$10:$C$3862,3,FALSE)</f>
        <v>https://www.zoellerpumps.com/en-us/products/sump-effluent-pumps/commercial/160-series</v>
      </c>
      <c r="E838" s="37" t="s">
        <v>21</v>
      </c>
      <c r="F838" s="40">
        <v>2561</v>
      </c>
      <c r="G838" s="41"/>
      <c r="H838" s="42">
        <v>53514153465</v>
      </c>
      <c r="I838" s="43">
        <v>117</v>
      </c>
      <c r="J838" s="43" t="s">
        <v>22</v>
      </c>
      <c r="K838" s="43">
        <v>32</v>
      </c>
      <c r="L838" s="43">
        <v>12</v>
      </c>
      <c r="M838" s="43">
        <v>15</v>
      </c>
      <c r="N838" s="37" t="s">
        <v>23</v>
      </c>
      <c r="O838" s="37" t="s">
        <v>24</v>
      </c>
    </row>
    <row r="839" spans="1:15" s="36" customFormat="1" x14ac:dyDescent="0.25">
      <c r="A839" s="37" t="s">
        <v>1670</v>
      </c>
      <c r="B839" s="44" t="str">
        <f t="shared" si="18"/>
        <v>H165 25'Cd/200-208V/1Ph/cCSAus</v>
      </c>
      <c r="C839" s="37" t="s">
        <v>1671</v>
      </c>
      <c r="D839" s="37" t="str">
        <f>VLOOKUP(A839,'[1]Zoeller Pump Company'!$A$10:$C$3862,3,FALSE)</f>
        <v>https://www.zoellerpumps.com/en-us/products/sump-effluent-pumps/commercial/160-series</v>
      </c>
      <c r="E839" s="37" t="s">
        <v>21</v>
      </c>
      <c r="F839" s="40">
        <v>1459</v>
      </c>
      <c r="G839" s="41"/>
      <c r="H839" s="42">
        <v>53514172749</v>
      </c>
      <c r="I839" s="43">
        <v>84</v>
      </c>
      <c r="J839" s="43" t="s">
        <v>22</v>
      </c>
      <c r="K839" s="43">
        <v>21.25</v>
      </c>
      <c r="L839" s="43">
        <v>11.75</v>
      </c>
      <c r="M839" s="43">
        <v>14.75</v>
      </c>
      <c r="N839" s="37" t="s">
        <v>23</v>
      </c>
      <c r="O839" s="37" t="s">
        <v>196</v>
      </c>
    </row>
    <row r="840" spans="1:15" s="36" customFormat="1" x14ac:dyDescent="0.25">
      <c r="A840" s="37" t="s">
        <v>1672</v>
      </c>
      <c r="B840" s="44" t="str">
        <f t="shared" si="18"/>
        <v>GX165 50'Cd/460V/3Ph/Ex Pr/FM/CSA</v>
      </c>
      <c r="C840" s="37" t="s">
        <v>1673</v>
      </c>
      <c r="D840" s="37" t="str">
        <f>VLOOKUP(A840,'[1]Zoeller Pump Company'!$A$10:$C$3862,3,FALSE)</f>
        <v>https://www.zoellerpumps.com/en-us/products/sump-effluent-pumps/commercial/160-series</v>
      </c>
      <c r="E840" s="37" t="s">
        <v>21</v>
      </c>
      <c r="F840" s="40">
        <v>2676</v>
      </c>
      <c r="G840" s="41"/>
      <c r="H840" s="42">
        <v>53514177560</v>
      </c>
      <c r="I840" s="43">
        <v>117</v>
      </c>
      <c r="J840" s="43" t="s">
        <v>22</v>
      </c>
      <c r="K840" s="43">
        <v>32</v>
      </c>
      <c r="L840" s="43">
        <v>12</v>
      </c>
      <c r="M840" s="43">
        <v>15</v>
      </c>
      <c r="N840" s="37" t="s">
        <v>23</v>
      </c>
      <c r="O840" s="37" t="s">
        <v>24</v>
      </c>
    </row>
    <row r="841" spans="1:15" s="36" customFormat="1" x14ac:dyDescent="0.25">
      <c r="A841" s="37" t="s">
        <v>1674</v>
      </c>
      <c r="B841" s="44" t="str">
        <f t="shared" si="18"/>
        <v>D165 50'Cd/230V/1Ph/cCSAus/UL</v>
      </c>
      <c r="C841" s="37" t="s">
        <v>1675</v>
      </c>
      <c r="D841" s="37" t="str">
        <f>VLOOKUP(A841,'[1]Zoeller Pump Company'!$A$10:$C$3862,3,FALSE)</f>
        <v>https://www.zoellerpumps.com/en-us/products/sump-effluent-pumps/commercial/160-series</v>
      </c>
      <c r="E841" s="37" t="s">
        <v>21</v>
      </c>
      <c r="F841" s="40">
        <v>1499</v>
      </c>
      <c r="G841" s="41"/>
      <c r="H841" s="42">
        <v>53514201784</v>
      </c>
      <c r="I841" s="43">
        <v>91</v>
      </c>
      <c r="J841" s="43" t="s">
        <v>22</v>
      </c>
      <c r="K841" s="43">
        <v>21.25</v>
      </c>
      <c r="L841" s="43">
        <v>11.75</v>
      </c>
      <c r="M841" s="43">
        <v>14.75</v>
      </c>
      <c r="N841" s="37" t="s">
        <v>23</v>
      </c>
      <c r="O841" s="37" t="s">
        <v>196</v>
      </c>
    </row>
    <row r="842" spans="1:15" s="36" customFormat="1" x14ac:dyDescent="0.25">
      <c r="A842" s="37" t="s">
        <v>1676</v>
      </c>
      <c r="B842" s="44" t="str">
        <f t="shared" si="18"/>
        <v>DX165 230V/1Ph/Ex Pr/FM/CSA</v>
      </c>
      <c r="C842" s="37" t="s">
        <v>1677</v>
      </c>
      <c r="D842" s="37" t="str">
        <f>VLOOKUP(A842,'[1]Zoeller Pump Company'!$A$10:$C$3862,3,FALSE)</f>
        <v>https://www.zoellerpumps.com/en-us/products/sump-effluent-pumps/commercial/160-series</v>
      </c>
      <c r="E842" s="37" t="s">
        <v>21</v>
      </c>
      <c r="F842" s="40">
        <v>3326</v>
      </c>
      <c r="G842" s="41"/>
      <c r="H842" s="42">
        <v>53514236267</v>
      </c>
      <c r="I842" s="43">
        <v>124</v>
      </c>
      <c r="J842" s="43" t="s">
        <v>22</v>
      </c>
      <c r="K842" s="43">
        <v>32</v>
      </c>
      <c r="L842" s="43">
        <v>12</v>
      </c>
      <c r="M842" s="43">
        <v>15</v>
      </c>
      <c r="N842" s="37" t="s">
        <v>23</v>
      </c>
      <c r="O842" s="37" t="s">
        <v>24</v>
      </c>
    </row>
    <row r="843" spans="1:15" s="36" customFormat="1" x14ac:dyDescent="0.25">
      <c r="A843" s="37" t="s">
        <v>1678</v>
      </c>
      <c r="B843" s="44" t="str">
        <f t="shared" si="18"/>
        <v>HX165 200-208V/1Ph/Ex Pr/FM/CSA</v>
      </c>
      <c r="C843" s="37" t="s">
        <v>1679</v>
      </c>
      <c r="D843" s="37" t="str">
        <f>VLOOKUP(A843,'[1]Zoeller Pump Company'!$A$10:$C$3862,3,FALSE)</f>
        <v>https://www.zoellerpumps.com/en-us/products/sump-effluent-pumps/commercial/160-series</v>
      </c>
      <c r="E843" s="37" t="s">
        <v>21</v>
      </c>
      <c r="F843" s="40">
        <v>3366</v>
      </c>
      <c r="G843" s="41"/>
      <c r="H843" s="42">
        <v>53514236281</v>
      </c>
      <c r="I843" s="43">
        <v>124</v>
      </c>
      <c r="J843" s="43" t="s">
        <v>22</v>
      </c>
      <c r="K843" s="43">
        <v>32</v>
      </c>
      <c r="L843" s="43">
        <v>12</v>
      </c>
      <c r="M843" s="43">
        <v>15</v>
      </c>
      <c r="N843" s="37" t="s">
        <v>23</v>
      </c>
      <c r="O843" s="37" t="s">
        <v>24</v>
      </c>
    </row>
    <row r="844" spans="1:15" s="36" customFormat="1" x14ac:dyDescent="0.25">
      <c r="A844" s="52" t="s">
        <v>1680</v>
      </c>
      <c r="B844" s="44" t="str">
        <f t="shared" si="18"/>
        <v>J165 50'Cd/200-208V/3Ph/cCSAus/UL</v>
      </c>
      <c r="C844" s="39" t="s">
        <v>1681</v>
      </c>
      <c r="D844" s="37" t="str">
        <f>VLOOKUP(A844,'[1]Zoeller Pump Company'!$A$10:$C$3862,3,FALSE)</f>
        <v>https://www.zoellerpumps.com/en-us/products/sump-effluent-pumps/commercial/160-series</v>
      </c>
      <c r="E844" s="39" t="s">
        <v>21</v>
      </c>
      <c r="F844" s="40">
        <v>1495</v>
      </c>
      <c r="G844" s="41"/>
      <c r="H844" s="39">
        <v>53514240288</v>
      </c>
      <c r="I844" s="39">
        <v>84</v>
      </c>
      <c r="J844" s="39" t="s">
        <v>22</v>
      </c>
      <c r="K844" s="39">
        <v>21.25</v>
      </c>
      <c r="L844" s="39">
        <v>11.75</v>
      </c>
      <c r="M844" s="39">
        <v>14.75</v>
      </c>
      <c r="N844" s="37" t="s">
        <v>23</v>
      </c>
      <c r="O844" s="37" t="s">
        <v>196</v>
      </c>
    </row>
    <row r="845" spans="1:15" s="36" customFormat="1" x14ac:dyDescent="0.25">
      <c r="A845" s="37" t="s">
        <v>1682</v>
      </c>
      <c r="B845" s="44" t="str">
        <f t="shared" si="18"/>
        <v>I165 50' Cord/200-208V/1Ph/cCSAus</v>
      </c>
      <c r="C845" s="37" t="s">
        <v>1683</v>
      </c>
      <c r="D845" s="37" t="str">
        <f>VLOOKUP(A845,'[1]Zoeller Pump Company'!$A$10:$C$3862,3,FALSE)</f>
        <v>https://www.zoellerpumps.com/en-us/products/sump-effluent-pumps/commercial/160-series</v>
      </c>
      <c r="E845" s="37" t="s">
        <v>21</v>
      </c>
      <c r="F845" s="40">
        <v>1420</v>
      </c>
      <c r="G845" s="41"/>
      <c r="H845" s="42">
        <v>53514263218</v>
      </c>
      <c r="I845" s="43">
        <v>84</v>
      </c>
      <c r="J845" s="43" t="s">
        <v>22</v>
      </c>
      <c r="K845" s="43">
        <v>21.25</v>
      </c>
      <c r="L845" s="43">
        <v>11.75</v>
      </c>
      <c r="M845" s="43">
        <v>14.75</v>
      </c>
      <c r="N845" s="37" t="s">
        <v>23</v>
      </c>
      <c r="O845" s="37" t="s">
        <v>196</v>
      </c>
    </row>
    <row r="846" spans="1:15" s="36" customFormat="1" x14ac:dyDescent="0.25">
      <c r="A846" s="37" t="s">
        <v>1684</v>
      </c>
      <c r="B846" s="44" t="str">
        <f t="shared" si="18"/>
        <v>DX165 50'Cd/230V/1Ph/Ex Pr/FM/CSA</v>
      </c>
      <c r="C846" s="37" t="s">
        <v>1685</v>
      </c>
      <c r="D846" s="37" t="str">
        <f>VLOOKUP(A846,'[1]Zoeller Pump Company'!$A$10:$C$3862,3,FALSE)</f>
        <v>https://www.zoellerpumps.com/en-us/products/sump-effluent-pumps/commercial/160-series</v>
      </c>
      <c r="E846" s="37" t="s">
        <v>21</v>
      </c>
      <c r="F846" s="40">
        <v>3466</v>
      </c>
      <c r="G846" s="41"/>
      <c r="H846" s="42">
        <v>53514292232</v>
      </c>
      <c r="I846" s="43">
        <v>126</v>
      </c>
      <c r="J846" s="43" t="s">
        <v>22</v>
      </c>
      <c r="K846" s="43">
        <v>32</v>
      </c>
      <c r="L846" s="43">
        <v>12</v>
      </c>
      <c r="M846" s="43">
        <v>15</v>
      </c>
      <c r="N846" s="37" t="s">
        <v>23</v>
      </c>
      <c r="O846" s="37" t="s">
        <v>24</v>
      </c>
    </row>
    <row r="847" spans="1:15" s="36" customFormat="1" x14ac:dyDescent="0.25">
      <c r="A847" s="37" t="s">
        <v>1686</v>
      </c>
      <c r="B847" s="44" t="str">
        <f t="shared" si="18"/>
        <v>EX165 35'Cd/230V/1Ph/Ex Pr/FM/CSA</v>
      </c>
      <c r="C847" s="37" t="s">
        <v>1687</v>
      </c>
      <c r="D847" s="37" t="str">
        <f>VLOOKUP(A847,'[1]Zoeller Pump Company'!$A$10:$C$3862,3,FALSE)</f>
        <v>https://www.zoellerpumps.com/en-us/products/sump-effluent-pumps/commercial/160-series</v>
      </c>
      <c r="E847" s="37" t="s">
        <v>21</v>
      </c>
      <c r="F847" s="40">
        <v>2531</v>
      </c>
      <c r="G847" s="41"/>
      <c r="H847" s="42">
        <v>53514305192</v>
      </c>
      <c r="I847" s="43">
        <v>119</v>
      </c>
      <c r="J847" s="43" t="s">
        <v>22</v>
      </c>
      <c r="K847" s="43">
        <v>32</v>
      </c>
      <c r="L847" s="43">
        <v>12</v>
      </c>
      <c r="M847" s="43">
        <v>15</v>
      </c>
      <c r="N847" s="37" t="s">
        <v>23</v>
      </c>
      <c r="O847" s="37" t="s">
        <v>24</v>
      </c>
    </row>
    <row r="848" spans="1:15" s="36" customFormat="1" x14ac:dyDescent="0.25">
      <c r="A848" s="37" t="s">
        <v>1688</v>
      </c>
      <c r="B848" s="44" t="str">
        <f t="shared" si="18"/>
        <v>FX165 35'Cd/230V/3Ph/Ex Pr/FM/CSA</v>
      </c>
      <c r="C848" s="37" t="s">
        <v>1689</v>
      </c>
      <c r="D848" s="37" t="str">
        <f>VLOOKUP(A848,'[1]Zoeller Pump Company'!$A$10:$C$3862,3,FALSE)</f>
        <v>https://www.zoellerpumps.com/en-us/products/sump-effluent-pumps/commercial/160-series</v>
      </c>
      <c r="E848" s="37" t="s">
        <v>21</v>
      </c>
      <c r="F848" s="40">
        <v>2646</v>
      </c>
      <c r="G848" s="41"/>
      <c r="H848" s="42">
        <v>53514332440</v>
      </c>
      <c r="I848" s="43">
        <v>118</v>
      </c>
      <c r="J848" s="43" t="s">
        <v>22</v>
      </c>
      <c r="K848" s="43">
        <v>32</v>
      </c>
      <c r="L848" s="43">
        <v>12</v>
      </c>
      <c r="M848" s="43">
        <v>15</v>
      </c>
      <c r="N848" s="37" t="s">
        <v>23</v>
      </c>
      <c r="O848" s="37" t="s">
        <v>24</v>
      </c>
    </row>
    <row r="849" spans="1:15" s="36" customFormat="1" x14ac:dyDescent="0.25">
      <c r="A849" s="37" t="s">
        <v>1690</v>
      </c>
      <c r="B849" s="44" t="str">
        <f t="shared" si="18"/>
        <v>IX165 50'Cd/200-208V/1Ph/Ex Pr/FM/CSA</v>
      </c>
      <c r="C849" s="37" t="s">
        <v>1691</v>
      </c>
      <c r="D849" s="37" t="str">
        <f>VLOOKUP(A849,'[1]Zoeller Pump Company'!$A$10:$C$3862,3,FALSE)</f>
        <v>https://www.zoellerpumps.com/en-us/products/sump-effluent-pumps/commercial/160-series</v>
      </c>
      <c r="E849" s="37" t="s">
        <v>21</v>
      </c>
      <c r="F849" s="40">
        <v>2601</v>
      </c>
      <c r="G849" s="41"/>
      <c r="H849" s="42">
        <v>53514358303</v>
      </c>
      <c r="I849" s="43">
        <v>117</v>
      </c>
      <c r="J849" s="43" t="s">
        <v>22</v>
      </c>
      <c r="K849" s="43">
        <v>32</v>
      </c>
      <c r="L849" s="43">
        <v>12</v>
      </c>
      <c r="M849" s="43">
        <v>15</v>
      </c>
      <c r="N849" s="37" t="s">
        <v>23</v>
      </c>
      <c r="O849" s="37" t="s">
        <v>24</v>
      </c>
    </row>
    <row r="850" spans="1:15" s="36" customFormat="1" x14ac:dyDescent="0.25">
      <c r="A850" s="37" t="s">
        <v>1692</v>
      </c>
      <c r="B850" s="44" t="str">
        <f t="shared" si="18"/>
        <v>D165 25'Cd/230V/1Ph/cCSAus/UL</v>
      </c>
      <c r="C850" s="37" t="s">
        <v>1693</v>
      </c>
      <c r="D850" s="37" t="str">
        <f>VLOOKUP(A850,'[1]Zoeller Pump Company'!$A$10:$C$3862,3,FALSE)</f>
        <v>https://www.zoellerpumps.com/en-us/products/sump-effluent-pumps/commercial/160-series</v>
      </c>
      <c r="E850" s="37" t="s">
        <v>21</v>
      </c>
      <c r="F850" s="40">
        <v>1459</v>
      </c>
      <c r="G850" s="41"/>
      <c r="H850" s="42">
        <v>53514362607</v>
      </c>
      <c r="I850" s="43">
        <v>83</v>
      </c>
      <c r="J850" s="43" t="s">
        <v>22</v>
      </c>
      <c r="K850" s="43">
        <v>21.25</v>
      </c>
      <c r="L850" s="43">
        <v>11.75</v>
      </c>
      <c r="M850" s="43">
        <v>14.75</v>
      </c>
      <c r="N850" s="37" t="s">
        <v>23</v>
      </c>
      <c r="O850" s="37" t="s">
        <v>196</v>
      </c>
    </row>
    <row r="851" spans="1:15" s="36" customFormat="1" x14ac:dyDescent="0.25">
      <c r="A851" s="37" t="s">
        <v>1694</v>
      </c>
      <c r="B851" s="44" t="str">
        <f t="shared" si="18"/>
        <v>GX165 35'Cd/460V/3Ph/Ex Pr/FM/CSA</v>
      </c>
      <c r="C851" s="37" t="s">
        <v>1695</v>
      </c>
      <c r="D851" s="37" t="str">
        <f>VLOOKUP(A851,'[1]Zoeller Pump Company'!$A$10:$C$3862,3,FALSE)</f>
        <v>https://www.zoellerpumps.com/en-us/products/sump-effluent-pumps/commercial/160-series</v>
      </c>
      <c r="E851" s="37" t="s">
        <v>21</v>
      </c>
      <c r="F851" s="40">
        <v>2646</v>
      </c>
      <c r="G851" s="41"/>
      <c r="H851" s="42">
        <v>53514367817</v>
      </c>
      <c r="I851" s="43">
        <v>117</v>
      </c>
      <c r="J851" s="43" t="s">
        <v>22</v>
      </c>
      <c r="K851" s="43">
        <v>32</v>
      </c>
      <c r="L851" s="43">
        <v>12</v>
      </c>
      <c r="M851" s="43">
        <v>15</v>
      </c>
      <c r="N851" s="37" t="s">
        <v>23</v>
      </c>
      <c r="O851" s="37" t="s">
        <v>24</v>
      </c>
    </row>
    <row r="852" spans="1:15" s="36" customFormat="1" x14ac:dyDescent="0.25">
      <c r="A852" s="37" t="s">
        <v>1696</v>
      </c>
      <c r="B852" s="44" t="str">
        <f t="shared" si="18"/>
        <v>JX165 50'Cd/200-208V/3Ph/Ex Pr/FM/CSA</v>
      </c>
      <c r="C852" s="37" t="s">
        <v>1697</v>
      </c>
      <c r="D852" s="37" t="str">
        <f>VLOOKUP(A852,'[1]Zoeller Pump Company'!$A$10:$C$3862,3,FALSE)</f>
        <v>https://www.zoellerpumps.com/en-us/products/sump-effluent-pumps/commercial/160-series</v>
      </c>
      <c r="E852" s="37" t="s">
        <v>21</v>
      </c>
      <c r="F852" s="40">
        <v>2676</v>
      </c>
      <c r="G852" s="41"/>
      <c r="H852" s="42">
        <v>53514372439</v>
      </c>
      <c r="I852" s="43">
        <v>117</v>
      </c>
      <c r="J852" s="43" t="s">
        <v>22</v>
      </c>
      <c r="K852" s="43">
        <v>32</v>
      </c>
      <c r="L852" s="43">
        <v>12</v>
      </c>
      <c r="M852" s="43">
        <v>15</v>
      </c>
      <c r="N852" s="37" t="s">
        <v>23</v>
      </c>
      <c r="O852" s="37" t="s">
        <v>24</v>
      </c>
    </row>
    <row r="853" spans="1:15" s="36" customFormat="1" x14ac:dyDescent="0.25">
      <c r="A853" s="37" t="s">
        <v>1698</v>
      </c>
      <c r="B853" s="44" t="str">
        <f t="shared" si="18"/>
        <v>I165 35' Cord/200-208V/1Ph/cCSAus</v>
      </c>
      <c r="C853" s="37" t="s">
        <v>1699</v>
      </c>
      <c r="D853" s="37" t="str">
        <f>VLOOKUP(A853,'[1]Zoeller Pump Company'!$A$10:$C$3862,3,FALSE)</f>
        <v>https://www.zoellerpumps.com/en-us/products/sump-effluent-pumps/commercial/160-series</v>
      </c>
      <c r="E853" s="37" t="s">
        <v>21</v>
      </c>
      <c r="F853" s="40">
        <v>1390</v>
      </c>
      <c r="G853" s="41"/>
      <c r="H853" s="42">
        <v>53514376048</v>
      </c>
      <c r="I853" s="43">
        <v>82</v>
      </c>
      <c r="J853" s="43" t="s">
        <v>22</v>
      </c>
      <c r="K853" s="43">
        <v>21.25</v>
      </c>
      <c r="L853" s="43">
        <v>11.75</v>
      </c>
      <c r="M853" s="43">
        <v>14.75</v>
      </c>
      <c r="N853" s="37" t="s">
        <v>23</v>
      </c>
      <c r="O853" s="37" t="s">
        <v>196</v>
      </c>
    </row>
    <row r="854" spans="1:15" s="36" customFormat="1" x14ac:dyDescent="0.25">
      <c r="A854" s="37" t="s">
        <v>1700</v>
      </c>
      <c r="B854" s="44" t="str">
        <f t="shared" si="18"/>
        <v>Conversion Kit,2" To 3" V Or D</v>
      </c>
      <c r="C854" s="37" t="s">
        <v>1701</v>
      </c>
      <c r="D854" s="37" t="str">
        <f>VLOOKUP(A854,'[1]Zoeller Pump Company'!$A$10:$C$3862,3,FALSE)</f>
        <v>https://www.zoellerpumps.com/en-us/products/package-systems/basins</v>
      </c>
      <c r="E854" s="37" t="s">
        <v>21</v>
      </c>
      <c r="F854" s="40">
        <v>28</v>
      </c>
      <c r="G854" s="41"/>
      <c r="H854" s="42">
        <v>53514015503</v>
      </c>
      <c r="I854" s="43">
        <v>0.5</v>
      </c>
      <c r="J854" s="43" t="s">
        <v>22</v>
      </c>
      <c r="K854" s="43">
        <v>7</v>
      </c>
      <c r="L854" s="43">
        <v>5.25</v>
      </c>
      <c r="M854" s="43">
        <v>6</v>
      </c>
      <c r="N854" s="37" t="s">
        <v>23</v>
      </c>
      <c r="O854" s="37" t="s">
        <v>24</v>
      </c>
    </row>
    <row r="855" spans="1:15" s="36" customFormat="1" x14ac:dyDescent="0.25">
      <c r="A855" s="37" t="s">
        <v>1702</v>
      </c>
      <c r="B855" s="44" t="str">
        <f t="shared" si="18"/>
        <v>Conversion Kit,3" To 2" Vent Or Discharge/Flange/Slip/Bolt-On</v>
      </c>
      <c r="C855" s="37" t="s">
        <v>1703</v>
      </c>
      <c r="D855" s="37" t="str">
        <f>VLOOKUP(A855,'[1]Zoeller Pump Company'!$A$10:$C$3862,3,FALSE)</f>
        <v>https://www.zoellerpumps.com/en-us/products/package-systems/basins</v>
      </c>
      <c r="E855" s="37" t="s">
        <v>21</v>
      </c>
      <c r="F855" s="40">
        <v>26</v>
      </c>
      <c r="G855" s="41"/>
      <c r="H855" s="42">
        <v>53514015527</v>
      </c>
      <c r="I855" s="43">
        <v>0.5</v>
      </c>
      <c r="J855" s="43" t="s">
        <v>22</v>
      </c>
      <c r="K855" s="43">
        <v>7</v>
      </c>
      <c r="L855" s="43">
        <v>5.25</v>
      </c>
      <c r="M855" s="43">
        <v>6</v>
      </c>
      <c r="N855" s="37" t="s">
        <v>23</v>
      </c>
      <c r="O855" s="37" t="s">
        <v>24</v>
      </c>
    </row>
    <row r="856" spans="1:15" s="36" customFormat="1" x14ac:dyDescent="0.25">
      <c r="A856" s="37" t="s">
        <v>1704</v>
      </c>
      <c r="B856" s="44" t="str">
        <f t="shared" si="18"/>
        <v>Cover,D-36"Dia/3V3D/10'T/Insp &amp; Access</v>
      </c>
      <c r="C856" s="37" t="s">
        <v>1705</v>
      </c>
      <c r="D856" s="37" t="str">
        <f>VLOOKUP(A856,'[1]Zoeller Pump Company'!$A$10:$C$3862,3,FALSE)</f>
        <v>https://www.zoellerpumps.com/en-us/products/package-systems/basins</v>
      </c>
      <c r="E856" s="37" t="s">
        <v>21</v>
      </c>
      <c r="F856" s="40">
        <v>916</v>
      </c>
      <c r="G856" s="41"/>
      <c r="H856" s="42">
        <v>53514016104</v>
      </c>
      <c r="I856" s="43">
        <v>100</v>
      </c>
      <c r="J856" s="43" t="s">
        <v>22</v>
      </c>
      <c r="K856" s="43">
        <v>1</v>
      </c>
      <c r="L856" s="43">
        <v>40</v>
      </c>
      <c r="M856" s="43">
        <v>40</v>
      </c>
      <c r="N856" s="37" t="s">
        <v>23</v>
      </c>
      <c r="O856" s="37" t="s">
        <v>24</v>
      </c>
    </row>
    <row r="857" spans="1:15" s="36" customFormat="1" x14ac:dyDescent="0.25">
      <c r="A857" s="37" t="s">
        <v>1706</v>
      </c>
      <c r="B857" s="44" t="str">
        <f t="shared" si="18"/>
        <v>Cover,S-18"Dia/2V2D/10'T/For Fg &amp; Poly Basin</v>
      </c>
      <c r="C857" s="37" t="s">
        <v>1707</v>
      </c>
      <c r="D857" s="37" t="str">
        <f>VLOOKUP(A857,'[1]Zoeller Pump Company'!$A$10:$C$3862,3,FALSE)</f>
        <v>https://www.zoellerpumps.com/en-us/products/package-systems/basins</v>
      </c>
      <c r="E857" s="37" t="s">
        <v>21</v>
      </c>
      <c r="F857" s="40">
        <v>97</v>
      </c>
      <c r="G857" s="41"/>
      <c r="H857" s="42">
        <v>53514025427</v>
      </c>
      <c r="I857" s="43">
        <v>17</v>
      </c>
      <c r="J857" s="43" t="s">
        <v>22</v>
      </c>
      <c r="K857" s="43">
        <v>1</v>
      </c>
      <c r="L857" s="43">
        <v>22</v>
      </c>
      <c r="M857" s="43">
        <v>22</v>
      </c>
      <c r="N857" s="37" t="s">
        <v>23</v>
      </c>
      <c r="O857" s="37" t="s">
        <v>24</v>
      </c>
    </row>
    <row r="858" spans="1:15" s="36" customFormat="1" x14ac:dyDescent="0.25">
      <c r="A858" s="37" t="s">
        <v>1708</v>
      </c>
      <c r="B858" s="44" t="str">
        <f t="shared" si="18"/>
        <v>Cover,S-18"Dia/3V1.5D/For Radon Basin</v>
      </c>
      <c r="C858" s="37" t="s">
        <v>1709</v>
      </c>
      <c r="D858" s="37" t="str">
        <f>VLOOKUP(A858,'[1]Zoeller Pump Company'!$A$10:$C$3862,3,FALSE)</f>
        <v>https://www.zoellerpumps.com/en-us/products/package-systems/basins</v>
      </c>
      <c r="E858" s="37" t="s">
        <v>21</v>
      </c>
      <c r="F858" s="40">
        <v>67</v>
      </c>
      <c r="G858" s="41"/>
      <c r="H858" s="42">
        <v>53514038465</v>
      </c>
      <c r="I858" s="43">
        <v>9</v>
      </c>
      <c r="J858" s="43" t="s">
        <v>22</v>
      </c>
      <c r="K858" s="43">
        <v>1</v>
      </c>
      <c r="L858" s="43">
        <v>22</v>
      </c>
      <c r="M858" s="43">
        <v>22</v>
      </c>
      <c r="N858" s="37" t="s">
        <v>23</v>
      </c>
      <c r="O858" s="37" t="s">
        <v>24</v>
      </c>
    </row>
    <row r="859" spans="1:15" s="36" customFormat="1" x14ac:dyDescent="0.25">
      <c r="A859" s="37" t="s">
        <v>1710</v>
      </c>
      <c r="B859" s="44" t="str">
        <f t="shared" si="18"/>
        <v>Cover,S-P 18"Dia(Economy)(For Pedestal Pump)</v>
      </c>
      <c r="C859" s="37" t="s">
        <v>1711</v>
      </c>
      <c r="D859" s="37" t="str">
        <f>VLOOKUP(A859,'[1]Zoeller Pump Company'!$A$10:$C$3862,3,FALSE)</f>
        <v>https://www.zoellerpumps.com/en-us/products/package-systems/basins</v>
      </c>
      <c r="E859" s="37" t="s">
        <v>21</v>
      </c>
      <c r="F859" s="40">
        <v>32</v>
      </c>
      <c r="G859" s="41"/>
      <c r="H859" s="42">
        <v>53514040130</v>
      </c>
      <c r="I859" s="43">
        <v>1</v>
      </c>
      <c r="J859" s="43" t="s">
        <v>22</v>
      </c>
      <c r="K859" s="43">
        <v>1</v>
      </c>
      <c r="L859" s="43">
        <v>22</v>
      </c>
      <c r="M859" s="43">
        <v>22</v>
      </c>
      <c r="N859" s="37" t="s">
        <v>23</v>
      </c>
      <c r="O859" s="37" t="s">
        <v>24</v>
      </c>
    </row>
    <row r="860" spans="1:15" s="36" customFormat="1" x14ac:dyDescent="0.25">
      <c r="A860" s="37" t="s">
        <v>1712</v>
      </c>
      <c r="B860" s="44" t="str">
        <f t="shared" si="18"/>
        <v>Cover,Blank-36"Dia. Fg/W-Hardware Pak</v>
      </c>
      <c r="C860" s="37" t="s">
        <v>1713</v>
      </c>
      <c r="D860" s="37" t="str">
        <f>VLOOKUP(A860,'[1]Zoeller Pump Company'!$A$10:$C$3862,3,FALSE)</f>
        <v>https://www.zoellerpumps.com/en-us/products/package-systems/basins</v>
      </c>
      <c r="E860" s="37" t="s">
        <v>21</v>
      </c>
      <c r="F860" s="40">
        <v>328</v>
      </c>
      <c r="G860" s="41"/>
      <c r="H860" s="42">
        <v>53514046071</v>
      </c>
      <c r="I860" s="43">
        <v>40</v>
      </c>
      <c r="J860" s="43" t="s">
        <v>22</v>
      </c>
      <c r="K860" s="43">
        <v>1</v>
      </c>
      <c r="L860" s="43">
        <v>40</v>
      </c>
      <c r="M860" s="43">
        <v>40</v>
      </c>
      <c r="N860" s="37" t="s">
        <v>23</v>
      </c>
      <c r="O860" s="37" t="s">
        <v>24</v>
      </c>
    </row>
    <row r="861" spans="1:15" s="36" customFormat="1" x14ac:dyDescent="0.25">
      <c r="A861" s="37" t="s">
        <v>1714</v>
      </c>
      <c r="B861" s="44" t="str">
        <f t="shared" si="18"/>
        <v>Cover,S-P 18"Dia/0V2D</v>
      </c>
      <c r="C861" s="37" t="s">
        <v>1715</v>
      </c>
      <c r="D861" s="37" t="str">
        <f>VLOOKUP(A861,'[1]Zoeller Pump Company'!$A$10:$C$3862,3,FALSE)</f>
        <v>https://www.zoellerpumps.com/en-us/products/package-systems/basins</v>
      </c>
      <c r="E861" s="37" t="s">
        <v>21</v>
      </c>
      <c r="F861" s="40">
        <v>53</v>
      </c>
      <c r="G861" s="41"/>
      <c r="H861" s="42">
        <v>53514062392</v>
      </c>
      <c r="I861" s="43">
        <v>5</v>
      </c>
      <c r="J861" s="43" t="s">
        <v>22</v>
      </c>
      <c r="K861" s="43">
        <v>1</v>
      </c>
      <c r="L861" s="43">
        <v>22</v>
      </c>
      <c r="M861" s="43">
        <v>22</v>
      </c>
      <c r="N861" s="37" t="s">
        <v>23</v>
      </c>
      <c r="O861" s="37" t="s">
        <v>24</v>
      </c>
    </row>
    <row r="862" spans="1:15" s="36" customFormat="1" x14ac:dyDescent="0.25">
      <c r="A862" s="37" t="s">
        <v>1716</v>
      </c>
      <c r="B862" s="44" t="str">
        <f t="shared" si="18"/>
        <v>Cover,Split-S/18"Dia/2V2D</v>
      </c>
      <c r="C862" s="37" t="s">
        <v>1717</v>
      </c>
      <c r="D862" s="37" t="str">
        <f>VLOOKUP(A862,'[1]Zoeller Pump Company'!$A$10:$C$3862,3,FALSE)</f>
        <v>https://www.zoellerpumps.com/en-us/products/package-systems/basins</v>
      </c>
      <c r="E862" s="37" t="s">
        <v>21</v>
      </c>
      <c r="F862" s="40">
        <v>63</v>
      </c>
      <c r="G862" s="41"/>
      <c r="H862" s="42">
        <v>53514065225</v>
      </c>
      <c r="I862" s="43">
        <v>9</v>
      </c>
      <c r="J862" s="43" t="s">
        <v>22</v>
      </c>
      <c r="K862" s="43">
        <v>1</v>
      </c>
      <c r="L862" s="43">
        <v>22</v>
      </c>
      <c r="M862" s="43">
        <v>22</v>
      </c>
      <c r="N862" s="37" t="s">
        <v>23</v>
      </c>
      <c r="O862" s="37" t="s">
        <v>24</v>
      </c>
    </row>
    <row r="863" spans="1:15" s="36" customFormat="1" x14ac:dyDescent="0.25">
      <c r="A863" s="45" t="s">
        <v>1718</v>
      </c>
      <c r="B863" s="44" t="str">
        <f t="shared" si="18"/>
        <v>Cover,24"Dia/Septic Tank Riser</v>
      </c>
      <c r="C863" s="37" t="s">
        <v>1719</v>
      </c>
      <c r="D863" s="37" t="str">
        <f>VLOOKUP(A863,'[1]Zoeller Pump Company'!$A$10:$C$3862,3,FALSE)</f>
        <v>https://www.zoellerpumps.com/en-us/products/package-systems/basins</v>
      </c>
      <c r="E863" s="37" t="s">
        <v>21</v>
      </c>
      <c r="F863" s="40">
        <v>125</v>
      </c>
      <c r="G863" s="41"/>
      <c r="H863" s="42">
        <v>53514092528</v>
      </c>
      <c r="I863" s="43">
        <v>16</v>
      </c>
      <c r="J863" s="46" t="s">
        <v>22</v>
      </c>
      <c r="K863" s="43">
        <v>1</v>
      </c>
      <c r="L863" s="43">
        <v>28</v>
      </c>
      <c r="M863" s="43">
        <v>28</v>
      </c>
      <c r="N863" s="39" t="s">
        <v>23</v>
      </c>
      <c r="O863" s="39" t="s">
        <v>24</v>
      </c>
    </row>
    <row r="864" spans="1:15" s="36" customFormat="1" x14ac:dyDescent="0.25">
      <c r="A864" s="37" t="s">
        <v>1720</v>
      </c>
      <c r="B864" s="44" t="str">
        <f t="shared" si="18"/>
        <v>Cover,S-18"Dia/2V2D/14Ga</v>
      </c>
      <c r="C864" s="37" t="s">
        <v>1721</v>
      </c>
      <c r="D864" s="37" t="str">
        <f>VLOOKUP(A864,'[1]Zoeller Pump Company'!$A$10:$C$3862,3,FALSE)</f>
        <v>https://www.zoellerpumps.com/en-us/products/package-systems/basins</v>
      </c>
      <c r="E864" s="37" t="s">
        <v>21</v>
      </c>
      <c r="F864" s="40">
        <v>55</v>
      </c>
      <c r="G864" s="41"/>
      <c r="H864" s="42">
        <v>53514095611</v>
      </c>
      <c r="I864" s="43">
        <v>8</v>
      </c>
      <c r="J864" s="43" t="s">
        <v>22</v>
      </c>
      <c r="K864" s="43">
        <v>1</v>
      </c>
      <c r="L864" s="43">
        <v>22</v>
      </c>
      <c r="M864" s="43">
        <v>22</v>
      </c>
      <c r="N864" s="37" t="s">
        <v>23</v>
      </c>
      <c r="O864" s="37" t="s">
        <v>24</v>
      </c>
    </row>
    <row r="865" spans="1:15" s="36" customFormat="1" x14ac:dyDescent="0.25">
      <c r="A865" s="37" t="s">
        <v>1722</v>
      </c>
      <c r="B865" s="44" t="str">
        <f t="shared" si="18"/>
        <v>Cover,S-P 18"Dia/0V1.5D</v>
      </c>
      <c r="C865" s="37" t="s">
        <v>1723</v>
      </c>
      <c r="D865" s="37" t="str">
        <f>VLOOKUP(A865,'[1]Zoeller Pump Company'!$A$10:$C$3862,3,FALSE)</f>
        <v>https://www.zoellerpumps.com/en-us/products/package-systems/basins</v>
      </c>
      <c r="E865" s="37" t="s">
        <v>21</v>
      </c>
      <c r="F865" s="40">
        <v>45</v>
      </c>
      <c r="G865" s="41"/>
      <c r="H865" s="42">
        <v>53514097738</v>
      </c>
      <c r="I865" s="43">
        <v>5</v>
      </c>
      <c r="J865" s="43" t="s">
        <v>22</v>
      </c>
      <c r="K865" s="43">
        <v>1</v>
      </c>
      <c r="L865" s="43">
        <v>22</v>
      </c>
      <c r="M865" s="43">
        <v>22</v>
      </c>
      <c r="N865" s="37" t="s">
        <v>23</v>
      </c>
      <c r="O865" s="37" t="s">
        <v>24</v>
      </c>
    </row>
    <row r="866" spans="1:15" s="36" customFormat="1" x14ac:dyDescent="0.25">
      <c r="A866" s="37" t="s">
        <v>1724</v>
      </c>
      <c r="B866" s="44" t="str">
        <f t="shared" si="18"/>
        <v>Cover,Blank-24"Dia/Molded Fg/W-Hardware Pak</v>
      </c>
      <c r="C866" s="37" t="s">
        <v>1725</v>
      </c>
      <c r="D866" s="37" t="str">
        <f>VLOOKUP(A866,'[1]Zoeller Pump Company'!$A$10:$C$3862,3,FALSE)</f>
        <v>https://www.zoellerpumps.com/en-us/products/package-systems/basins</v>
      </c>
      <c r="E866" s="37" t="s">
        <v>21</v>
      </c>
      <c r="F866" s="40">
        <v>209</v>
      </c>
      <c r="G866" s="41"/>
      <c r="H866" s="42">
        <v>53514113346</v>
      </c>
      <c r="I866" s="43">
        <v>15</v>
      </c>
      <c r="J866" s="43" t="s">
        <v>22</v>
      </c>
      <c r="K866" s="43">
        <v>1</v>
      </c>
      <c r="L866" s="43">
        <v>28</v>
      </c>
      <c r="M866" s="43">
        <v>28</v>
      </c>
      <c r="N866" s="37" t="s">
        <v>23</v>
      </c>
      <c r="O866" s="37" t="s">
        <v>24</v>
      </c>
    </row>
    <row r="867" spans="1:15" s="36" customFormat="1" x14ac:dyDescent="0.25">
      <c r="A867" s="45" t="s">
        <v>1726</v>
      </c>
      <c r="B867" s="44" t="str">
        <f t="shared" si="18"/>
        <v>Cover,30"Dia/Septic Tank Riser</v>
      </c>
      <c r="C867" s="37" t="s">
        <v>1727</v>
      </c>
      <c r="D867" s="37" t="str">
        <f>VLOOKUP(A867,'[1]Zoeller Pump Company'!$A$10:$C$3862,3,FALSE)</f>
        <v>https://www.zoellerpumps.com/en-us/products/package-systems/basins</v>
      </c>
      <c r="E867" s="37" t="s">
        <v>21</v>
      </c>
      <c r="F867" s="40">
        <v>268</v>
      </c>
      <c r="G867" s="41"/>
      <c r="H867" s="42">
        <v>53514112684</v>
      </c>
      <c r="I867" s="43">
        <v>24</v>
      </c>
      <c r="J867" s="46" t="s">
        <v>22</v>
      </c>
      <c r="K867" s="43">
        <v>1</v>
      </c>
      <c r="L867" s="43">
        <v>34</v>
      </c>
      <c r="M867" s="43">
        <v>34</v>
      </c>
      <c r="N867" s="39" t="s">
        <v>23</v>
      </c>
      <c r="O867" s="39" t="s">
        <v>24</v>
      </c>
    </row>
    <row r="868" spans="1:15" s="36" customFormat="1" x14ac:dyDescent="0.25">
      <c r="A868" s="37" t="s">
        <v>1728</v>
      </c>
      <c r="B868" s="44" t="str">
        <f t="shared" si="18"/>
        <v>Cover,S-18"Dia/PSF/2&amp;3V-2D/Economy Basin</v>
      </c>
      <c r="C868" s="37" t="s">
        <v>1729</v>
      </c>
      <c r="D868" s="37" t="str">
        <f>VLOOKUP(A868,'[1]Zoeller Pump Company'!$A$10:$C$3862,3,FALSE)</f>
        <v>https://www.zoellerpumps.com/en-us/products/package-systems/basins</v>
      </c>
      <c r="E868" s="37" t="s">
        <v>21</v>
      </c>
      <c r="F868" s="40">
        <v>56</v>
      </c>
      <c r="G868" s="41"/>
      <c r="H868" s="42">
        <v>53514134167</v>
      </c>
      <c r="I868" s="43">
        <v>8</v>
      </c>
      <c r="J868" s="43" t="s">
        <v>22</v>
      </c>
      <c r="K868" s="43">
        <v>1</v>
      </c>
      <c r="L868" s="43">
        <v>22</v>
      </c>
      <c r="M868" s="43">
        <v>22</v>
      </c>
      <c r="N868" s="37" t="s">
        <v>23</v>
      </c>
      <c r="O868" s="37" t="s">
        <v>24</v>
      </c>
    </row>
    <row r="869" spans="1:15" s="36" customFormat="1" x14ac:dyDescent="0.25">
      <c r="A869" s="37" t="s">
        <v>1730</v>
      </c>
      <c r="B869" s="44" t="str">
        <f t="shared" si="18"/>
        <v>Cover,S-18"Dia/2V2D/PSF</v>
      </c>
      <c r="C869" s="37" t="s">
        <v>1731</v>
      </c>
      <c r="D869" s="37" t="str">
        <f>VLOOKUP(A869,'[1]Zoeller Pump Company'!$A$10:$C$3862,3,FALSE)</f>
        <v>https://www.zoellerpumps.com/en-us/products/package-systems/basins</v>
      </c>
      <c r="E869" s="37" t="s">
        <v>21</v>
      </c>
      <c r="F869" s="40">
        <v>69</v>
      </c>
      <c r="G869" s="41"/>
      <c r="H869" s="42">
        <v>53514136666</v>
      </c>
      <c r="I869" s="43">
        <v>8</v>
      </c>
      <c r="J869" s="43" t="s">
        <v>22</v>
      </c>
      <c r="K869" s="43">
        <v>1</v>
      </c>
      <c r="L869" s="43">
        <v>22</v>
      </c>
      <c r="M869" s="43">
        <v>22</v>
      </c>
      <c r="N869" s="37" t="s">
        <v>23</v>
      </c>
      <c r="O869" s="37" t="s">
        <v>24</v>
      </c>
    </row>
    <row r="870" spans="1:15" s="36" customFormat="1" x14ac:dyDescent="0.25">
      <c r="A870" s="37" t="s">
        <v>1732</v>
      </c>
      <c r="B870" s="44" t="str">
        <f t="shared" si="18"/>
        <v>Cover,Split S-18"Dia/2V2D/PSF</v>
      </c>
      <c r="C870" s="37" t="s">
        <v>1733</v>
      </c>
      <c r="D870" s="37" t="str">
        <f>VLOOKUP(A870,'[1]Zoeller Pump Company'!$A$10:$C$3862,3,FALSE)</f>
        <v>https://www.zoellerpumps.com/en-us/products/package-systems/basins</v>
      </c>
      <c r="E870" s="37" t="s">
        <v>21</v>
      </c>
      <c r="F870" s="40">
        <v>73</v>
      </c>
      <c r="G870" s="41"/>
      <c r="H870" s="42">
        <v>53514136932</v>
      </c>
      <c r="I870" s="43">
        <v>8</v>
      </c>
      <c r="J870" s="43" t="s">
        <v>22</v>
      </c>
      <c r="K870" s="43">
        <v>1</v>
      </c>
      <c r="L870" s="43">
        <v>22</v>
      </c>
      <c r="M870" s="43">
        <v>22</v>
      </c>
      <c r="N870" s="37" t="s">
        <v>23</v>
      </c>
      <c r="O870" s="37" t="s">
        <v>24</v>
      </c>
    </row>
    <row r="871" spans="1:15" s="36" customFormat="1" x14ac:dyDescent="0.25">
      <c r="A871" s="37" t="s">
        <v>1734</v>
      </c>
      <c r="B871" s="44" t="str">
        <f t="shared" si="18"/>
        <v>Cover,Blank-18"Dia/PSF</v>
      </c>
      <c r="C871" s="37" t="s">
        <v>1735</v>
      </c>
      <c r="D871" s="37" t="str">
        <f>VLOOKUP(A871,'[1]Zoeller Pump Company'!$A$10:$C$3862,3,FALSE)</f>
        <v>https://www.zoellerpumps.com/en-us/products/package-systems/basins</v>
      </c>
      <c r="E871" s="37" t="s">
        <v>21</v>
      </c>
      <c r="F871" s="40">
        <v>44</v>
      </c>
      <c r="G871" s="41"/>
      <c r="H871" s="42">
        <v>53514144678</v>
      </c>
      <c r="I871" s="43">
        <v>8</v>
      </c>
      <c r="J871" s="43" t="s">
        <v>22</v>
      </c>
      <c r="K871" s="43">
        <v>1</v>
      </c>
      <c r="L871" s="43">
        <v>22</v>
      </c>
      <c r="M871" s="43">
        <v>22</v>
      </c>
      <c r="N871" s="37" t="s">
        <v>23</v>
      </c>
      <c r="O871" s="37" t="s">
        <v>24</v>
      </c>
    </row>
    <row r="872" spans="1:15" s="36" customFormat="1" x14ac:dyDescent="0.25">
      <c r="A872" s="37" t="s">
        <v>1736</v>
      </c>
      <c r="B872" s="44" t="str">
        <f t="shared" si="18"/>
        <v>D185 230V/1Ph/cCSAus/UL</v>
      </c>
      <c r="C872" s="37" t="s">
        <v>1737</v>
      </c>
      <c r="D872" s="37" t="str">
        <f>VLOOKUP(A872,'[1]Zoeller Pump Company'!$A$10:$C$3862,3,FALSE)</f>
        <v>https://www.zoellerpumps.com/en-us/products/sump-effluent-pumps/commercial/180-190-series</v>
      </c>
      <c r="E872" s="37" t="s">
        <v>21</v>
      </c>
      <c r="F872" s="40">
        <v>1322</v>
      </c>
      <c r="G872" s="41"/>
      <c r="H872" s="42">
        <v>53514016173</v>
      </c>
      <c r="I872" s="43">
        <v>86</v>
      </c>
      <c r="J872" s="43" t="s">
        <v>22</v>
      </c>
      <c r="K872" s="43">
        <v>21.25</v>
      </c>
      <c r="L872" s="43">
        <v>11.75</v>
      </c>
      <c r="M872" s="43">
        <v>14.75</v>
      </c>
      <c r="N872" s="37" t="s">
        <v>23</v>
      </c>
      <c r="O872" s="37" t="s">
        <v>196</v>
      </c>
    </row>
    <row r="873" spans="1:15" s="36" customFormat="1" x14ac:dyDescent="0.25">
      <c r="A873" s="37" t="s">
        <v>1738</v>
      </c>
      <c r="B873" s="44" t="str">
        <f t="shared" si="18"/>
        <v>E185 230V/1Ph/cCSAus/UL</v>
      </c>
      <c r="C873" s="37" t="s">
        <v>1739</v>
      </c>
      <c r="D873" s="37" t="str">
        <f>VLOOKUP(A873,'[1]Zoeller Pump Company'!$A$10:$C$3862,3,FALSE)</f>
        <v>https://www.zoellerpumps.com/en-us/products/sump-effluent-pumps/commercial/180-190-series</v>
      </c>
      <c r="E873" s="37" t="s">
        <v>21</v>
      </c>
      <c r="F873" s="40">
        <v>1215</v>
      </c>
      <c r="G873" s="41"/>
      <c r="H873" s="42">
        <v>53514016180</v>
      </c>
      <c r="I873" s="43">
        <v>85</v>
      </c>
      <c r="J873" s="43" t="s">
        <v>22</v>
      </c>
      <c r="K873" s="43">
        <v>21.25</v>
      </c>
      <c r="L873" s="43">
        <v>11.75</v>
      </c>
      <c r="M873" s="43">
        <v>14.75</v>
      </c>
      <c r="N873" s="37" t="s">
        <v>23</v>
      </c>
      <c r="O873" s="37" t="s">
        <v>196</v>
      </c>
    </row>
    <row r="874" spans="1:15" s="36" customFormat="1" x14ac:dyDescent="0.25">
      <c r="A874" s="37" t="s">
        <v>1740</v>
      </c>
      <c r="B874" s="44" t="str">
        <f t="shared" si="18"/>
        <v>G185 460V/3Ph/cCSAus/UL</v>
      </c>
      <c r="C874" s="37" t="s">
        <v>1741</v>
      </c>
      <c r="D874" s="37" t="str">
        <f>VLOOKUP(A874,'[1]Zoeller Pump Company'!$A$10:$C$3862,3,FALSE)</f>
        <v>https://www.zoellerpumps.com/en-us/products/sump-effluent-pumps/commercial/180-190-series</v>
      </c>
      <c r="E874" s="37" t="s">
        <v>21</v>
      </c>
      <c r="F874" s="40">
        <v>1330</v>
      </c>
      <c r="G874" s="41"/>
      <c r="H874" s="42">
        <v>53514016197</v>
      </c>
      <c r="I874" s="43">
        <v>85</v>
      </c>
      <c r="J874" s="43" t="s">
        <v>22</v>
      </c>
      <c r="K874" s="43">
        <v>21.25</v>
      </c>
      <c r="L874" s="43">
        <v>11.75</v>
      </c>
      <c r="M874" s="43">
        <v>14.75</v>
      </c>
      <c r="N874" s="37" t="s">
        <v>23</v>
      </c>
      <c r="O874" s="37" t="s">
        <v>196</v>
      </c>
    </row>
    <row r="875" spans="1:15" s="36" customFormat="1" x14ac:dyDescent="0.25">
      <c r="A875" s="37" t="s">
        <v>1742</v>
      </c>
      <c r="B875" s="44" t="str">
        <f t="shared" si="18"/>
        <v>F185 230V/3Ph/cCSAus/UL</v>
      </c>
      <c r="C875" s="37" t="s">
        <v>1743</v>
      </c>
      <c r="D875" s="37" t="str">
        <f>VLOOKUP(A875,'[1]Zoeller Pump Company'!$A$10:$C$3862,3,FALSE)</f>
        <v>https://www.zoellerpumps.com/en-us/products/sump-effluent-pumps/commercial/180-190-series</v>
      </c>
      <c r="E875" s="37" t="s">
        <v>21</v>
      </c>
      <c r="F875" s="40">
        <v>1330</v>
      </c>
      <c r="G875" s="41"/>
      <c r="H875" s="42">
        <v>53514016203</v>
      </c>
      <c r="I875" s="43">
        <v>85</v>
      </c>
      <c r="J875" s="43" t="s">
        <v>22</v>
      </c>
      <c r="K875" s="43">
        <v>21.25</v>
      </c>
      <c r="L875" s="43">
        <v>11.75</v>
      </c>
      <c r="M875" s="43">
        <v>14.75</v>
      </c>
      <c r="N875" s="37" t="s">
        <v>23</v>
      </c>
      <c r="O875" s="37" t="s">
        <v>196</v>
      </c>
    </row>
    <row r="876" spans="1:15" s="36" customFormat="1" x14ac:dyDescent="0.25">
      <c r="A876" s="37" t="s">
        <v>1744</v>
      </c>
      <c r="B876" s="44" t="str">
        <f t="shared" si="18"/>
        <v>I185 200-208V/1Ph/cCSAus</v>
      </c>
      <c r="C876" s="37" t="s">
        <v>1745</v>
      </c>
      <c r="D876" s="37" t="str">
        <f>VLOOKUP(A876,'[1]Zoeller Pump Company'!$A$10:$C$3862,3,FALSE)</f>
        <v>https://www.zoellerpumps.com/en-us/products/sump-effluent-pumps/commercial/180-190-series</v>
      </c>
      <c r="E876" s="37" t="s">
        <v>21</v>
      </c>
      <c r="F876" s="40">
        <v>1255</v>
      </c>
      <c r="G876" s="41"/>
      <c r="H876" s="42">
        <v>53514016210</v>
      </c>
      <c r="I876" s="43">
        <v>85</v>
      </c>
      <c r="J876" s="43" t="s">
        <v>22</v>
      </c>
      <c r="K876" s="43">
        <v>21.25</v>
      </c>
      <c r="L876" s="43">
        <v>11.75</v>
      </c>
      <c r="M876" s="43">
        <v>14.75</v>
      </c>
      <c r="N876" s="37" t="s">
        <v>23</v>
      </c>
      <c r="O876" s="37" t="s">
        <v>196</v>
      </c>
    </row>
    <row r="877" spans="1:15" s="36" customFormat="1" x14ac:dyDescent="0.25">
      <c r="A877" s="37" t="s">
        <v>1746</v>
      </c>
      <c r="B877" s="44" t="str">
        <f t="shared" si="18"/>
        <v>J185 200-208V/3Ph/cCSAus/UL</v>
      </c>
      <c r="C877" s="37" t="s">
        <v>1747</v>
      </c>
      <c r="D877" s="37" t="str">
        <f>VLOOKUP(A877,'[1]Zoeller Pump Company'!$A$10:$C$3862,3,FALSE)</f>
        <v>https://www.zoellerpumps.com/en-us/products/sump-effluent-pumps/commercial/180-190-series</v>
      </c>
      <c r="E877" s="37" t="s">
        <v>21</v>
      </c>
      <c r="F877" s="40">
        <v>1330</v>
      </c>
      <c r="G877" s="41"/>
      <c r="H877" s="42">
        <v>53514016227</v>
      </c>
      <c r="I877" s="43">
        <v>85</v>
      </c>
      <c r="J877" s="43" t="s">
        <v>22</v>
      </c>
      <c r="K877" s="43">
        <v>21.25</v>
      </c>
      <c r="L877" s="43">
        <v>11.75</v>
      </c>
      <c r="M877" s="43">
        <v>14.75</v>
      </c>
      <c r="N877" s="37" t="s">
        <v>23</v>
      </c>
      <c r="O877" s="37" t="s">
        <v>196</v>
      </c>
    </row>
    <row r="878" spans="1:15" s="36" customFormat="1" x14ac:dyDescent="0.25">
      <c r="A878" s="37" t="s">
        <v>1748</v>
      </c>
      <c r="B878" s="44" t="str">
        <f t="shared" si="18"/>
        <v>I185 35'Cd/200-208V/1Ph/cCSAus</v>
      </c>
      <c r="C878" s="37" t="s">
        <v>1749</v>
      </c>
      <c r="D878" s="37" t="str">
        <f>VLOOKUP(A878,'[1]Zoeller Pump Company'!$A$10:$C$3862,3,FALSE)</f>
        <v>https://www.zoellerpumps.com/en-us/products/sump-effluent-pumps/commercial/180-190-series</v>
      </c>
      <c r="E878" s="37" t="s">
        <v>21</v>
      </c>
      <c r="F878" s="40">
        <v>1365</v>
      </c>
      <c r="G878" s="41"/>
      <c r="H878" s="42">
        <v>53514026752</v>
      </c>
      <c r="I878" s="43">
        <v>90</v>
      </c>
      <c r="J878" s="43" t="s">
        <v>22</v>
      </c>
      <c r="K878" s="43">
        <v>21.25</v>
      </c>
      <c r="L878" s="43">
        <v>11.75</v>
      </c>
      <c r="M878" s="43">
        <v>14.75</v>
      </c>
      <c r="N878" s="37" t="s">
        <v>23</v>
      </c>
      <c r="O878" s="37" t="s">
        <v>196</v>
      </c>
    </row>
    <row r="879" spans="1:15" s="36" customFormat="1" x14ac:dyDescent="0.25">
      <c r="A879" s="37" t="s">
        <v>1750</v>
      </c>
      <c r="B879" s="44" t="str">
        <f t="shared" si="18"/>
        <v>E185 230V/1Ph/Wo Plug/cCSAus</v>
      </c>
      <c r="C879" s="37" t="s">
        <v>1751</v>
      </c>
      <c r="D879" s="37" t="str">
        <f>VLOOKUP(A879,'[1]Zoeller Pump Company'!$A$10:$C$3862,3,FALSE)</f>
        <v>https://www.zoellerpumps.com/en-us/products/sump-effluent-pumps/commercial/180-190-series</v>
      </c>
      <c r="E879" s="37" t="s">
        <v>21</v>
      </c>
      <c r="F879" s="40">
        <v>1215</v>
      </c>
      <c r="G879" s="41"/>
      <c r="H879" s="42">
        <v>53514033323</v>
      </c>
      <c r="I879" s="43">
        <v>85</v>
      </c>
      <c r="J879" s="43" t="s">
        <v>22</v>
      </c>
      <c r="K879" s="43">
        <v>21.25</v>
      </c>
      <c r="L879" s="43">
        <v>11.75</v>
      </c>
      <c r="M879" s="43">
        <v>14.75</v>
      </c>
      <c r="N879" s="37" t="s">
        <v>23</v>
      </c>
      <c r="O879" s="37" t="s">
        <v>196</v>
      </c>
    </row>
    <row r="880" spans="1:15" s="36" customFormat="1" x14ac:dyDescent="0.25">
      <c r="A880" s="37" t="s">
        <v>1752</v>
      </c>
      <c r="B880" s="44" t="str">
        <f t="shared" si="18"/>
        <v>H185 200-208V/1Ph/cCSAus</v>
      </c>
      <c r="C880" s="37" t="s">
        <v>1753</v>
      </c>
      <c r="D880" s="37" t="str">
        <f>VLOOKUP(A880,'[1]Zoeller Pump Company'!$A$10:$C$3862,3,FALSE)</f>
        <v>https://www.zoellerpumps.com/en-us/products/sump-effluent-pumps/commercial/180-190-series</v>
      </c>
      <c r="E880" s="37" t="s">
        <v>21</v>
      </c>
      <c r="F880" s="40">
        <v>1362</v>
      </c>
      <c r="G880" s="41"/>
      <c r="H880" s="42">
        <v>53514035273</v>
      </c>
      <c r="I880" s="43">
        <v>86</v>
      </c>
      <c r="J880" s="43" t="s">
        <v>22</v>
      </c>
      <c r="K880" s="43">
        <v>21.25</v>
      </c>
      <c r="L880" s="43">
        <v>11.75</v>
      </c>
      <c r="M880" s="43">
        <v>14.75</v>
      </c>
      <c r="N880" s="37" t="s">
        <v>23</v>
      </c>
      <c r="O880" s="37" t="s">
        <v>196</v>
      </c>
    </row>
    <row r="881" spans="1:15" s="36" customFormat="1" x14ac:dyDescent="0.25">
      <c r="A881" s="37" t="s">
        <v>1754</v>
      </c>
      <c r="B881" s="44" t="str">
        <f t="shared" si="18"/>
        <v>J185 50'Cd/200-208V/3Ph/cCSAus/UL</v>
      </c>
      <c r="C881" s="37" t="s">
        <v>1755</v>
      </c>
      <c r="D881" s="37" t="str">
        <f>VLOOKUP(A881,'[1]Zoeller Pump Company'!$A$10:$C$3862,3,FALSE)</f>
        <v>https://www.zoellerpumps.com/en-us/products/sump-effluent-pumps/commercial/180-190-series</v>
      </c>
      <c r="E881" s="37" t="s">
        <v>21</v>
      </c>
      <c r="F881" s="40">
        <v>1470</v>
      </c>
      <c r="G881" s="41"/>
      <c r="H881" s="42">
        <v>53514038458</v>
      </c>
      <c r="I881" s="43">
        <v>94</v>
      </c>
      <c r="J881" s="43" t="s">
        <v>22</v>
      </c>
      <c r="K881" s="43">
        <v>21.25</v>
      </c>
      <c r="L881" s="43">
        <v>11.75</v>
      </c>
      <c r="M881" s="43">
        <v>14.75</v>
      </c>
      <c r="N881" s="37" t="s">
        <v>23</v>
      </c>
      <c r="O881" s="37" t="s">
        <v>196</v>
      </c>
    </row>
    <row r="882" spans="1:15" s="36" customFormat="1" x14ac:dyDescent="0.25">
      <c r="A882" s="37" t="s">
        <v>1756</v>
      </c>
      <c r="B882" s="44" t="str">
        <f t="shared" si="18"/>
        <v>BE185 230V/1Ph/Pb20'/cCSAus/UL/(185-0004)</v>
      </c>
      <c r="C882" s="37" t="s">
        <v>1757</v>
      </c>
      <c r="D882" s="37" t="str">
        <f>VLOOKUP(A882,'[1]Zoeller Pump Company'!$A$10:$C$3862,3,FALSE)</f>
        <v>https://www.zoellerpumps.com/en-us/products/sump-effluent-pumps/commercial/180-190-series</v>
      </c>
      <c r="E882" s="37" t="s">
        <v>21</v>
      </c>
      <c r="F882" s="40">
        <v>1245</v>
      </c>
      <c r="G882" s="41"/>
      <c r="H882" s="42">
        <v>53514041496</v>
      </c>
      <c r="I882" s="43">
        <v>87</v>
      </c>
      <c r="J882" s="43" t="s">
        <v>22</v>
      </c>
      <c r="K882" s="43">
        <v>21.25</v>
      </c>
      <c r="L882" s="43">
        <v>11.75</v>
      </c>
      <c r="M882" s="43">
        <v>14.75</v>
      </c>
      <c r="N882" s="37" t="s">
        <v>23</v>
      </c>
      <c r="O882" s="37" t="s">
        <v>196</v>
      </c>
    </row>
    <row r="883" spans="1:15" s="36" customFormat="1" x14ac:dyDescent="0.25">
      <c r="A883" s="37" t="s">
        <v>1758</v>
      </c>
      <c r="B883" s="44" t="str">
        <f t="shared" si="18"/>
        <v>D185 50'Cd/230V/1Ph/cCSAus/UL</v>
      </c>
      <c r="C883" s="37" t="s">
        <v>1759</v>
      </c>
      <c r="D883" s="37" t="str">
        <f>VLOOKUP(A883,'[1]Zoeller Pump Company'!$A$10:$C$3862,3,FALSE)</f>
        <v>https://www.zoellerpumps.com/en-us/products/sump-effluent-pumps/commercial/180-190-series</v>
      </c>
      <c r="E883" s="37" t="s">
        <v>21</v>
      </c>
      <c r="F883" s="40">
        <v>1462</v>
      </c>
      <c r="G883" s="41"/>
      <c r="H883" s="42">
        <v>53514056926</v>
      </c>
      <c r="I883" s="43">
        <v>95</v>
      </c>
      <c r="J883" s="43" t="s">
        <v>22</v>
      </c>
      <c r="K883" s="43">
        <v>21.25</v>
      </c>
      <c r="L883" s="43">
        <v>11.75</v>
      </c>
      <c r="M883" s="43">
        <v>14.75</v>
      </c>
      <c r="N883" s="37" t="s">
        <v>23</v>
      </c>
      <c r="O883" s="37" t="s">
        <v>196</v>
      </c>
    </row>
    <row r="884" spans="1:15" s="36" customFormat="1" x14ac:dyDescent="0.25">
      <c r="A884" s="37" t="s">
        <v>1760</v>
      </c>
      <c r="B884" s="44" t="str">
        <f t="shared" si="18"/>
        <v>D185 35'Cd/230V/1Ph/cCSAus/UL</v>
      </c>
      <c r="C884" s="37" t="s">
        <v>1761</v>
      </c>
      <c r="D884" s="37" t="str">
        <f>VLOOKUP(A884,'[1]Zoeller Pump Company'!$A$10:$C$3862,3,FALSE)</f>
        <v>https://www.zoellerpumps.com/en-us/products/sump-effluent-pumps/commercial/180-190-series</v>
      </c>
      <c r="E884" s="37" t="s">
        <v>21</v>
      </c>
      <c r="F884" s="40">
        <v>1432</v>
      </c>
      <c r="G884" s="41"/>
      <c r="H884" s="42">
        <v>53514071936</v>
      </c>
      <c r="I884" s="43">
        <v>91</v>
      </c>
      <c r="J884" s="43" t="s">
        <v>22</v>
      </c>
      <c r="K884" s="43">
        <v>21.25</v>
      </c>
      <c r="L884" s="43">
        <v>11.75</v>
      </c>
      <c r="M884" s="43">
        <v>14.75</v>
      </c>
      <c r="N884" s="37" t="s">
        <v>23</v>
      </c>
      <c r="O884" s="37" t="s">
        <v>196</v>
      </c>
    </row>
    <row r="885" spans="1:15" s="36" customFormat="1" x14ac:dyDescent="0.25">
      <c r="A885" s="37" t="s">
        <v>1762</v>
      </c>
      <c r="B885" s="44" t="str">
        <f t="shared" si="18"/>
        <v>E185 25'Cd/230V/1Ph/cCSAus/UL</v>
      </c>
      <c r="C885" s="37" t="s">
        <v>1763</v>
      </c>
      <c r="D885" s="37" t="str">
        <f>VLOOKUP(A885,'[1]Zoeller Pump Company'!$A$10:$C$3862,3,FALSE)</f>
        <v>https://www.zoellerpumps.com/en-us/products/sump-effluent-pumps/commercial/180-190-series</v>
      </c>
      <c r="E885" s="37" t="s">
        <v>21</v>
      </c>
      <c r="F885" s="40">
        <v>1315</v>
      </c>
      <c r="G885" s="41"/>
      <c r="H885" s="42">
        <v>53514099183</v>
      </c>
      <c r="I885" s="43">
        <v>88</v>
      </c>
      <c r="J885" s="43" t="s">
        <v>22</v>
      </c>
      <c r="K885" s="43">
        <v>21.25</v>
      </c>
      <c r="L885" s="43">
        <v>11.75</v>
      </c>
      <c r="M885" s="43">
        <v>14.75</v>
      </c>
      <c r="N885" s="37" t="s">
        <v>23</v>
      </c>
      <c r="O885" s="37" t="s">
        <v>196</v>
      </c>
    </row>
    <row r="886" spans="1:15" s="36" customFormat="1" x14ac:dyDescent="0.25">
      <c r="A886" s="37" t="s">
        <v>1764</v>
      </c>
      <c r="B886" s="44" t="str">
        <f t="shared" si="18"/>
        <v>IX185 200-208V/1Ph/Ex Pr/FM/CSA</v>
      </c>
      <c r="C886" s="37" t="s">
        <v>1765</v>
      </c>
      <c r="D886" s="37" t="str">
        <f>VLOOKUP(A886,'[1]Zoeller Pump Company'!$A$10:$C$3862,3,FALSE)</f>
        <v>https://www.zoellerpumps.com/en-us/products/sump-effluent-pumps/commercial/180-190-series</v>
      </c>
      <c r="E886" s="37" t="s">
        <v>21</v>
      </c>
      <c r="F886" s="40">
        <v>2431</v>
      </c>
      <c r="G886" s="41"/>
      <c r="H886" s="42">
        <v>53514108021</v>
      </c>
      <c r="I886" s="43">
        <v>119</v>
      </c>
      <c r="J886" s="43" t="s">
        <v>22</v>
      </c>
      <c r="K886" s="43">
        <v>32</v>
      </c>
      <c r="L886" s="43">
        <v>12</v>
      </c>
      <c r="M886" s="43">
        <v>15</v>
      </c>
      <c r="N886" s="37" t="s">
        <v>23</v>
      </c>
      <c r="O886" s="37" t="s">
        <v>24</v>
      </c>
    </row>
    <row r="887" spans="1:15" s="36" customFormat="1" x14ac:dyDescent="0.25">
      <c r="A887" s="37" t="s">
        <v>1766</v>
      </c>
      <c r="B887" s="44" t="str">
        <f t="shared" si="18"/>
        <v>EX185 230V/1Ph/Ex Pr/FM/CSA</v>
      </c>
      <c r="C887" s="37" t="s">
        <v>1767</v>
      </c>
      <c r="D887" s="37" t="str">
        <f>VLOOKUP(A887,'[1]Zoeller Pump Company'!$A$10:$C$3862,3,FALSE)</f>
        <v>https://www.zoellerpumps.com/en-us/products/sump-effluent-pumps/commercial/180-190-series</v>
      </c>
      <c r="E887" s="37" t="s">
        <v>21</v>
      </c>
      <c r="F887" s="40">
        <v>2391</v>
      </c>
      <c r="G887" s="41"/>
      <c r="H887" s="42">
        <v>53514108038</v>
      </c>
      <c r="I887" s="43">
        <v>119</v>
      </c>
      <c r="J887" s="43" t="s">
        <v>22</v>
      </c>
      <c r="K887" s="43">
        <v>32</v>
      </c>
      <c r="L887" s="43">
        <v>12</v>
      </c>
      <c r="M887" s="43">
        <v>15</v>
      </c>
      <c r="N887" s="37" t="s">
        <v>23</v>
      </c>
      <c r="O887" s="37" t="s">
        <v>24</v>
      </c>
    </row>
    <row r="888" spans="1:15" s="36" customFormat="1" x14ac:dyDescent="0.25">
      <c r="A888" s="37" t="s">
        <v>1768</v>
      </c>
      <c r="B888" s="44" t="str">
        <f t="shared" si="18"/>
        <v>JX185 200-208V/3Ph/Ex Pr/FM/CSA</v>
      </c>
      <c r="C888" s="37" t="s">
        <v>1769</v>
      </c>
      <c r="D888" s="37" t="str">
        <f>VLOOKUP(A888,'[1]Zoeller Pump Company'!$A$10:$C$3862,3,FALSE)</f>
        <v>https://www.zoellerpumps.com/en-us/products/sump-effluent-pumps/commercial/180-190-series</v>
      </c>
      <c r="E888" s="37" t="s">
        <v>21</v>
      </c>
      <c r="F888" s="40">
        <v>2506</v>
      </c>
      <c r="G888" s="41"/>
      <c r="H888" s="42">
        <v>53514108052</v>
      </c>
      <c r="I888" s="43">
        <v>119</v>
      </c>
      <c r="J888" s="43" t="s">
        <v>22</v>
      </c>
      <c r="K888" s="43">
        <v>32</v>
      </c>
      <c r="L888" s="43">
        <v>12</v>
      </c>
      <c r="M888" s="43">
        <v>15</v>
      </c>
      <c r="N888" s="37" t="s">
        <v>23</v>
      </c>
      <c r="O888" s="37" t="s">
        <v>24</v>
      </c>
    </row>
    <row r="889" spans="1:15" s="36" customFormat="1" x14ac:dyDescent="0.25">
      <c r="A889" s="37" t="s">
        <v>1770</v>
      </c>
      <c r="B889" s="44" t="str">
        <f t="shared" si="18"/>
        <v>FX185 230V/3Ph/Ex Pr/FM/CSA</v>
      </c>
      <c r="C889" s="37" t="s">
        <v>1771</v>
      </c>
      <c r="D889" s="37" t="str">
        <f>VLOOKUP(A889,'[1]Zoeller Pump Company'!$A$10:$C$3862,3,FALSE)</f>
        <v>https://www.zoellerpumps.com/en-us/products/sump-effluent-pumps/commercial/180-190-series</v>
      </c>
      <c r="E889" s="37" t="s">
        <v>21</v>
      </c>
      <c r="F889" s="40">
        <v>2506</v>
      </c>
      <c r="G889" s="41"/>
      <c r="H889" s="42">
        <v>53514108069</v>
      </c>
      <c r="I889" s="43">
        <v>119</v>
      </c>
      <c r="J889" s="43" t="s">
        <v>22</v>
      </c>
      <c r="K889" s="43">
        <v>32</v>
      </c>
      <c r="L889" s="43">
        <v>12</v>
      </c>
      <c r="M889" s="43">
        <v>15</v>
      </c>
      <c r="N889" s="37" t="s">
        <v>23</v>
      </c>
      <c r="O889" s="37" t="s">
        <v>24</v>
      </c>
    </row>
    <row r="890" spans="1:15" s="36" customFormat="1" x14ac:dyDescent="0.25">
      <c r="A890" s="37" t="s">
        <v>1772</v>
      </c>
      <c r="B890" s="44" t="str">
        <f t="shared" si="18"/>
        <v>GX185 460V/3Ph/Ex Pr/FM/CSA</v>
      </c>
      <c r="C890" s="37" t="s">
        <v>1773</v>
      </c>
      <c r="D890" s="37" t="str">
        <f>VLOOKUP(A890,'[1]Zoeller Pump Company'!$A$10:$C$3862,3,FALSE)</f>
        <v>https://www.zoellerpumps.com/en-us/products/sump-effluent-pumps/commercial/180-190-series</v>
      </c>
      <c r="E890" s="37" t="s">
        <v>21</v>
      </c>
      <c r="F890" s="40">
        <v>2506</v>
      </c>
      <c r="G890" s="41"/>
      <c r="H890" s="42">
        <v>53514108076</v>
      </c>
      <c r="I890" s="43">
        <v>119</v>
      </c>
      <c r="J890" s="43" t="s">
        <v>22</v>
      </c>
      <c r="K890" s="43">
        <v>32</v>
      </c>
      <c r="L890" s="43">
        <v>12</v>
      </c>
      <c r="M890" s="43">
        <v>15</v>
      </c>
      <c r="N890" s="37" t="s">
        <v>23</v>
      </c>
      <c r="O890" s="37" t="s">
        <v>24</v>
      </c>
    </row>
    <row r="891" spans="1:15" s="36" customFormat="1" x14ac:dyDescent="0.25">
      <c r="A891" s="37" t="s">
        <v>1774</v>
      </c>
      <c r="B891" s="44" t="str">
        <f t="shared" si="18"/>
        <v>G185 50'Cd/460V/3Ph/cCSAus/UL</v>
      </c>
      <c r="C891" s="37" t="s">
        <v>1775</v>
      </c>
      <c r="D891" s="37" t="str">
        <f>VLOOKUP(A891,'[1]Zoeller Pump Company'!$A$10:$C$3862,3,FALSE)</f>
        <v>https://www.zoellerpumps.com/en-us/products/sump-effluent-pumps/commercial/180-190-series</v>
      </c>
      <c r="E891" s="37" t="s">
        <v>21</v>
      </c>
      <c r="F891" s="40">
        <v>1470</v>
      </c>
      <c r="G891" s="41"/>
      <c r="H891" s="42">
        <v>53514120719</v>
      </c>
      <c r="I891" s="43">
        <v>89</v>
      </c>
      <c r="J891" s="43" t="s">
        <v>22</v>
      </c>
      <c r="K891" s="43">
        <v>21.25</v>
      </c>
      <c r="L891" s="43">
        <v>11.75</v>
      </c>
      <c r="M891" s="43">
        <v>14.75</v>
      </c>
      <c r="N891" s="37" t="s">
        <v>23</v>
      </c>
      <c r="O891" s="37" t="s">
        <v>196</v>
      </c>
    </row>
    <row r="892" spans="1:15" s="36" customFormat="1" x14ac:dyDescent="0.25">
      <c r="A892" s="37" t="s">
        <v>1776</v>
      </c>
      <c r="B892" s="44" t="str">
        <f t="shared" si="18"/>
        <v>E185 50'Cd/230V/1Ph/cCSAus/UL</v>
      </c>
      <c r="C892" s="37" t="s">
        <v>1777</v>
      </c>
      <c r="D892" s="37" t="str">
        <f>VLOOKUP(A892,'[1]Zoeller Pump Company'!$A$10:$C$3862,3,FALSE)</f>
        <v>https://www.zoellerpumps.com/en-us/products/sump-effluent-pumps/commercial/180-190-series</v>
      </c>
      <c r="E892" s="37" t="s">
        <v>21</v>
      </c>
      <c r="F892" s="40">
        <v>1355</v>
      </c>
      <c r="G892" s="41"/>
      <c r="H892" s="42">
        <v>53514136505</v>
      </c>
      <c r="I892" s="43">
        <v>88</v>
      </c>
      <c r="J892" s="43" t="s">
        <v>22</v>
      </c>
      <c r="K892" s="43">
        <v>21.25</v>
      </c>
      <c r="L892" s="43">
        <v>11.75</v>
      </c>
      <c r="M892" s="43">
        <v>14.75</v>
      </c>
      <c r="N892" s="37" t="s">
        <v>23</v>
      </c>
      <c r="O892" s="37" t="s">
        <v>196</v>
      </c>
    </row>
    <row r="893" spans="1:15" s="36" customFormat="1" x14ac:dyDescent="0.25">
      <c r="A893" s="37" t="s">
        <v>1778</v>
      </c>
      <c r="B893" s="44" t="str">
        <f t="shared" si="18"/>
        <v>JX185 35'Cd/200V/3Ph/Ex Pr/FM/CSA</v>
      </c>
      <c r="C893" s="37" t="s">
        <v>1779</v>
      </c>
      <c r="D893" s="37" t="str">
        <f>VLOOKUP(A893,'[1]Zoeller Pump Company'!$A$10:$C$3862,3,FALSE)</f>
        <v>https://www.zoellerpumps.com/en-us/products/sump-effluent-pumps/commercial/180-190-series</v>
      </c>
      <c r="E893" s="37" t="s">
        <v>21</v>
      </c>
      <c r="F893" s="40">
        <v>2616</v>
      </c>
      <c r="G893" s="41"/>
      <c r="H893" s="42">
        <v>53514137953</v>
      </c>
      <c r="I893" s="43">
        <v>120</v>
      </c>
      <c r="J893" s="43" t="s">
        <v>22</v>
      </c>
      <c r="K893" s="43">
        <v>32</v>
      </c>
      <c r="L893" s="43">
        <v>12</v>
      </c>
      <c r="M893" s="43">
        <v>15</v>
      </c>
      <c r="N893" s="37" t="s">
        <v>23</v>
      </c>
      <c r="O893" s="37" t="s">
        <v>24</v>
      </c>
    </row>
    <row r="894" spans="1:15" s="36" customFormat="1" x14ac:dyDescent="0.25">
      <c r="A894" s="37" t="s">
        <v>1780</v>
      </c>
      <c r="B894" s="44" t="str">
        <f t="shared" ref="B894:B957" si="19">IF(D894&lt;&gt;0,HYPERLINK(D894,C894),"NO LINK")</f>
        <v>GX185 35'Cd/460V/3Ph/Ex Pr/FM/CSA</v>
      </c>
      <c r="C894" s="37" t="s">
        <v>1781</v>
      </c>
      <c r="D894" s="37" t="str">
        <f>VLOOKUP(A894,'[1]Zoeller Pump Company'!$A$10:$C$3862,3,FALSE)</f>
        <v>https://www.zoellerpumps.com/en-us/products/sump-effluent-pumps/commercial/180-190-series</v>
      </c>
      <c r="E894" s="37" t="s">
        <v>21</v>
      </c>
      <c r="F894" s="40">
        <v>2616</v>
      </c>
      <c r="G894" s="41"/>
      <c r="H894" s="42">
        <v>53514138516</v>
      </c>
      <c r="I894" s="43">
        <v>120</v>
      </c>
      <c r="J894" s="43" t="s">
        <v>22</v>
      </c>
      <c r="K894" s="43">
        <v>32</v>
      </c>
      <c r="L894" s="43">
        <v>12</v>
      </c>
      <c r="M894" s="43">
        <v>15</v>
      </c>
      <c r="N894" s="37" t="s">
        <v>23</v>
      </c>
      <c r="O894" s="37" t="s">
        <v>24</v>
      </c>
    </row>
    <row r="895" spans="1:15" s="36" customFormat="1" x14ac:dyDescent="0.25">
      <c r="A895" s="37" t="s">
        <v>1782</v>
      </c>
      <c r="B895" s="44" t="str">
        <f t="shared" si="19"/>
        <v>E185 35'Cd/230V/1Ph/cCSAus/UL</v>
      </c>
      <c r="C895" s="37" t="s">
        <v>1783</v>
      </c>
      <c r="D895" s="37" t="str">
        <f>VLOOKUP(A895,'[1]Zoeller Pump Company'!$A$10:$C$3862,3,FALSE)</f>
        <v>https://www.zoellerpumps.com/en-us/products/sump-effluent-pumps/commercial/180-190-series</v>
      </c>
      <c r="E895" s="37" t="s">
        <v>21</v>
      </c>
      <c r="F895" s="40">
        <v>1325</v>
      </c>
      <c r="G895" s="41"/>
      <c r="H895" s="42">
        <v>53514162719</v>
      </c>
      <c r="I895" s="43">
        <v>90</v>
      </c>
      <c r="J895" s="43" t="s">
        <v>22</v>
      </c>
      <c r="K895" s="43">
        <v>21.25</v>
      </c>
      <c r="L895" s="43">
        <v>11.75</v>
      </c>
      <c r="M895" s="43">
        <v>14.75</v>
      </c>
      <c r="N895" s="37" t="s">
        <v>23</v>
      </c>
      <c r="O895" s="37" t="s">
        <v>196</v>
      </c>
    </row>
    <row r="896" spans="1:15" s="36" customFormat="1" x14ac:dyDescent="0.25">
      <c r="A896" s="37" t="s">
        <v>1784</v>
      </c>
      <c r="B896" s="44" t="str">
        <f t="shared" si="19"/>
        <v>F185 25'Cd/230V/3Ph/cCSAus/UL</v>
      </c>
      <c r="C896" s="37" t="s">
        <v>1785</v>
      </c>
      <c r="D896" s="37" t="str">
        <f>VLOOKUP(A896,'[1]Zoeller Pump Company'!$A$10:$C$3862,3,FALSE)</f>
        <v>https://www.zoellerpumps.com/en-us/products/sump-effluent-pumps/commercial/180-190-series</v>
      </c>
      <c r="E896" s="37" t="s">
        <v>21</v>
      </c>
      <c r="F896" s="40">
        <v>1430</v>
      </c>
      <c r="G896" s="41"/>
      <c r="H896" s="42">
        <v>53514176822</v>
      </c>
      <c r="I896" s="43">
        <v>87</v>
      </c>
      <c r="J896" s="43" t="s">
        <v>22</v>
      </c>
      <c r="K896" s="43">
        <v>21.25</v>
      </c>
      <c r="L896" s="43">
        <v>11.75</v>
      </c>
      <c r="M896" s="43">
        <v>14.75</v>
      </c>
      <c r="N896" s="37" t="s">
        <v>23</v>
      </c>
      <c r="O896" s="37" t="s">
        <v>196</v>
      </c>
    </row>
    <row r="897" spans="1:15" s="36" customFormat="1" x14ac:dyDescent="0.25">
      <c r="A897" s="52" t="s">
        <v>1786</v>
      </c>
      <c r="B897" s="44" t="str">
        <f t="shared" si="19"/>
        <v>I185 50'Cd/200-208V/1Ph/cCSAus</v>
      </c>
      <c r="C897" s="39" t="s">
        <v>1787</v>
      </c>
      <c r="D897" s="37" t="str">
        <f>VLOOKUP(A897,'[1]Zoeller Pump Company'!$A$10:$C$3862,3,FALSE)</f>
        <v>https://www.zoellerpumps.com/en-us/products/sump-effluent-pumps/commercial/180-190-series</v>
      </c>
      <c r="E897" s="39" t="s">
        <v>21</v>
      </c>
      <c r="F897" s="40">
        <v>1395</v>
      </c>
      <c r="G897" s="41"/>
      <c r="H897" s="39">
        <v>53514192877</v>
      </c>
      <c r="I897" s="39">
        <v>88</v>
      </c>
      <c r="J897" s="39" t="s">
        <v>22</v>
      </c>
      <c r="K897" s="39">
        <v>21.25</v>
      </c>
      <c r="L897" s="39">
        <v>11.75</v>
      </c>
      <c r="M897" s="39">
        <v>14.75</v>
      </c>
      <c r="N897" s="37" t="s">
        <v>23</v>
      </c>
      <c r="O897" s="37" t="s">
        <v>196</v>
      </c>
    </row>
    <row r="898" spans="1:15" s="36" customFormat="1" x14ac:dyDescent="0.25">
      <c r="A898" s="37" t="s">
        <v>1788</v>
      </c>
      <c r="B898" s="44" t="str">
        <f t="shared" si="19"/>
        <v>DX185 230V/1Ph/Ex Pr/FM/CSA</v>
      </c>
      <c r="C898" s="37" t="s">
        <v>1789</v>
      </c>
      <c r="D898" s="37" t="str">
        <f>VLOOKUP(A898,'[1]Zoeller Pump Company'!$A$10:$C$3862,3,FALSE)</f>
        <v>https://www.zoellerpumps.com/en-us/products/sump-effluent-pumps/commercial/180-190-series</v>
      </c>
      <c r="E898" s="37" t="s">
        <v>21</v>
      </c>
      <c r="F898" s="40">
        <v>3307</v>
      </c>
      <c r="G898" s="41"/>
      <c r="H898" s="42">
        <v>53514236304</v>
      </c>
      <c r="I898" s="43">
        <v>124</v>
      </c>
      <c r="J898" s="43" t="s">
        <v>22</v>
      </c>
      <c r="K898" s="43">
        <v>32</v>
      </c>
      <c r="L898" s="43">
        <v>12</v>
      </c>
      <c r="M898" s="43">
        <v>15</v>
      </c>
      <c r="N898" s="37" t="s">
        <v>23</v>
      </c>
      <c r="O898" s="37" t="s">
        <v>24</v>
      </c>
    </row>
    <row r="899" spans="1:15" s="36" customFormat="1" x14ac:dyDescent="0.25">
      <c r="A899" s="37" t="s">
        <v>1790</v>
      </c>
      <c r="B899" s="44" t="str">
        <f t="shared" si="19"/>
        <v>IX185 35'Cd/200-208V/1Ph/Ex Pr/FM/CSA</v>
      </c>
      <c r="C899" s="37" t="s">
        <v>1791</v>
      </c>
      <c r="D899" s="37" t="str">
        <f>VLOOKUP(A899,'[1]Zoeller Pump Company'!$A$10:$C$3862,3,FALSE)</f>
        <v>https://www.zoellerpumps.com/en-us/products/sump-effluent-pumps/commercial/180-190-series</v>
      </c>
      <c r="E899" s="37" t="s">
        <v>21</v>
      </c>
      <c r="F899" s="40">
        <v>2541</v>
      </c>
      <c r="G899" s="41"/>
      <c r="H899" s="42">
        <v>53514211332</v>
      </c>
      <c r="I899" s="43">
        <v>123</v>
      </c>
      <c r="J899" s="43" t="s">
        <v>22</v>
      </c>
      <c r="K899" s="43">
        <v>32</v>
      </c>
      <c r="L899" s="43">
        <v>12</v>
      </c>
      <c r="M899" s="43">
        <v>15</v>
      </c>
      <c r="N899" s="37" t="s">
        <v>23</v>
      </c>
      <c r="O899" s="37" t="s">
        <v>24</v>
      </c>
    </row>
    <row r="900" spans="1:15" s="36" customFormat="1" x14ac:dyDescent="0.25">
      <c r="A900" s="37" t="s">
        <v>1792</v>
      </c>
      <c r="B900" s="44" t="str">
        <f t="shared" si="19"/>
        <v>J185 25'Cd/200-208V/3Ph/cCSAus/UL</v>
      </c>
      <c r="C900" s="37" t="s">
        <v>1793</v>
      </c>
      <c r="D900" s="37" t="str">
        <f>VLOOKUP(A900,'[1]Zoeller Pump Company'!$A$10:$C$3862,3,FALSE)</f>
        <v>https://www.zoellerpumps.com/en-us/products/sump-effluent-pumps/commercial/180-190-series</v>
      </c>
      <c r="E900" s="37" t="s">
        <v>21</v>
      </c>
      <c r="F900" s="40">
        <v>1430</v>
      </c>
      <c r="G900" s="41"/>
      <c r="H900" s="42">
        <v>53514257309</v>
      </c>
      <c r="I900" s="43">
        <v>90</v>
      </c>
      <c r="J900" s="43" t="s">
        <v>22</v>
      </c>
      <c r="K900" s="43">
        <v>21.25</v>
      </c>
      <c r="L900" s="43">
        <v>11.75</v>
      </c>
      <c r="M900" s="43">
        <v>14.75</v>
      </c>
      <c r="N900" s="37" t="s">
        <v>23</v>
      </c>
      <c r="O900" s="37" t="s">
        <v>196</v>
      </c>
    </row>
    <row r="901" spans="1:15" s="36" customFormat="1" x14ac:dyDescent="0.25">
      <c r="A901" s="37" t="s">
        <v>1794</v>
      </c>
      <c r="B901" s="44" t="str">
        <f t="shared" si="19"/>
        <v>JX185 50'Cd/200V/3Ph/Ex Pr/FM/CSA</v>
      </c>
      <c r="C901" s="37" t="s">
        <v>1795</v>
      </c>
      <c r="D901" s="37" t="str">
        <f>VLOOKUP(A901,'[1]Zoeller Pump Company'!$A$10:$C$3862,3,FALSE)</f>
        <v>https://www.zoellerpumps.com/en-us/products/sump-effluent-pumps/commercial/180-190-series</v>
      </c>
      <c r="E901" s="37" t="s">
        <v>21</v>
      </c>
      <c r="F901" s="40">
        <v>2646</v>
      </c>
      <c r="G901" s="41"/>
      <c r="H901" s="42">
        <v>53514350291</v>
      </c>
      <c r="I901" s="43">
        <v>121</v>
      </c>
      <c r="J901" s="43" t="s">
        <v>22</v>
      </c>
      <c r="K901" s="43">
        <v>32</v>
      </c>
      <c r="L901" s="43">
        <v>12</v>
      </c>
      <c r="M901" s="43">
        <v>15</v>
      </c>
      <c r="N901" s="37" t="s">
        <v>23</v>
      </c>
      <c r="O901" s="37" t="s">
        <v>24</v>
      </c>
    </row>
    <row r="902" spans="1:15" s="36" customFormat="1" x14ac:dyDescent="0.25">
      <c r="A902" s="52" t="s">
        <v>1796</v>
      </c>
      <c r="B902" s="44" t="str">
        <f t="shared" si="19"/>
        <v>F185 50'Cd/230V/3Ph/cCSAus/UL</v>
      </c>
      <c r="C902" s="39" t="s">
        <v>1797</v>
      </c>
      <c r="D902" s="37" t="str">
        <f>VLOOKUP(A902,'[1]Zoeller Pump Company'!$A$10:$C$3862,3,FALSE)</f>
        <v>https://www.zoellerpumps.com/en-us/products/sump-effluent-pumps/commercial/180-190-series</v>
      </c>
      <c r="E902" s="39" t="s">
        <v>21</v>
      </c>
      <c r="F902" s="40">
        <v>1470</v>
      </c>
      <c r="G902" s="41"/>
      <c r="H902" s="39">
        <v>53514369521</v>
      </c>
      <c r="I902" s="39">
        <v>87</v>
      </c>
      <c r="J902" s="39" t="s">
        <v>22</v>
      </c>
      <c r="K902" s="39">
        <v>21.25</v>
      </c>
      <c r="L902" s="39">
        <v>11.75</v>
      </c>
      <c r="M902" s="39">
        <v>14.75</v>
      </c>
      <c r="N902" s="37" t="s">
        <v>23</v>
      </c>
      <c r="O902" s="37" t="s">
        <v>196</v>
      </c>
    </row>
    <row r="903" spans="1:15" s="36" customFormat="1" x14ac:dyDescent="0.25">
      <c r="A903" s="37" t="s">
        <v>1798</v>
      </c>
      <c r="B903" s="44" t="str">
        <f t="shared" si="19"/>
        <v>F185 35'Cd/230V/3Ph/cCSAus/UL</v>
      </c>
      <c r="C903" s="37" t="s">
        <v>1799</v>
      </c>
      <c r="D903" s="37" t="str">
        <f>VLOOKUP(A903,'[1]Zoeller Pump Company'!$A$10:$C$3862,3,FALSE)</f>
        <v>https://www.zoellerpumps.com/en-us/products/sump-effluent-pumps/commercial/180-190-series</v>
      </c>
      <c r="E903" s="37" t="s">
        <v>21</v>
      </c>
      <c r="F903" s="40">
        <v>1440</v>
      </c>
      <c r="G903" s="41"/>
      <c r="H903" s="42">
        <v>53514372637</v>
      </c>
      <c r="I903" s="43">
        <v>87</v>
      </c>
      <c r="J903" s="43" t="s">
        <v>22</v>
      </c>
      <c r="K903" s="43">
        <v>21.25</v>
      </c>
      <c r="L903" s="43">
        <v>11.75</v>
      </c>
      <c r="M903" s="43">
        <v>14.75</v>
      </c>
      <c r="N903" s="37" t="s">
        <v>23</v>
      </c>
      <c r="O903" s="37" t="s">
        <v>196</v>
      </c>
    </row>
    <row r="904" spans="1:15" s="36" customFormat="1" x14ac:dyDescent="0.25">
      <c r="A904" s="52" t="s">
        <v>1800</v>
      </c>
      <c r="B904" s="44" t="str">
        <f t="shared" si="19"/>
        <v>G185 35'Cd/460V/3Ph/cCSAus/UL</v>
      </c>
      <c r="C904" s="39" t="s">
        <v>1801</v>
      </c>
      <c r="D904" s="37" t="str">
        <f>VLOOKUP(A904,'[1]Zoeller Pump Company'!$A$10:$C$3862,3,FALSE)</f>
        <v>https://www.zoellerpumps.com/en-us/products/sump-effluent-pumps/commercial/180-190-series</v>
      </c>
      <c r="E904" s="39" t="s">
        <v>21</v>
      </c>
      <c r="F904" s="40">
        <v>1440</v>
      </c>
      <c r="G904" s="41"/>
      <c r="H904" s="39">
        <v>53514407254</v>
      </c>
      <c r="I904" s="39">
        <v>89</v>
      </c>
      <c r="J904" s="39" t="s">
        <v>22</v>
      </c>
      <c r="K904" s="39">
        <v>21.25</v>
      </c>
      <c r="L904" s="39">
        <v>11.75</v>
      </c>
      <c r="M904" s="39">
        <v>14.75</v>
      </c>
      <c r="N904" s="37" t="s">
        <v>23</v>
      </c>
      <c r="O904" s="37" t="s">
        <v>196</v>
      </c>
    </row>
    <row r="905" spans="1:15" s="36" customFormat="1" x14ac:dyDescent="0.25">
      <c r="A905" s="39" t="s">
        <v>1802</v>
      </c>
      <c r="B905" s="44" t="str">
        <f t="shared" si="19"/>
        <v>HX185 50'Cd/200-208V/1Ph/Ex Pr</v>
      </c>
      <c r="C905" s="39" t="str">
        <f>VLOOKUP(A905,'[2]2021 M10 PricePartsList'!$A:$D,2,FALSE)</f>
        <v>HX185 50'Cd/200-208V/1Ph/Ex Pr</v>
      </c>
      <c r="D905" s="39" t="s">
        <v>1803</v>
      </c>
      <c r="E905" s="37" t="s">
        <v>21</v>
      </c>
      <c r="F905" s="50">
        <v>3487</v>
      </c>
      <c r="G905" s="41"/>
      <c r="H905" s="42">
        <v>53514464103</v>
      </c>
      <c r="I905" s="43">
        <v>124</v>
      </c>
      <c r="J905" s="46" t="s">
        <v>22</v>
      </c>
      <c r="K905" s="43">
        <v>32</v>
      </c>
      <c r="L905" s="43">
        <v>12</v>
      </c>
      <c r="M905" s="43">
        <v>15</v>
      </c>
      <c r="N905" s="37" t="s">
        <v>23</v>
      </c>
      <c r="O905" s="37" t="s">
        <v>196</v>
      </c>
    </row>
    <row r="906" spans="1:15" s="36" customFormat="1" x14ac:dyDescent="0.25">
      <c r="A906" s="37" t="s">
        <v>1804</v>
      </c>
      <c r="B906" s="44" t="str">
        <f t="shared" si="19"/>
        <v>D186 230V/1Ph/cCSAus</v>
      </c>
      <c r="C906" s="37" t="s">
        <v>1805</v>
      </c>
      <c r="D906" s="37" t="str">
        <f>VLOOKUP(A906,'[1]Zoeller Pump Company'!$A$10:$C$3862,3,FALSE)</f>
        <v>https://www.zoellerpumps.com/en-us/products/sump-effluent-pumps/commercial/180-190-series</v>
      </c>
      <c r="E906" s="37" t="s">
        <v>21</v>
      </c>
      <c r="F906" s="40">
        <v>1493</v>
      </c>
      <c r="G906" s="41"/>
      <c r="H906" s="42">
        <v>53514026547</v>
      </c>
      <c r="I906" s="43">
        <v>91</v>
      </c>
      <c r="J906" s="43" t="s">
        <v>22</v>
      </c>
      <c r="K906" s="43">
        <v>21.25</v>
      </c>
      <c r="L906" s="43">
        <v>11.75</v>
      </c>
      <c r="M906" s="43">
        <v>14.75</v>
      </c>
      <c r="N906" s="37" t="s">
        <v>23</v>
      </c>
      <c r="O906" s="37" t="s">
        <v>196</v>
      </c>
    </row>
    <row r="907" spans="1:15" s="36" customFormat="1" x14ac:dyDescent="0.25">
      <c r="A907" s="37" t="s">
        <v>1806</v>
      </c>
      <c r="B907" s="44" t="str">
        <f t="shared" si="19"/>
        <v>E186 230V/1Ph/CSA</v>
      </c>
      <c r="C907" s="37" t="s">
        <v>1807</v>
      </c>
      <c r="D907" s="37" t="str">
        <f>VLOOKUP(A907,'[1]Zoeller Pump Company'!$A$10:$C$3862,3,FALSE)</f>
        <v>https://www.zoellerpumps.com/en-us/products/sump-effluent-pumps/commercial/180-190-series</v>
      </c>
      <c r="E907" s="37" t="s">
        <v>21</v>
      </c>
      <c r="F907" s="40">
        <v>1375</v>
      </c>
      <c r="G907" s="41"/>
      <c r="H907" s="42">
        <v>53514026554</v>
      </c>
      <c r="I907" s="43">
        <v>90</v>
      </c>
      <c r="J907" s="43" t="s">
        <v>22</v>
      </c>
      <c r="K907" s="43">
        <v>21.25</v>
      </c>
      <c r="L907" s="43">
        <v>11.75</v>
      </c>
      <c r="M907" s="43">
        <v>14.75</v>
      </c>
      <c r="N907" s="37" t="s">
        <v>23</v>
      </c>
      <c r="O907" s="37" t="s">
        <v>196</v>
      </c>
    </row>
    <row r="908" spans="1:15" s="36" customFormat="1" x14ac:dyDescent="0.25">
      <c r="A908" s="37" t="s">
        <v>1808</v>
      </c>
      <c r="B908" s="44" t="str">
        <f t="shared" si="19"/>
        <v>F186 230V/3Ph/cCSAus</v>
      </c>
      <c r="C908" s="37" t="s">
        <v>1809</v>
      </c>
      <c r="D908" s="37" t="str">
        <f>VLOOKUP(A908,'[1]Zoeller Pump Company'!$A$10:$C$3862,3,FALSE)</f>
        <v>https://www.zoellerpumps.com/en-us/products/sump-effluent-pumps/commercial/180-190-series</v>
      </c>
      <c r="E908" s="37" t="s">
        <v>21</v>
      </c>
      <c r="F908" s="40">
        <v>1490</v>
      </c>
      <c r="G908" s="41"/>
      <c r="H908" s="42">
        <v>53514026561</v>
      </c>
      <c r="I908" s="43">
        <v>90</v>
      </c>
      <c r="J908" s="43" t="s">
        <v>22</v>
      </c>
      <c r="K908" s="43">
        <v>21.25</v>
      </c>
      <c r="L908" s="43">
        <v>11.75</v>
      </c>
      <c r="M908" s="43">
        <v>14.75</v>
      </c>
      <c r="N908" s="37" t="s">
        <v>23</v>
      </c>
      <c r="O908" s="37" t="s">
        <v>196</v>
      </c>
    </row>
    <row r="909" spans="1:15" s="36" customFormat="1" x14ac:dyDescent="0.25">
      <c r="A909" s="37" t="s">
        <v>1810</v>
      </c>
      <c r="B909" s="44" t="str">
        <f t="shared" si="19"/>
        <v>G186 460V/3Ph/cCSAus</v>
      </c>
      <c r="C909" s="37" t="s">
        <v>1811</v>
      </c>
      <c r="D909" s="37" t="str">
        <f>VLOOKUP(A909,'[1]Zoeller Pump Company'!$A$10:$C$3862,3,FALSE)</f>
        <v>https://www.zoellerpumps.com/en-us/products/sump-effluent-pumps/commercial/180-190-series</v>
      </c>
      <c r="E909" s="37" t="s">
        <v>21</v>
      </c>
      <c r="F909" s="40">
        <v>1490</v>
      </c>
      <c r="G909" s="41"/>
      <c r="H909" s="42">
        <v>53514026578</v>
      </c>
      <c r="I909" s="43">
        <v>90</v>
      </c>
      <c r="J909" s="43" t="s">
        <v>22</v>
      </c>
      <c r="K909" s="43">
        <v>21.25</v>
      </c>
      <c r="L909" s="43">
        <v>11.75</v>
      </c>
      <c r="M909" s="43">
        <v>14.75</v>
      </c>
      <c r="N909" s="37" t="s">
        <v>23</v>
      </c>
      <c r="O909" s="37" t="s">
        <v>196</v>
      </c>
    </row>
    <row r="910" spans="1:15" s="36" customFormat="1" x14ac:dyDescent="0.25">
      <c r="A910" s="37" t="s">
        <v>1812</v>
      </c>
      <c r="B910" s="44" t="str">
        <f t="shared" si="19"/>
        <v>H186 200-208V/1Ph/cCSAus</v>
      </c>
      <c r="C910" s="37" t="s">
        <v>1813</v>
      </c>
      <c r="D910" s="37" t="str">
        <f>VLOOKUP(A910,'[1]Zoeller Pump Company'!$A$10:$C$3862,3,FALSE)</f>
        <v>https://www.zoellerpumps.com/en-us/products/sump-effluent-pumps/commercial/180-190-series</v>
      </c>
      <c r="E910" s="37" t="s">
        <v>21</v>
      </c>
      <c r="F910" s="40">
        <v>1533</v>
      </c>
      <c r="G910" s="41"/>
      <c r="H910" s="42">
        <v>53514026585</v>
      </c>
      <c r="I910" s="43">
        <v>91</v>
      </c>
      <c r="J910" s="43" t="s">
        <v>22</v>
      </c>
      <c r="K910" s="43">
        <v>21.25</v>
      </c>
      <c r="L910" s="43">
        <v>11.75</v>
      </c>
      <c r="M910" s="43">
        <v>14.75</v>
      </c>
      <c r="N910" s="37" t="s">
        <v>23</v>
      </c>
      <c r="O910" s="37" t="s">
        <v>196</v>
      </c>
    </row>
    <row r="911" spans="1:15" s="36" customFormat="1" x14ac:dyDescent="0.25">
      <c r="A911" s="37" t="s">
        <v>1814</v>
      </c>
      <c r="B911" s="44" t="str">
        <f t="shared" si="19"/>
        <v>I186 200-208V/1Ph/cCSAus</v>
      </c>
      <c r="C911" s="37" t="s">
        <v>1815</v>
      </c>
      <c r="D911" s="37" t="str">
        <f>VLOOKUP(A911,'[1]Zoeller Pump Company'!$A$10:$C$3862,3,FALSE)</f>
        <v>https://www.zoellerpumps.com/en-us/products/sump-effluent-pumps/commercial/180-190-series</v>
      </c>
      <c r="E911" s="37" t="s">
        <v>21</v>
      </c>
      <c r="F911" s="40">
        <v>1415</v>
      </c>
      <c r="G911" s="41"/>
      <c r="H911" s="42">
        <v>53514026592</v>
      </c>
      <c r="I911" s="43">
        <v>90</v>
      </c>
      <c r="J911" s="43" t="s">
        <v>22</v>
      </c>
      <c r="K911" s="43">
        <v>21.25</v>
      </c>
      <c r="L911" s="43">
        <v>11.75</v>
      </c>
      <c r="M911" s="43">
        <v>14.75</v>
      </c>
      <c r="N911" s="37" t="s">
        <v>23</v>
      </c>
      <c r="O911" s="37" t="s">
        <v>196</v>
      </c>
    </row>
    <row r="912" spans="1:15" s="36" customFormat="1" x14ac:dyDescent="0.25">
      <c r="A912" s="37" t="s">
        <v>1816</v>
      </c>
      <c r="B912" s="44" t="str">
        <f t="shared" si="19"/>
        <v>J186 200-208V/3Ph/cCSAus</v>
      </c>
      <c r="C912" s="37" t="s">
        <v>1817</v>
      </c>
      <c r="D912" s="37" t="str">
        <f>VLOOKUP(A912,'[1]Zoeller Pump Company'!$A$10:$C$3862,3,FALSE)</f>
        <v>https://www.zoellerpumps.com/en-us/products/sump-effluent-pumps/commercial/180-190-series</v>
      </c>
      <c r="E912" s="37" t="s">
        <v>21</v>
      </c>
      <c r="F912" s="40">
        <v>1490</v>
      </c>
      <c r="G912" s="41"/>
      <c r="H912" s="42">
        <v>53514026608</v>
      </c>
      <c r="I912" s="43">
        <v>90</v>
      </c>
      <c r="J912" s="43" t="s">
        <v>22</v>
      </c>
      <c r="K912" s="43">
        <v>21.25</v>
      </c>
      <c r="L912" s="43">
        <v>11.75</v>
      </c>
      <c r="M912" s="43">
        <v>14.75</v>
      </c>
      <c r="N912" s="37" t="s">
        <v>23</v>
      </c>
      <c r="O912" s="37" t="s">
        <v>196</v>
      </c>
    </row>
    <row r="913" spans="1:16" s="36" customFormat="1" x14ac:dyDescent="0.25">
      <c r="A913" s="37" t="s">
        <v>1818</v>
      </c>
      <c r="B913" s="44" t="str">
        <f t="shared" si="19"/>
        <v>BE186 230V/1Ph/Pb20'/CSA/(186-0004)</v>
      </c>
      <c r="C913" s="37" t="s">
        <v>1819</v>
      </c>
      <c r="D913" s="37" t="str">
        <f>VLOOKUP(A913,'[1]Zoeller Pump Company'!$A$10:$C$3862,3,FALSE)</f>
        <v>https://www.zoellerpumps.com/en-us/products/sump-effluent-pumps/commercial/180-190-series</v>
      </c>
      <c r="E913" s="37" t="s">
        <v>21</v>
      </c>
      <c r="F913" s="40">
        <v>1438</v>
      </c>
      <c r="G913" s="41"/>
      <c r="H913" s="42">
        <v>53514041502</v>
      </c>
      <c r="I913" s="43">
        <v>92</v>
      </c>
      <c r="J913" s="43" t="s">
        <v>22</v>
      </c>
      <c r="K913" s="43">
        <v>21.25</v>
      </c>
      <c r="L913" s="43">
        <v>11.75</v>
      </c>
      <c r="M913" s="43">
        <v>14.75</v>
      </c>
      <c r="N913" s="37" t="s">
        <v>23</v>
      </c>
      <c r="O913" s="37" t="s">
        <v>196</v>
      </c>
    </row>
    <row r="914" spans="1:16" s="36" customFormat="1" x14ac:dyDescent="0.25">
      <c r="A914" s="37" t="s">
        <v>1820</v>
      </c>
      <c r="B914" s="44" t="str">
        <f t="shared" si="19"/>
        <v>D186 50'Cd/230V/1Ph/cCSAus</v>
      </c>
      <c r="C914" s="37" t="s">
        <v>1821</v>
      </c>
      <c r="D914" s="37" t="str">
        <f>VLOOKUP(A914,'[1]Zoeller Pump Company'!$A$10:$C$3862,3,FALSE)</f>
        <v>https://www.zoellerpumps.com/en-us/products/sump-effluent-pumps/commercial/180-190-series</v>
      </c>
      <c r="E914" s="37" t="s">
        <v>21</v>
      </c>
      <c r="F914" s="40">
        <v>1633</v>
      </c>
      <c r="G914" s="41"/>
      <c r="H914" s="42">
        <v>53514057947</v>
      </c>
      <c r="I914" s="43">
        <v>100</v>
      </c>
      <c r="J914" s="43" t="s">
        <v>22</v>
      </c>
      <c r="K914" s="43">
        <v>21.25</v>
      </c>
      <c r="L914" s="43">
        <v>11.75</v>
      </c>
      <c r="M914" s="43">
        <v>14.75</v>
      </c>
      <c r="N914" s="37" t="s">
        <v>23</v>
      </c>
      <c r="O914" s="37" t="s">
        <v>196</v>
      </c>
    </row>
    <row r="915" spans="1:16" s="36" customFormat="1" x14ac:dyDescent="0.25">
      <c r="A915" s="37" t="s">
        <v>1822</v>
      </c>
      <c r="B915" s="44" t="str">
        <f t="shared" si="19"/>
        <v>IX186 200-208V/1Ph/Ex Pr/FM/CSA</v>
      </c>
      <c r="C915" s="37" t="s">
        <v>1823</v>
      </c>
      <c r="D915" s="37" t="str">
        <f>VLOOKUP(A915,'[1]Zoeller Pump Company'!$A$10:$C$3862,3,FALSE)</f>
        <v>https://www.zoellerpumps.com/en-us/products/sump-effluent-pumps/commercial/180-190-series</v>
      </c>
      <c r="E915" s="37" t="s">
        <v>21</v>
      </c>
      <c r="F915" s="40">
        <v>2620</v>
      </c>
      <c r="G915" s="41"/>
      <c r="H915" s="42">
        <v>53514108090</v>
      </c>
      <c r="I915" s="43">
        <v>126</v>
      </c>
      <c r="J915" s="43" t="s">
        <v>22</v>
      </c>
      <c r="K915" s="43">
        <v>32</v>
      </c>
      <c r="L915" s="43">
        <v>12</v>
      </c>
      <c r="M915" s="43">
        <v>15</v>
      </c>
      <c r="N915" s="37" t="s">
        <v>23</v>
      </c>
      <c r="O915" s="37" t="s">
        <v>24</v>
      </c>
    </row>
    <row r="916" spans="1:16" s="36" customFormat="1" x14ac:dyDescent="0.25">
      <c r="A916" s="37" t="s">
        <v>1824</v>
      </c>
      <c r="B916" s="44" t="str">
        <f t="shared" si="19"/>
        <v>EX186 230V/1Ph/Ex Pr/FM/CSA</v>
      </c>
      <c r="C916" s="37" t="s">
        <v>1825</v>
      </c>
      <c r="D916" s="37" t="str">
        <f>VLOOKUP(A916,'[1]Zoeller Pump Company'!$A$10:$C$3862,3,FALSE)</f>
        <v>https://www.zoellerpumps.com/en-us/products/sump-effluent-pumps/commercial/180-190-series</v>
      </c>
      <c r="E916" s="37" t="s">
        <v>21</v>
      </c>
      <c r="F916" s="40">
        <v>2580</v>
      </c>
      <c r="G916" s="41"/>
      <c r="H916" s="42">
        <v>53514108106</v>
      </c>
      <c r="I916" s="43">
        <v>126</v>
      </c>
      <c r="J916" s="43" t="s">
        <v>22</v>
      </c>
      <c r="K916" s="43">
        <v>32</v>
      </c>
      <c r="L916" s="43">
        <v>12</v>
      </c>
      <c r="M916" s="43">
        <v>15</v>
      </c>
      <c r="N916" s="37" t="s">
        <v>23</v>
      </c>
      <c r="O916" s="37" t="s">
        <v>24</v>
      </c>
    </row>
    <row r="917" spans="1:16" s="36" customFormat="1" x14ac:dyDescent="0.25">
      <c r="A917" s="37" t="s">
        <v>1826</v>
      </c>
      <c r="B917" s="44" t="str">
        <f t="shared" si="19"/>
        <v>JX186 200-208V/3Ph/Ex Pr/FM/CSA</v>
      </c>
      <c r="C917" s="37" t="s">
        <v>1827</v>
      </c>
      <c r="D917" s="37" t="str">
        <f>VLOOKUP(A917,'[1]Zoeller Pump Company'!$A$10:$C$3862,3,FALSE)</f>
        <v>https://www.zoellerpumps.com/en-us/products/sump-effluent-pumps/commercial/180-190-series</v>
      </c>
      <c r="E917" s="37" t="s">
        <v>21</v>
      </c>
      <c r="F917" s="40">
        <v>2695</v>
      </c>
      <c r="G917" s="41"/>
      <c r="H917" s="42">
        <v>53514108113</v>
      </c>
      <c r="I917" s="43">
        <v>126</v>
      </c>
      <c r="J917" s="43" t="s">
        <v>22</v>
      </c>
      <c r="K917" s="43">
        <v>32</v>
      </c>
      <c r="L917" s="43">
        <v>12</v>
      </c>
      <c r="M917" s="43">
        <v>15</v>
      </c>
      <c r="N917" s="37" t="s">
        <v>23</v>
      </c>
      <c r="O917" s="37" t="s">
        <v>24</v>
      </c>
    </row>
    <row r="918" spans="1:16" s="36" customFormat="1" x14ac:dyDescent="0.25">
      <c r="A918" s="37" t="s">
        <v>1828</v>
      </c>
      <c r="B918" s="44" t="str">
        <f t="shared" si="19"/>
        <v>FX186 230V/3Ph/Ex Pr/FM/CSA</v>
      </c>
      <c r="C918" s="37" t="s">
        <v>1829</v>
      </c>
      <c r="D918" s="37" t="str">
        <f>VLOOKUP(A918,'[1]Zoeller Pump Company'!$A$10:$C$3862,3,FALSE)</f>
        <v>https://www.zoellerpumps.com/en-us/products/sump-effluent-pumps/commercial/180-190-series</v>
      </c>
      <c r="E918" s="37" t="s">
        <v>21</v>
      </c>
      <c r="F918" s="40">
        <v>2695</v>
      </c>
      <c r="G918" s="41"/>
      <c r="H918" s="42">
        <v>53514108120</v>
      </c>
      <c r="I918" s="43">
        <v>126</v>
      </c>
      <c r="J918" s="43" t="s">
        <v>22</v>
      </c>
      <c r="K918" s="43">
        <v>32</v>
      </c>
      <c r="L918" s="43">
        <v>12</v>
      </c>
      <c r="M918" s="43">
        <v>15</v>
      </c>
      <c r="N918" s="37" t="s">
        <v>23</v>
      </c>
      <c r="O918" s="37" t="s">
        <v>24</v>
      </c>
    </row>
    <row r="919" spans="1:16" s="36" customFormat="1" x14ac:dyDescent="0.25">
      <c r="A919" s="37" t="s">
        <v>1830</v>
      </c>
      <c r="B919" s="44" t="str">
        <f t="shared" si="19"/>
        <v>GX186 460V/3Ph/Ex Pr/FM/CSA</v>
      </c>
      <c r="C919" s="37" t="s">
        <v>1831</v>
      </c>
      <c r="D919" s="37" t="str">
        <f>VLOOKUP(A919,'[1]Zoeller Pump Company'!$A$10:$C$3862,3,FALSE)</f>
        <v>https://www.zoellerpumps.com/en-us/products/sump-effluent-pumps/commercial/180-190-series</v>
      </c>
      <c r="E919" s="37" t="s">
        <v>21</v>
      </c>
      <c r="F919" s="40">
        <v>2695</v>
      </c>
      <c r="G919" s="41"/>
      <c r="H919" s="42">
        <v>53514108137</v>
      </c>
      <c r="I919" s="43">
        <v>126</v>
      </c>
      <c r="J919" s="43" t="s">
        <v>22</v>
      </c>
      <c r="K919" s="43">
        <v>32</v>
      </c>
      <c r="L919" s="43">
        <v>12</v>
      </c>
      <c r="M919" s="43">
        <v>15</v>
      </c>
      <c r="N919" s="37" t="s">
        <v>23</v>
      </c>
      <c r="O919" s="37" t="s">
        <v>24</v>
      </c>
      <c r="P919" s="39"/>
    </row>
    <row r="920" spans="1:16" s="36" customFormat="1" x14ac:dyDescent="0.25">
      <c r="A920" s="37" t="s">
        <v>1832</v>
      </c>
      <c r="B920" s="44" t="str">
        <f t="shared" si="19"/>
        <v>E186 50'Cd/230V/1Ph/CSA</v>
      </c>
      <c r="C920" s="37" t="s">
        <v>1833</v>
      </c>
      <c r="D920" s="37" t="str">
        <f>VLOOKUP(A920,'[1]Zoeller Pump Company'!$A$10:$C$3862,3,FALSE)</f>
        <v>https://www.zoellerpumps.com/en-us/products/sump-effluent-pumps/commercial/180-190-series</v>
      </c>
      <c r="E920" s="37" t="s">
        <v>21</v>
      </c>
      <c r="F920" s="40">
        <v>1515</v>
      </c>
      <c r="G920" s="41"/>
      <c r="H920" s="42">
        <v>53514160692</v>
      </c>
      <c r="I920" s="43">
        <v>92</v>
      </c>
      <c r="J920" s="43" t="s">
        <v>22</v>
      </c>
      <c r="K920" s="43">
        <v>21.25</v>
      </c>
      <c r="L920" s="43">
        <v>11.75</v>
      </c>
      <c r="M920" s="43">
        <v>14.75</v>
      </c>
      <c r="N920" s="37" t="s">
        <v>23</v>
      </c>
      <c r="O920" s="37" t="s">
        <v>196</v>
      </c>
    </row>
    <row r="921" spans="1:16" s="36" customFormat="1" x14ac:dyDescent="0.25">
      <c r="A921" s="37" t="s">
        <v>1834</v>
      </c>
      <c r="B921" s="44" t="str">
        <f t="shared" si="19"/>
        <v>D186 35'Cd/230V/1Ph/cCSAus</v>
      </c>
      <c r="C921" s="37" t="s">
        <v>1835</v>
      </c>
      <c r="D921" s="37" t="str">
        <f>VLOOKUP(A921,'[1]Zoeller Pump Company'!$A$10:$C$3862,3,FALSE)</f>
        <v>https://www.zoellerpumps.com/en-us/products/sump-effluent-pumps/commercial/180-190-series</v>
      </c>
      <c r="E921" s="37" t="s">
        <v>21</v>
      </c>
      <c r="F921" s="40">
        <v>1603</v>
      </c>
      <c r="G921" s="41"/>
      <c r="H921" s="42">
        <v>53514170721</v>
      </c>
      <c r="I921" s="43">
        <v>98</v>
      </c>
      <c r="J921" s="43" t="s">
        <v>22</v>
      </c>
      <c r="K921" s="43">
        <v>21.25</v>
      </c>
      <c r="L921" s="43">
        <v>11.75</v>
      </c>
      <c r="M921" s="43">
        <v>14.75</v>
      </c>
      <c r="N921" s="37" t="s">
        <v>23</v>
      </c>
      <c r="O921" s="37" t="s">
        <v>196</v>
      </c>
    </row>
    <row r="922" spans="1:16" s="36" customFormat="1" x14ac:dyDescent="0.25">
      <c r="A922" s="37" t="s">
        <v>1836</v>
      </c>
      <c r="B922" s="44" t="str">
        <f t="shared" si="19"/>
        <v>EX186 50'Cd/230V/1Ph/Ex Pr/FM/CSA</v>
      </c>
      <c r="C922" s="37" t="s">
        <v>1837</v>
      </c>
      <c r="D922" s="37" t="str">
        <f>VLOOKUP(A922,'[1]Zoeller Pump Company'!$A$10:$C$3862,3,FALSE)</f>
        <v>https://www.zoellerpumps.com/en-us/products/sump-effluent-pumps/commercial/180-190-series</v>
      </c>
      <c r="E922" s="37" t="s">
        <v>21</v>
      </c>
      <c r="F922" s="40">
        <v>2720</v>
      </c>
      <c r="G922" s="41"/>
      <c r="H922" s="42">
        <v>53514175511</v>
      </c>
      <c r="I922" s="43">
        <v>126</v>
      </c>
      <c r="J922" s="43" t="s">
        <v>22</v>
      </c>
      <c r="K922" s="43">
        <v>32</v>
      </c>
      <c r="L922" s="43">
        <v>12</v>
      </c>
      <c r="M922" s="43">
        <v>15</v>
      </c>
      <c r="N922" s="37" t="s">
        <v>23</v>
      </c>
      <c r="O922" s="37" t="s">
        <v>24</v>
      </c>
    </row>
    <row r="923" spans="1:16" s="36" customFormat="1" x14ac:dyDescent="0.25">
      <c r="A923" s="37" t="s">
        <v>1838</v>
      </c>
      <c r="B923" s="44" t="str">
        <f t="shared" si="19"/>
        <v>G186 35'Cd/460V/3Ph/cCSAus</v>
      </c>
      <c r="C923" s="37" t="s">
        <v>1839</v>
      </c>
      <c r="D923" s="37" t="str">
        <f>VLOOKUP(A923,'[1]Zoeller Pump Company'!$A$10:$C$3862,3,FALSE)</f>
        <v>https://www.zoellerpumps.com/en-us/products/sump-effluent-pumps/commercial/180-190-series</v>
      </c>
      <c r="E923" s="37" t="s">
        <v>21</v>
      </c>
      <c r="F923" s="40">
        <v>1600</v>
      </c>
      <c r="G923" s="41"/>
      <c r="H923" s="42">
        <v>53514179069</v>
      </c>
      <c r="I923" s="43">
        <v>92</v>
      </c>
      <c r="J923" s="43" t="s">
        <v>22</v>
      </c>
      <c r="K923" s="43">
        <v>21.25</v>
      </c>
      <c r="L923" s="43">
        <v>11.75</v>
      </c>
      <c r="M923" s="43">
        <v>14.75</v>
      </c>
      <c r="N923" s="37" t="s">
        <v>23</v>
      </c>
      <c r="O923" s="37" t="s">
        <v>196</v>
      </c>
      <c r="P923" s="39"/>
    </row>
    <row r="924" spans="1:16" s="36" customFormat="1" x14ac:dyDescent="0.25">
      <c r="A924" s="37" t="s">
        <v>1840</v>
      </c>
      <c r="B924" s="44" t="str">
        <f t="shared" si="19"/>
        <v>DX186 230V/1Ph/Ex Pr/FM/CSA</v>
      </c>
      <c r="C924" s="37" t="s">
        <v>1841</v>
      </c>
      <c r="D924" s="37" t="str">
        <f>VLOOKUP(A924,'[1]Zoeller Pump Company'!$A$10:$C$3862,3,FALSE)</f>
        <v>https://www.zoellerpumps.com/en-us/products/sump-effluent-pumps/commercial/180-190-series</v>
      </c>
      <c r="E924" s="37" t="s">
        <v>21</v>
      </c>
      <c r="F924" s="40">
        <v>3492</v>
      </c>
      <c r="G924" s="41"/>
      <c r="H924" s="42">
        <v>53514236366</v>
      </c>
      <c r="I924" s="43">
        <v>128</v>
      </c>
      <c r="J924" s="43" t="s">
        <v>22</v>
      </c>
      <c r="K924" s="43">
        <v>32</v>
      </c>
      <c r="L924" s="43">
        <v>12</v>
      </c>
      <c r="M924" s="43">
        <v>15</v>
      </c>
      <c r="N924" s="37" t="s">
        <v>23</v>
      </c>
      <c r="O924" s="37" t="s">
        <v>24</v>
      </c>
      <c r="P924" s="39"/>
    </row>
    <row r="925" spans="1:16" s="36" customFormat="1" x14ac:dyDescent="0.25">
      <c r="A925" s="37" t="s">
        <v>1842</v>
      </c>
      <c r="B925" s="44" t="str">
        <f t="shared" si="19"/>
        <v>E186 35'Cd/230V/1Ph/CSA</v>
      </c>
      <c r="C925" s="37" t="s">
        <v>1843</v>
      </c>
      <c r="D925" s="37" t="str">
        <f>VLOOKUP(A925,'[1]Zoeller Pump Company'!$A$10:$C$3862,3,FALSE)</f>
        <v>https://www.zoellerpumps.com/en-us/products/sump-effluent-pumps/commercial/180-190-series</v>
      </c>
      <c r="E925" s="37" t="s">
        <v>21</v>
      </c>
      <c r="F925" s="40">
        <v>1485</v>
      </c>
      <c r="G925" s="41"/>
      <c r="H925" s="42">
        <v>53514331153</v>
      </c>
      <c r="I925" s="43">
        <v>91</v>
      </c>
      <c r="J925" s="43" t="s">
        <v>22</v>
      </c>
      <c r="K925" s="43">
        <v>21.25</v>
      </c>
      <c r="L925" s="43">
        <v>11.75</v>
      </c>
      <c r="M925" s="43">
        <v>14.75</v>
      </c>
      <c r="N925" s="37" t="s">
        <v>23</v>
      </c>
      <c r="O925" s="37" t="s">
        <v>196</v>
      </c>
    </row>
    <row r="926" spans="1:16" s="36" customFormat="1" x14ac:dyDescent="0.25">
      <c r="A926" s="37" t="s">
        <v>1844</v>
      </c>
      <c r="B926" s="44" t="str">
        <f t="shared" si="19"/>
        <v>G186 25'Cd/460V/3Ph/cCSAus</v>
      </c>
      <c r="C926" s="37" t="s">
        <v>1845</v>
      </c>
      <c r="D926" s="37" t="str">
        <f>VLOOKUP(A926,'[1]Zoeller Pump Company'!$A$10:$C$3862,3,FALSE)</f>
        <v>https://www.zoellerpumps.com/en-us/products/sump-effluent-pumps/commercial/180-190-series</v>
      </c>
      <c r="E926" s="37" t="s">
        <v>21</v>
      </c>
      <c r="F926" s="40">
        <v>1590</v>
      </c>
      <c r="G926" s="41"/>
      <c r="H926" s="42">
        <v>53514342227</v>
      </c>
      <c r="I926" s="43">
        <v>91</v>
      </c>
      <c r="J926" s="43" t="s">
        <v>22</v>
      </c>
      <c r="K926" s="43">
        <v>21.25</v>
      </c>
      <c r="L926" s="43">
        <v>11.75</v>
      </c>
      <c r="M926" s="43">
        <v>14.75</v>
      </c>
      <c r="N926" s="37" t="s">
        <v>23</v>
      </c>
      <c r="O926" s="37" t="s">
        <v>196</v>
      </c>
    </row>
    <row r="927" spans="1:16" s="36" customFormat="1" x14ac:dyDescent="0.25">
      <c r="A927" s="37" t="s">
        <v>1846</v>
      </c>
      <c r="B927" s="44" t="str">
        <f t="shared" si="19"/>
        <v>GX186 50'Cord/460V/3Ph/Ex Pr/FM/CSA</v>
      </c>
      <c r="C927" s="37" t="s">
        <v>1847</v>
      </c>
      <c r="D927" s="37" t="str">
        <f>VLOOKUP(A927,'[1]Zoeller Pump Company'!$A$10:$C$3862,3,FALSE)</f>
        <v>https://www.zoellerpumps.com/en-us/products/sump-effluent-pumps/commercial/180-190-series</v>
      </c>
      <c r="E927" s="37" t="s">
        <v>21</v>
      </c>
      <c r="F927" s="40">
        <v>2835</v>
      </c>
      <c r="G927" s="41"/>
      <c r="H927" s="42">
        <v>53514359041</v>
      </c>
      <c r="I927" s="43">
        <v>126</v>
      </c>
      <c r="J927" s="43" t="s">
        <v>22</v>
      </c>
      <c r="K927" s="43">
        <v>32</v>
      </c>
      <c r="L927" s="43">
        <v>12</v>
      </c>
      <c r="M927" s="43">
        <v>15</v>
      </c>
      <c r="N927" s="37" t="s">
        <v>23</v>
      </c>
      <c r="O927" s="37" t="s">
        <v>24</v>
      </c>
      <c r="P927" s="47"/>
    </row>
    <row r="928" spans="1:16" s="36" customFormat="1" x14ac:dyDescent="0.25">
      <c r="A928" s="37" t="s">
        <v>1848</v>
      </c>
      <c r="B928" s="44" t="str">
        <f t="shared" si="19"/>
        <v>J186 50'Cd/200-208V/3Ph/cCSAus</v>
      </c>
      <c r="C928" s="37" t="s">
        <v>1849</v>
      </c>
      <c r="D928" s="37" t="str">
        <f>VLOOKUP(A928,'[1]Zoeller Pump Company'!$A$10:$C$3862,3,FALSE)</f>
        <v>https://www.zoellerpumps.com/en-us/products/sump-effluent-pumps/commercial/180-190-series</v>
      </c>
      <c r="E928" s="37" t="s">
        <v>21</v>
      </c>
      <c r="F928" s="40">
        <v>1630</v>
      </c>
      <c r="G928" s="41"/>
      <c r="H928" s="42">
        <v>53514370206</v>
      </c>
      <c r="I928" s="43">
        <v>90</v>
      </c>
      <c r="J928" s="43" t="s">
        <v>22</v>
      </c>
      <c r="K928" s="43">
        <v>21.25</v>
      </c>
      <c r="L928" s="43">
        <v>11.75</v>
      </c>
      <c r="M928" s="43">
        <v>14.75</v>
      </c>
      <c r="N928" s="37" t="s">
        <v>23</v>
      </c>
      <c r="O928" s="37" t="s">
        <v>196</v>
      </c>
    </row>
    <row r="929" spans="1:16" s="36" customFormat="1" x14ac:dyDescent="0.25">
      <c r="A929" s="37" t="s">
        <v>1850</v>
      </c>
      <c r="B929" s="44" t="str">
        <f t="shared" si="19"/>
        <v>G186 50'Cd/460V/3Ph/cCSAus</v>
      </c>
      <c r="C929" s="37" t="s">
        <v>1851</v>
      </c>
      <c r="D929" s="37" t="str">
        <f>VLOOKUP(A929,'[1]Zoeller Pump Company'!$A$10:$C$3862,3,FALSE)</f>
        <v>https://www.zoellerpumps.com/en-us/products/sump-effluent-pumps/commercial/180-190-series</v>
      </c>
      <c r="E929" s="37" t="s">
        <v>21</v>
      </c>
      <c r="F929" s="40">
        <v>1630</v>
      </c>
      <c r="G929" s="41"/>
      <c r="H929" s="42">
        <v>53514370220</v>
      </c>
      <c r="I929" s="43">
        <v>92</v>
      </c>
      <c r="J929" s="43" t="s">
        <v>22</v>
      </c>
      <c r="K929" s="43">
        <v>21.25</v>
      </c>
      <c r="L929" s="43">
        <v>11.75</v>
      </c>
      <c r="M929" s="43">
        <v>14.75</v>
      </c>
      <c r="N929" s="37" t="s">
        <v>23</v>
      </c>
      <c r="O929" s="37" t="s">
        <v>196</v>
      </c>
    </row>
    <row r="930" spans="1:16" s="36" customFormat="1" x14ac:dyDescent="0.25">
      <c r="A930" s="37" t="s">
        <v>1852</v>
      </c>
      <c r="B930" s="44" t="str">
        <f t="shared" si="19"/>
        <v>E186 25'Cd/230V/1Ph/CSA</v>
      </c>
      <c r="C930" s="37" t="s">
        <v>1853</v>
      </c>
      <c r="D930" s="37" t="str">
        <f>VLOOKUP(A930,'[1]Zoeller Pump Company'!$A$10:$C$3862,3,FALSE)</f>
        <v>https://www.zoellerpumps.com/en-us/products/sump-effluent-pumps/commercial/180-190-series</v>
      </c>
      <c r="E930" s="37" t="s">
        <v>21</v>
      </c>
      <c r="F930" s="40">
        <v>1475</v>
      </c>
      <c r="G930" s="41"/>
      <c r="H930" s="42">
        <v>53514372453</v>
      </c>
      <c r="I930" s="43">
        <v>91</v>
      </c>
      <c r="J930" s="43" t="s">
        <v>22</v>
      </c>
      <c r="K930" s="43">
        <v>21.25</v>
      </c>
      <c r="L930" s="43">
        <v>11.75</v>
      </c>
      <c r="M930" s="43">
        <v>14.75</v>
      </c>
      <c r="N930" s="37" t="s">
        <v>23</v>
      </c>
      <c r="O930" s="37" t="s">
        <v>196</v>
      </c>
      <c r="P930" s="39"/>
    </row>
    <row r="931" spans="1:16" s="36" customFormat="1" x14ac:dyDescent="0.25">
      <c r="A931" s="52" t="s">
        <v>1854</v>
      </c>
      <c r="B931" s="44" t="str">
        <f t="shared" si="19"/>
        <v>I186 50'Cd/200-208V/1Ph/cCSAus</v>
      </c>
      <c r="C931" s="39" t="s">
        <v>1855</v>
      </c>
      <c r="D931" s="37" t="str">
        <f>VLOOKUP(A931,'[1]Zoeller Pump Company'!$A$10:$C$3862,3,FALSE)</f>
        <v>https://www.zoellerpumps.com/en-us/products/sump-effluent-pumps/commercial/180-190-series</v>
      </c>
      <c r="E931" s="39" t="s">
        <v>21</v>
      </c>
      <c r="F931" s="40">
        <v>1555</v>
      </c>
      <c r="G931" s="41"/>
      <c r="H931" s="39">
        <v>53514438616</v>
      </c>
      <c r="I931" s="39">
        <v>90</v>
      </c>
      <c r="J931" s="39" t="s">
        <v>22</v>
      </c>
      <c r="K931" s="39">
        <v>21.25</v>
      </c>
      <c r="L931" s="39">
        <v>11.75</v>
      </c>
      <c r="M931" s="39">
        <v>14.75</v>
      </c>
      <c r="N931" s="37" t="s">
        <v>23</v>
      </c>
      <c r="O931" s="37" t="s">
        <v>196</v>
      </c>
    </row>
    <row r="932" spans="1:16" s="36" customFormat="1" x14ac:dyDescent="0.25">
      <c r="A932" s="45" t="s">
        <v>1856</v>
      </c>
      <c r="B932" s="44" t="str">
        <f t="shared" si="19"/>
        <v>F186 50'Cd/230V/3Ph/cCSAus</v>
      </c>
      <c r="C932" s="37" t="s">
        <v>1857</v>
      </c>
      <c r="D932" s="37" t="str">
        <f>VLOOKUP(A932,'[1]Zoeller Pump Company'!$A$10:$C$3862,3,FALSE)</f>
        <v>https://www.zoellerpumps.com/en-us/products/sump-effluent-pumps/commercial/180-190-series</v>
      </c>
      <c r="E932" s="37" t="s">
        <v>21</v>
      </c>
      <c r="F932" s="40">
        <v>1630</v>
      </c>
      <c r="G932" s="41"/>
      <c r="H932" s="42">
        <v>53514339265</v>
      </c>
      <c r="I932" s="43">
        <v>90</v>
      </c>
      <c r="J932" s="46" t="s">
        <v>22</v>
      </c>
      <c r="K932" s="43">
        <v>21.25</v>
      </c>
      <c r="L932" s="43">
        <v>11.75</v>
      </c>
      <c r="M932" s="43">
        <v>14.75</v>
      </c>
      <c r="N932" s="39" t="s">
        <v>23</v>
      </c>
      <c r="O932" s="39" t="s">
        <v>196</v>
      </c>
    </row>
    <row r="933" spans="1:16" s="36" customFormat="1" x14ac:dyDescent="0.25">
      <c r="A933" s="37" t="s">
        <v>1858</v>
      </c>
      <c r="B933" s="44" t="str">
        <f t="shared" si="19"/>
        <v>D188 230V/1Ph/cCSAus/UL</v>
      </c>
      <c r="C933" s="37" t="s">
        <v>1859</v>
      </c>
      <c r="D933" s="37" t="str">
        <f>VLOOKUP(A933,'[1]Zoeller Pump Company'!$A$10:$C$3862,3,FALSE)</f>
        <v>https://www.zoellerpumps.com/en-us/products/sump-effluent-pumps/commercial/180-190-series</v>
      </c>
      <c r="E933" s="37" t="s">
        <v>21</v>
      </c>
      <c r="F933" s="40">
        <v>1492</v>
      </c>
      <c r="G933" s="41"/>
      <c r="H933" s="42">
        <v>53514016241</v>
      </c>
      <c r="I933" s="43">
        <v>91</v>
      </c>
      <c r="J933" s="43" t="s">
        <v>22</v>
      </c>
      <c r="K933" s="43">
        <v>21.25</v>
      </c>
      <c r="L933" s="43">
        <v>11.75</v>
      </c>
      <c r="M933" s="43">
        <v>14.75</v>
      </c>
      <c r="N933" s="37" t="s">
        <v>23</v>
      </c>
      <c r="O933" s="37" t="s">
        <v>196</v>
      </c>
    </row>
    <row r="934" spans="1:16" s="36" customFormat="1" x14ac:dyDescent="0.25">
      <c r="A934" s="37" t="s">
        <v>1860</v>
      </c>
      <c r="B934" s="44" t="str">
        <f t="shared" si="19"/>
        <v>E188 230V/1Ph/CSA</v>
      </c>
      <c r="C934" s="37" t="s">
        <v>1861</v>
      </c>
      <c r="D934" s="37" t="str">
        <f>VLOOKUP(A934,'[1]Zoeller Pump Company'!$A$10:$C$3862,3,FALSE)</f>
        <v>https://www.zoellerpumps.com/en-us/products/sump-effluent-pumps/commercial/180-190-series</v>
      </c>
      <c r="E934" s="37" t="s">
        <v>21</v>
      </c>
      <c r="F934" s="40">
        <v>1375</v>
      </c>
      <c r="G934" s="41"/>
      <c r="H934" s="42">
        <v>53514016258</v>
      </c>
      <c r="I934" s="43">
        <v>90</v>
      </c>
      <c r="J934" s="43" t="s">
        <v>22</v>
      </c>
      <c r="K934" s="43">
        <v>21.25</v>
      </c>
      <c r="L934" s="43">
        <v>11.75</v>
      </c>
      <c r="M934" s="43">
        <v>14.75</v>
      </c>
      <c r="N934" s="37" t="s">
        <v>23</v>
      </c>
      <c r="O934" s="37" t="s">
        <v>196</v>
      </c>
    </row>
    <row r="935" spans="1:16" s="36" customFormat="1" x14ac:dyDescent="0.25">
      <c r="A935" s="37" t="s">
        <v>1862</v>
      </c>
      <c r="B935" s="44" t="str">
        <f t="shared" si="19"/>
        <v>F188 230V/3Ph/cCSAus/UL</v>
      </c>
      <c r="C935" s="37" t="s">
        <v>1863</v>
      </c>
      <c r="D935" s="37" t="str">
        <f>VLOOKUP(A935,'[1]Zoeller Pump Company'!$A$10:$C$3862,3,FALSE)</f>
        <v>https://www.zoellerpumps.com/en-us/products/sump-effluent-pumps/commercial/180-190-series</v>
      </c>
      <c r="E935" s="37" t="s">
        <v>21</v>
      </c>
      <c r="F935" s="40">
        <v>1490</v>
      </c>
      <c r="G935" s="41"/>
      <c r="H935" s="42">
        <v>53514016265</v>
      </c>
      <c r="I935" s="43">
        <v>90</v>
      </c>
      <c r="J935" s="43" t="s">
        <v>22</v>
      </c>
      <c r="K935" s="43">
        <v>21.25</v>
      </c>
      <c r="L935" s="43">
        <v>11.75</v>
      </c>
      <c r="M935" s="43">
        <v>14.75</v>
      </c>
      <c r="N935" s="37" t="s">
        <v>23</v>
      </c>
      <c r="O935" s="37" t="s">
        <v>196</v>
      </c>
    </row>
    <row r="936" spans="1:16" s="36" customFormat="1" x14ac:dyDescent="0.25">
      <c r="A936" s="37" t="s">
        <v>1864</v>
      </c>
      <c r="B936" s="44" t="str">
        <f t="shared" si="19"/>
        <v>G188 460V/3Ph/cCSAus/UL</v>
      </c>
      <c r="C936" s="37" t="s">
        <v>1865</v>
      </c>
      <c r="D936" s="37" t="str">
        <f>VLOOKUP(A936,'[1]Zoeller Pump Company'!$A$10:$C$3862,3,FALSE)</f>
        <v>https://www.zoellerpumps.com/en-us/products/sump-effluent-pumps/commercial/180-190-series</v>
      </c>
      <c r="E936" s="37" t="s">
        <v>21</v>
      </c>
      <c r="F936" s="40">
        <v>1490</v>
      </c>
      <c r="G936" s="41"/>
      <c r="H936" s="42">
        <v>53514016272</v>
      </c>
      <c r="I936" s="43">
        <v>90</v>
      </c>
      <c r="J936" s="43" t="s">
        <v>22</v>
      </c>
      <c r="K936" s="43">
        <v>21.25</v>
      </c>
      <c r="L936" s="43">
        <v>11.75</v>
      </c>
      <c r="M936" s="43">
        <v>14.75</v>
      </c>
      <c r="N936" s="37" t="s">
        <v>23</v>
      </c>
      <c r="O936" s="37" t="s">
        <v>196</v>
      </c>
    </row>
    <row r="937" spans="1:16" s="36" customFormat="1" x14ac:dyDescent="0.25">
      <c r="A937" s="37" t="s">
        <v>1866</v>
      </c>
      <c r="B937" s="44" t="str">
        <f t="shared" si="19"/>
        <v>I188 200-208V/1Ph/cCSAus</v>
      </c>
      <c r="C937" s="37" t="s">
        <v>1867</v>
      </c>
      <c r="D937" s="37" t="str">
        <f>VLOOKUP(A937,'[1]Zoeller Pump Company'!$A$10:$C$3862,3,FALSE)</f>
        <v>https://www.zoellerpumps.com/en-us/products/sump-effluent-pumps/commercial/180-190-series</v>
      </c>
      <c r="E937" s="37" t="s">
        <v>21</v>
      </c>
      <c r="F937" s="40">
        <v>1415</v>
      </c>
      <c r="G937" s="41"/>
      <c r="H937" s="42">
        <v>53514016289</v>
      </c>
      <c r="I937" s="43">
        <v>90</v>
      </c>
      <c r="J937" s="43" t="s">
        <v>22</v>
      </c>
      <c r="K937" s="43">
        <v>21.25</v>
      </c>
      <c r="L937" s="43">
        <v>11.75</v>
      </c>
      <c r="M937" s="43">
        <v>14.75</v>
      </c>
      <c r="N937" s="37" t="s">
        <v>23</v>
      </c>
      <c r="O937" s="37" t="s">
        <v>196</v>
      </c>
    </row>
    <row r="938" spans="1:16" s="36" customFormat="1" x14ac:dyDescent="0.25">
      <c r="A938" s="37" t="s">
        <v>1868</v>
      </c>
      <c r="B938" s="44" t="str">
        <f t="shared" si="19"/>
        <v>J188 200-208V/3Ph/cCSAus/UL</v>
      </c>
      <c r="C938" s="37" t="s">
        <v>1869</v>
      </c>
      <c r="D938" s="37" t="str">
        <f>VLOOKUP(A938,'[1]Zoeller Pump Company'!$A$10:$C$3862,3,FALSE)</f>
        <v>https://www.zoellerpumps.com/en-us/products/sump-effluent-pumps/commercial/180-190-series</v>
      </c>
      <c r="E938" s="37" t="s">
        <v>21</v>
      </c>
      <c r="F938" s="40">
        <v>1490</v>
      </c>
      <c r="G938" s="41"/>
      <c r="H938" s="42">
        <v>53514016296</v>
      </c>
      <c r="I938" s="43">
        <v>90</v>
      </c>
      <c r="J938" s="43" t="s">
        <v>22</v>
      </c>
      <c r="K938" s="43">
        <v>21.25</v>
      </c>
      <c r="L938" s="43">
        <v>11.75</v>
      </c>
      <c r="M938" s="43">
        <v>14.75</v>
      </c>
      <c r="N938" s="37" t="s">
        <v>23</v>
      </c>
      <c r="O938" s="37" t="s">
        <v>196</v>
      </c>
    </row>
    <row r="939" spans="1:16" s="36" customFormat="1" x14ac:dyDescent="0.25">
      <c r="A939" s="37" t="s">
        <v>1870</v>
      </c>
      <c r="B939" s="44" t="str">
        <f t="shared" si="19"/>
        <v>G188 35'Cd/460V/3Ph/cCSAus/UL</v>
      </c>
      <c r="C939" s="37" t="s">
        <v>1871</v>
      </c>
      <c r="D939" s="37" t="str">
        <f>VLOOKUP(A939,'[1]Zoeller Pump Company'!$A$10:$C$3862,3,FALSE)</f>
        <v>https://www.zoellerpumps.com/en-us/products/sump-effluent-pumps/commercial/180-190-series</v>
      </c>
      <c r="E939" s="37" t="s">
        <v>21</v>
      </c>
      <c r="F939" s="40">
        <v>1600</v>
      </c>
      <c r="G939" s="41"/>
      <c r="H939" s="42">
        <v>53514016319</v>
      </c>
      <c r="I939" s="43">
        <v>95</v>
      </c>
      <c r="J939" s="43" t="s">
        <v>22</v>
      </c>
      <c r="K939" s="43">
        <v>21.25</v>
      </c>
      <c r="L939" s="43">
        <v>11.75</v>
      </c>
      <c r="M939" s="43">
        <v>14.75</v>
      </c>
      <c r="N939" s="37" t="s">
        <v>23</v>
      </c>
      <c r="O939" s="37" t="s">
        <v>196</v>
      </c>
    </row>
    <row r="940" spans="1:16" s="36" customFormat="1" x14ac:dyDescent="0.25">
      <c r="A940" s="37" t="s">
        <v>1872</v>
      </c>
      <c r="B940" s="44" t="str">
        <f t="shared" si="19"/>
        <v>D188 25'Cd/230V/1Ph/cCSAus/UL</v>
      </c>
      <c r="C940" s="37" t="s">
        <v>1873</v>
      </c>
      <c r="D940" s="37" t="str">
        <f>VLOOKUP(A940,'[1]Zoeller Pump Company'!$A$10:$C$3862,3,FALSE)</f>
        <v>https://www.zoellerpumps.com/en-us/products/sump-effluent-pumps/commercial/180-190-series</v>
      </c>
      <c r="E940" s="37" t="s">
        <v>21</v>
      </c>
      <c r="F940" s="40">
        <v>1592</v>
      </c>
      <c r="G940" s="41"/>
      <c r="H940" s="42">
        <v>53514026226</v>
      </c>
      <c r="I940" s="43">
        <v>93</v>
      </c>
      <c r="J940" s="43" t="s">
        <v>22</v>
      </c>
      <c r="K940" s="43">
        <v>21.25</v>
      </c>
      <c r="L940" s="43">
        <v>11.75</v>
      </c>
      <c r="M940" s="43">
        <v>14.75</v>
      </c>
      <c r="N940" s="37" t="s">
        <v>23</v>
      </c>
      <c r="O940" s="37" t="s">
        <v>196</v>
      </c>
    </row>
    <row r="941" spans="1:16" s="36" customFormat="1" x14ac:dyDescent="0.25">
      <c r="A941" s="37" t="s">
        <v>1874</v>
      </c>
      <c r="B941" s="44" t="str">
        <f t="shared" si="19"/>
        <v>D188 50'Cd/230V/1Ph/cCSAus/UL</v>
      </c>
      <c r="C941" s="37" t="s">
        <v>1875</v>
      </c>
      <c r="D941" s="37" t="str">
        <f>VLOOKUP(A941,'[1]Zoeller Pump Company'!$A$10:$C$3862,3,FALSE)</f>
        <v>https://www.zoellerpumps.com/en-us/products/sump-effluent-pumps/commercial/180-190-series</v>
      </c>
      <c r="E941" s="37" t="s">
        <v>21</v>
      </c>
      <c r="F941" s="40">
        <v>1632</v>
      </c>
      <c r="G941" s="41"/>
      <c r="H941" s="42">
        <v>53514030155</v>
      </c>
      <c r="I941" s="43">
        <v>100</v>
      </c>
      <c r="J941" s="43" t="s">
        <v>22</v>
      </c>
      <c r="K941" s="43">
        <v>21.25</v>
      </c>
      <c r="L941" s="43">
        <v>11.75</v>
      </c>
      <c r="M941" s="43">
        <v>14.75</v>
      </c>
      <c r="N941" s="37" t="s">
        <v>23</v>
      </c>
      <c r="O941" s="37" t="s">
        <v>196</v>
      </c>
    </row>
    <row r="942" spans="1:16" s="36" customFormat="1" x14ac:dyDescent="0.25">
      <c r="A942" s="37" t="s">
        <v>1876</v>
      </c>
      <c r="B942" s="44" t="str">
        <f t="shared" si="19"/>
        <v>F188 50'Cd/230V/3Ph/cCSAus/UL</v>
      </c>
      <c r="C942" s="37" t="s">
        <v>1877</v>
      </c>
      <c r="D942" s="37" t="str">
        <f>VLOOKUP(A942,'[1]Zoeller Pump Company'!$A$10:$C$3862,3,FALSE)</f>
        <v>https://www.zoellerpumps.com/en-us/products/sump-effluent-pumps/commercial/180-190-series</v>
      </c>
      <c r="E942" s="37" t="s">
        <v>21</v>
      </c>
      <c r="F942" s="40">
        <v>1630</v>
      </c>
      <c r="G942" s="41"/>
      <c r="H942" s="42">
        <v>53514031978</v>
      </c>
      <c r="I942" s="43">
        <v>99</v>
      </c>
      <c r="J942" s="43" t="s">
        <v>22</v>
      </c>
      <c r="K942" s="43">
        <v>21.25</v>
      </c>
      <c r="L942" s="43">
        <v>11.75</v>
      </c>
      <c r="M942" s="43">
        <v>14.75</v>
      </c>
      <c r="N942" s="37" t="s">
        <v>23</v>
      </c>
      <c r="O942" s="37" t="s">
        <v>196</v>
      </c>
    </row>
    <row r="943" spans="1:16" s="36" customFormat="1" x14ac:dyDescent="0.25">
      <c r="A943" s="37" t="s">
        <v>1878</v>
      </c>
      <c r="B943" s="44" t="str">
        <f t="shared" si="19"/>
        <v>E188 230V/1Ph/Wo Plug/CSA</v>
      </c>
      <c r="C943" s="37" t="s">
        <v>1879</v>
      </c>
      <c r="D943" s="37" t="str">
        <f>VLOOKUP(A943,'[1]Zoeller Pump Company'!$A$10:$C$3862,3,FALSE)</f>
        <v>https://www.zoellerpumps.com/en-us/products/sump-effluent-pumps/commercial/180-190-series</v>
      </c>
      <c r="E943" s="37" t="s">
        <v>21</v>
      </c>
      <c r="F943" s="40">
        <v>1375</v>
      </c>
      <c r="G943" s="41"/>
      <c r="H943" s="42">
        <v>53514033330</v>
      </c>
      <c r="I943" s="43">
        <v>90</v>
      </c>
      <c r="J943" s="43" t="s">
        <v>22</v>
      </c>
      <c r="K943" s="43">
        <v>21.25</v>
      </c>
      <c r="L943" s="43">
        <v>11.75</v>
      </c>
      <c r="M943" s="43">
        <v>14.75</v>
      </c>
      <c r="N943" s="37" t="s">
        <v>23</v>
      </c>
      <c r="O943" s="37" t="s">
        <v>196</v>
      </c>
    </row>
    <row r="944" spans="1:16" s="36" customFormat="1" x14ac:dyDescent="0.25">
      <c r="A944" s="37" t="s">
        <v>1880</v>
      </c>
      <c r="B944" s="44" t="str">
        <f t="shared" si="19"/>
        <v>BE188 230V/1Ph/Pb20'/cCSAus/(188-0004)</v>
      </c>
      <c r="C944" s="37" t="s">
        <v>1881</v>
      </c>
      <c r="D944" s="37" t="str">
        <f>VLOOKUP(A944,'[1]Zoeller Pump Company'!$A$10:$C$3862,3,FALSE)</f>
        <v>https://www.zoellerpumps.com/en-us/products/sump-effluent-pumps/commercial/180-190-series</v>
      </c>
      <c r="E944" s="37" t="s">
        <v>21</v>
      </c>
      <c r="F944" s="40">
        <v>1435</v>
      </c>
      <c r="G944" s="41"/>
      <c r="H944" s="42">
        <v>53514041519</v>
      </c>
      <c r="I944" s="43">
        <v>92</v>
      </c>
      <c r="J944" s="43" t="s">
        <v>22</v>
      </c>
      <c r="K944" s="43">
        <v>21.25</v>
      </c>
      <c r="L944" s="43">
        <v>11.75</v>
      </c>
      <c r="M944" s="43">
        <v>14.75</v>
      </c>
      <c r="N944" s="37" t="s">
        <v>23</v>
      </c>
      <c r="O944" s="37" t="s">
        <v>196</v>
      </c>
    </row>
    <row r="945" spans="1:15" s="36" customFormat="1" x14ac:dyDescent="0.25">
      <c r="A945" s="37" t="s">
        <v>1882</v>
      </c>
      <c r="B945" s="44" t="str">
        <f t="shared" si="19"/>
        <v>H188 200-208V/1Ph/cCSAus</v>
      </c>
      <c r="C945" s="37" t="s">
        <v>1883</v>
      </c>
      <c r="D945" s="37" t="str">
        <f>VLOOKUP(A945,'[1]Zoeller Pump Company'!$A$10:$C$3862,3,FALSE)</f>
        <v>https://www.zoellerpumps.com/en-us/products/sump-effluent-pumps/commercial/180-190-series</v>
      </c>
      <c r="E945" s="37" t="s">
        <v>21</v>
      </c>
      <c r="F945" s="40">
        <v>1532</v>
      </c>
      <c r="G945" s="41"/>
      <c r="H945" s="42">
        <v>53514043988</v>
      </c>
      <c r="I945" s="43">
        <v>91</v>
      </c>
      <c r="J945" s="43" t="s">
        <v>22</v>
      </c>
      <c r="K945" s="43">
        <v>21.25</v>
      </c>
      <c r="L945" s="43">
        <v>11.75</v>
      </c>
      <c r="M945" s="43">
        <v>14.75</v>
      </c>
      <c r="N945" s="37" t="s">
        <v>23</v>
      </c>
      <c r="O945" s="37" t="s">
        <v>196</v>
      </c>
    </row>
    <row r="946" spans="1:15" s="36" customFormat="1" x14ac:dyDescent="0.25">
      <c r="A946" s="37" t="s">
        <v>1884</v>
      </c>
      <c r="B946" s="44" t="str">
        <f t="shared" si="19"/>
        <v>E188 25'Cd/230V/1Ph/CSA</v>
      </c>
      <c r="C946" s="37" t="s">
        <v>1885</v>
      </c>
      <c r="D946" s="37" t="str">
        <f>VLOOKUP(A946,'[1]Zoeller Pump Company'!$A$10:$C$3862,3,FALSE)</f>
        <v>https://www.zoellerpumps.com/en-us/products/sump-effluent-pumps/commercial/180-190-series</v>
      </c>
      <c r="E946" s="37" t="s">
        <v>21</v>
      </c>
      <c r="F946" s="40">
        <v>1475</v>
      </c>
      <c r="G946" s="41"/>
      <c r="H946" s="42">
        <v>53514045678</v>
      </c>
      <c r="I946" s="43">
        <v>93</v>
      </c>
      <c r="J946" s="43" t="s">
        <v>22</v>
      </c>
      <c r="K946" s="43">
        <v>21.25</v>
      </c>
      <c r="L946" s="43">
        <v>11.75</v>
      </c>
      <c r="M946" s="43">
        <v>14.75</v>
      </c>
      <c r="N946" s="37" t="s">
        <v>23</v>
      </c>
      <c r="O946" s="37" t="s">
        <v>196</v>
      </c>
    </row>
    <row r="947" spans="1:15" s="36" customFormat="1" x14ac:dyDescent="0.25">
      <c r="A947" s="37" t="s">
        <v>1886</v>
      </c>
      <c r="B947" s="44" t="str">
        <f t="shared" si="19"/>
        <v>J188 25'Cd/200-208V/3Ph/cCSAus/UL</v>
      </c>
      <c r="C947" s="37" t="s">
        <v>1887</v>
      </c>
      <c r="D947" s="37" t="str">
        <f>VLOOKUP(A947,'[1]Zoeller Pump Company'!$A$10:$C$3862,3,FALSE)</f>
        <v>https://www.zoellerpumps.com/en-us/products/sump-effluent-pumps/commercial/180-190-series</v>
      </c>
      <c r="E947" s="37" t="s">
        <v>21</v>
      </c>
      <c r="F947" s="40">
        <v>1590</v>
      </c>
      <c r="G947" s="41"/>
      <c r="H947" s="42">
        <v>53514052669</v>
      </c>
      <c r="I947" s="43">
        <v>93</v>
      </c>
      <c r="J947" s="43" t="s">
        <v>22</v>
      </c>
      <c r="K947" s="43">
        <v>21.25</v>
      </c>
      <c r="L947" s="43">
        <v>11.75</v>
      </c>
      <c r="M947" s="43">
        <v>14.75</v>
      </c>
      <c r="N947" s="37" t="s">
        <v>23</v>
      </c>
      <c r="O947" s="37" t="s">
        <v>196</v>
      </c>
    </row>
    <row r="948" spans="1:15" s="36" customFormat="1" x14ac:dyDescent="0.25">
      <c r="A948" s="37" t="s">
        <v>1888</v>
      </c>
      <c r="B948" s="44" t="str">
        <f t="shared" si="19"/>
        <v>F188 35'Cd/230V/3Ph/cCSAus/UL</v>
      </c>
      <c r="C948" s="37" t="s">
        <v>1889</v>
      </c>
      <c r="D948" s="37" t="str">
        <f>VLOOKUP(A948,'[1]Zoeller Pump Company'!$A$10:$C$3862,3,FALSE)</f>
        <v>https://www.zoellerpumps.com/en-us/products/sump-effluent-pumps/commercial/180-190-series</v>
      </c>
      <c r="E948" s="37" t="s">
        <v>21</v>
      </c>
      <c r="F948" s="40">
        <v>1600</v>
      </c>
      <c r="G948" s="41"/>
      <c r="H948" s="42">
        <v>53514062927</v>
      </c>
      <c r="I948" s="43">
        <v>95</v>
      </c>
      <c r="J948" s="43" t="s">
        <v>22</v>
      </c>
      <c r="K948" s="43">
        <v>21.25</v>
      </c>
      <c r="L948" s="43">
        <v>11.75</v>
      </c>
      <c r="M948" s="43">
        <v>14.75</v>
      </c>
      <c r="N948" s="37" t="s">
        <v>23</v>
      </c>
      <c r="O948" s="37" t="s">
        <v>196</v>
      </c>
    </row>
    <row r="949" spans="1:15" s="36" customFormat="1" x14ac:dyDescent="0.25">
      <c r="A949" s="37" t="s">
        <v>1890</v>
      </c>
      <c r="B949" s="44" t="str">
        <f t="shared" si="19"/>
        <v>I188 25'Cd/200-208V/1Ph/cCSAus</v>
      </c>
      <c r="C949" s="37" t="s">
        <v>1891</v>
      </c>
      <c r="D949" s="37" t="str">
        <f>VLOOKUP(A949,'[1]Zoeller Pump Company'!$A$10:$C$3862,3,FALSE)</f>
        <v>https://www.zoellerpumps.com/en-us/products/sump-effluent-pumps/commercial/180-190-series</v>
      </c>
      <c r="E949" s="37" t="s">
        <v>21</v>
      </c>
      <c r="F949" s="40">
        <v>1515</v>
      </c>
      <c r="G949" s="41"/>
      <c r="H949" s="42">
        <v>53514096892</v>
      </c>
      <c r="I949" s="43">
        <v>91</v>
      </c>
      <c r="J949" s="43" t="s">
        <v>22</v>
      </c>
      <c r="K949" s="43">
        <v>21.25</v>
      </c>
      <c r="L949" s="43">
        <v>11.75</v>
      </c>
      <c r="M949" s="43">
        <v>14.75</v>
      </c>
      <c r="N949" s="37" t="s">
        <v>23</v>
      </c>
      <c r="O949" s="37" t="s">
        <v>196</v>
      </c>
    </row>
    <row r="950" spans="1:15" s="36" customFormat="1" x14ac:dyDescent="0.25">
      <c r="A950" s="37" t="s">
        <v>1892</v>
      </c>
      <c r="B950" s="44" t="str">
        <f t="shared" si="19"/>
        <v>E188 35'Cd/230V/1Ph/CSA</v>
      </c>
      <c r="C950" s="37" t="s">
        <v>1893</v>
      </c>
      <c r="D950" s="37" t="str">
        <f>VLOOKUP(A950,'[1]Zoeller Pump Company'!$A$10:$C$3862,3,FALSE)</f>
        <v>https://www.zoellerpumps.com/en-us/products/sump-effluent-pumps/commercial/180-190-series</v>
      </c>
      <c r="E950" s="37" t="s">
        <v>21</v>
      </c>
      <c r="F950" s="40">
        <v>1485</v>
      </c>
      <c r="G950" s="41"/>
      <c r="H950" s="42">
        <v>53514048723</v>
      </c>
      <c r="I950" s="43">
        <v>99</v>
      </c>
      <c r="J950" s="43" t="s">
        <v>22</v>
      </c>
      <c r="K950" s="43">
        <v>21.25</v>
      </c>
      <c r="L950" s="43">
        <v>11.75</v>
      </c>
      <c r="M950" s="43">
        <v>14.75</v>
      </c>
      <c r="N950" s="37" t="s">
        <v>23</v>
      </c>
      <c r="O950" s="37" t="s">
        <v>196</v>
      </c>
    </row>
    <row r="951" spans="1:15" s="36" customFormat="1" x14ac:dyDescent="0.25">
      <c r="A951" s="37" t="s">
        <v>1894</v>
      </c>
      <c r="B951" s="44" t="str">
        <f t="shared" si="19"/>
        <v>IX188 200-208V/1Ph/Ex Pr/FM/CSA</v>
      </c>
      <c r="C951" s="37" t="s">
        <v>1895</v>
      </c>
      <c r="D951" s="37" t="str">
        <f>VLOOKUP(A951,'[1]Zoeller Pump Company'!$A$10:$C$3862,3,FALSE)</f>
        <v>https://www.zoellerpumps.com/en-us/products/sump-effluent-pumps/commercial/180-190-series</v>
      </c>
      <c r="E951" s="37" t="s">
        <v>21</v>
      </c>
      <c r="F951" s="40">
        <v>2628</v>
      </c>
      <c r="G951" s="41"/>
      <c r="H951" s="42">
        <v>53514108144</v>
      </c>
      <c r="I951" s="43">
        <v>126</v>
      </c>
      <c r="J951" s="43" t="s">
        <v>22</v>
      </c>
      <c r="K951" s="43">
        <v>32</v>
      </c>
      <c r="L951" s="43">
        <v>12</v>
      </c>
      <c r="M951" s="43">
        <v>15</v>
      </c>
      <c r="N951" s="37" t="s">
        <v>23</v>
      </c>
      <c r="O951" s="37" t="s">
        <v>24</v>
      </c>
    </row>
    <row r="952" spans="1:15" s="36" customFormat="1" x14ac:dyDescent="0.25">
      <c r="A952" s="37" t="s">
        <v>1896</v>
      </c>
      <c r="B952" s="44" t="str">
        <f t="shared" si="19"/>
        <v>EX188 230V/1Ph/Ex Pr/FM/CSA</v>
      </c>
      <c r="C952" s="37" t="s">
        <v>1897</v>
      </c>
      <c r="D952" s="37" t="str">
        <f>VLOOKUP(A952,'[1]Zoeller Pump Company'!$A$10:$C$3862,3,FALSE)</f>
        <v>https://www.zoellerpumps.com/en-us/products/sump-effluent-pumps/commercial/180-190-series</v>
      </c>
      <c r="E952" s="37" t="s">
        <v>21</v>
      </c>
      <c r="F952" s="40">
        <v>2588</v>
      </c>
      <c r="G952" s="41"/>
      <c r="H952" s="42">
        <v>53514108151</v>
      </c>
      <c r="I952" s="43">
        <v>126</v>
      </c>
      <c r="J952" s="43" t="s">
        <v>22</v>
      </c>
      <c r="K952" s="43">
        <v>32</v>
      </c>
      <c r="L952" s="43">
        <v>12</v>
      </c>
      <c r="M952" s="43">
        <v>15</v>
      </c>
      <c r="N952" s="37" t="s">
        <v>23</v>
      </c>
      <c r="O952" s="37" t="s">
        <v>24</v>
      </c>
    </row>
    <row r="953" spans="1:15" s="36" customFormat="1" x14ac:dyDescent="0.25">
      <c r="A953" s="37" t="s">
        <v>1898</v>
      </c>
      <c r="B953" s="44" t="str">
        <f t="shared" si="19"/>
        <v>JX188 200-208V/3Ph/Ex Pr/FM/CSA</v>
      </c>
      <c r="C953" s="37" t="s">
        <v>1899</v>
      </c>
      <c r="D953" s="37" t="str">
        <f>VLOOKUP(A953,'[1]Zoeller Pump Company'!$A$10:$C$3862,3,FALSE)</f>
        <v>https://www.zoellerpumps.com/en-us/products/sump-effluent-pumps/commercial/180-190-series</v>
      </c>
      <c r="E953" s="37" t="s">
        <v>21</v>
      </c>
      <c r="F953" s="40">
        <v>2703</v>
      </c>
      <c r="G953" s="41"/>
      <c r="H953" s="42">
        <v>53514108168</v>
      </c>
      <c r="I953" s="43">
        <v>126</v>
      </c>
      <c r="J953" s="43" t="s">
        <v>22</v>
      </c>
      <c r="K953" s="43">
        <v>32</v>
      </c>
      <c r="L953" s="43">
        <v>12</v>
      </c>
      <c r="M953" s="43">
        <v>15</v>
      </c>
      <c r="N953" s="37" t="s">
        <v>23</v>
      </c>
      <c r="O953" s="37" t="s">
        <v>24</v>
      </c>
    </row>
    <row r="954" spans="1:15" s="36" customFormat="1" x14ac:dyDescent="0.25">
      <c r="A954" s="37" t="s">
        <v>1900</v>
      </c>
      <c r="B954" s="44" t="str">
        <f t="shared" si="19"/>
        <v>FX188 230V/3Ph/Ex Pr/FM/CSA</v>
      </c>
      <c r="C954" s="37" t="s">
        <v>1901</v>
      </c>
      <c r="D954" s="37" t="str">
        <f>VLOOKUP(A954,'[1]Zoeller Pump Company'!$A$10:$C$3862,3,FALSE)</f>
        <v>https://www.zoellerpumps.com/en-us/products/sump-effluent-pumps/commercial/180-190-series</v>
      </c>
      <c r="E954" s="37" t="s">
        <v>21</v>
      </c>
      <c r="F954" s="40">
        <v>2703</v>
      </c>
      <c r="G954" s="41"/>
      <c r="H954" s="42">
        <v>53514108175</v>
      </c>
      <c r="I954" s="43">
        <v>126</v>
      </c>
      <c r="J954" s="43" t="s">
        <v>22</v>
      </c>
      <c r="K954" s="43">
        <v>32</v>
      </c>
      <c r="L954" s="43">
        <v>12</v>
      </c>
      <c r="M954" s="43">
        <v>15</v>
      </c>
      <c r="N954" s="37" t="s">
        <v>23</v>
      </c>
      <c r="O954" s="37" t="s">
        <v>24</v>
      </c>
    </row>
    <row r="955" spans="1:15" s="36" customFormat="1" x14ac:dyDescent="0.25">
      <c r="A955" s="37" t="s">
        <v>1902</v>
      </c>
      <c r="B955" s="44" t="str">
        <f t="shared" si="19"/>
        <v>GX188 460V/3Ph/Ex Pr/FM</v>
      </c>
      <c r="C955" s="37" t="s">
        <v>1903</v>
      </c>
      <c r="D955" s="37" t="str">
        <f>VLOOKUP(A955,'[1]Zoeller Pump Company'!$A$10:$C$3862,3,FALSE)</f>
        <v>https://www.zoellerpumps.com/en-us/products/sump-effluent-pumps/commercial/180-190-series</v>
      </c>
      <c r="E955" s="37" t="s">
        <v>21</v>
      </c>
      <c r="F955" s="40">
        <v>2703</v>
      </c>
      <c r="G955" s="41"/>
      <c r="H955" s="42">
        <v>53514108182</v>
      </c>
      <c r="I955" s="43">
        <v>126</v>
      </c>
      <c r="J955" s="43" t="s">
        <v>22</v>
      </c>
      <c r="K955" s="43">
        <v>32</v>
      </c>
      <c r="L955" s="43">
        <v>12</v>
      </c>
      <c r="M955" s="43">
        <v>15</v>
      </c>
      <c r="N955" s="37" t="s">
        <v>23</v>
      </c>
      <c r="O955" s="37" t="s">
        <v>24</v>
      </c>
    </row>
    <row r="956" spans="1:15" s="36" customFormat="1" x14ac:dyDescent="0.25">
      <c r="A956" s="37" t="s">
        <v>1904</v>
      </c>
      <c r="B956" s="44" t="str">
        <f t="shared" si="19"/>
        <v>I188 50'Cd/200-208V/1Ph/cCSAus</v>
      </c>
      <c r="C956" s="37" t="s">
        <v>1905</v>
      </c>
      <c r="D956" s="37" t="str">
        <f>VLOOKUP(A956,'[1]Zoeller Pump Company'!$A$10:$C$3862,3,FALSE)</f>
        <v>https://www.zoellerpumps.com/en-us/products/sump-effluent-pumps/commercial/180-190-series</v>
      </c>
      <c r="E956" s="37" t="s">
        <v>21</v>
      </c>
      <c r="F956" s="40">
        <v>1555</v>
      </c>
      <c r="G956" s="41"/>
      <c r="H956" s="42">
        <v>53514106751</v>
      </c>
      <c r="I956" s="43">
        <v>95</v>
      </c>
      <c r="J956" s="43" t="s">
        <v>22</v>
      </c>
      <c r="K956" s="43">
        <v>21.25</v>
      </c>
      <c r="L956" s="43">
        <v>11.75</v>
      </c>
      <c r="M956" s="43">
        <v>14.75</v>
      </c>
      <c r="N956" s="37" t="s">
        <v>23</v>
      </c>
      <c r="O956" s="37" t="s">
        <v>196</v>
      </c>
    </row>
    <row r="957" spans="1:15" s="36" customFormat="1" x14ac:dyDescent="0.25">
      <c r="A957" s="37" t="s">
        <v>1906</v>
      </c>
      <c r="B957" s="44" t="str">
        <f t="shared" si="19"/>
        <v>H188 35'Cd/200-208V/1Ph/cCSAus</v>
      </c>
      <c r="C957" s="37" t="s">
        <v>1907</v>
      </c>
      <c r="D957" s="37" t="str">
        <f>VLOOKUP(A957,'[1]Zoeller Pump Company'!$A$10:$C$3862,3,FALSE)</f>
        <v>https://www.zoellerpumps.com/en-us/products/sump-effluent-pumps/commercial/180-190-series</v>
      </c>
      <c r="E957" s="37" t="s">
        <v>21</v>
      </c>
      <c r="F957" s="40">
        <v>1642</v>
      </c>
      <c r="G957" s="41"/>
      <c r="H957" s="42">
        <v>53514113513</v>
      </c>
      <c r="I957" s="43">
        <v>93</v>
      </c>
      <c r="J957" s="43" t="s">
        <v>22</v>
      </c>
      <c r="K957" s="43">
        <v>21.25</v>
      </c>
      <c r="L957" s="43">
        <v>11.75</v>
      </c>
      <c r="M957" s="43">
        <v>14.75</v>
      </c>
      <c r="N957" s="37" t="s">
        <v>23</v>
      </c>
      <c r="O957" s="37" t="s">
        <v>196</v>
      </c>
    </row>
    <row r="958" spans="1:15" s="36" customFormat="1" x14ac:dyDescent="0.25">
      <c r="A958" s="37" t="s">
        <v>1908</v>
      </c>
      <c r="B958" s="44" t="str">
        <f t="shared" ref="B958:B1021" si="20">IF(D958&lt;&gt;0,HYPERLINK(D958,C958),"NO LINK")</f>
        <v>E188 50'Cd/230V/1Ph/CSA</v>
      </c>
      <c r="C958" s="37" t="s">
        <v>1909</v>
      </c>
      <c r="D958" s="37" t="str">
        <f>VLOOKUP(A958,'[1]Zoeller Pump Company'!$A$10:$C$3862,3,FALSE)</f>
        <v>https://www.zoellerpumps.com/en-us/products/sump-effluent-pumps/commercial/180-190-series</v>
      </c>
      <c r="E958" s="37" t="s">
        <v>21</v>
      </c>
      <c r="F958" s="40">
        <v>1515</v>
      </c>
      <c r="G958" s="41"/>
      <c r="H958" s="42">
        <v>53514113759</v>
      </c>
      <c r="I958" s="43">
        <v>100</v>
      </c>
      <c r="J958" s="43" t="s">
        <v>22</v>
      </c>
      <c r="K958" s="43">
        <v>21.25</v>
      </c>
      <c r="L958" s="43">
        <v>11.75</v>
      </c>
      <c r="M958" s="43">
        <v>14.75</v>
      </c>
      <c r="N958" s="37" t="s">
        <v>23</v>
      </c>
      <c r="O958" s="37" t="s">
        <v>196</v>
      </c>
    </row>
    <row r="959" spans="1:15" s="36" customFormat="1" x14ac:dyDescent="0.25">
      <c r="A959" s="37" t="s">
        <v>1910</v>
      </c>
      <c r="B959" s="44" t="str">
        <f t="shared" si="20"/>
        <v>D188 35'Cd/230V/1Ph/UL/cCSAus</v>
      </c>
      <c r="C959" s="37" t="s">
        <v>1911</v>
      </c>
      <c r="D959" s="37" t="str">
        <f>VLOOKUP(A959,'[1]Zoeller Pump Company'!$A$10:$C$3862,3,FALSE)</f>
        <v>https://www.zoellerpumps.com/en-us/products/sump-effluent-pumps/commercial/180-190-series</v>
      </c>
      <c r="E959" s="37" t="s">
        <v>21</v>
      </c>
      <c r="F959" s="40">
        <v>1602</v>
      </c>
      <c r="G959" s="41"/>
      <c r="H959" s="42">
        <v>53514120122</v>
      </c>
      <c r="I959" s="43">
        <v>95</v>
      </c>
      <c r="J959" s="43" t="s">
        <v>22</v>
      </c>
      <c r="K959" s="43">
        <v>21.25</v>
      </c>
      <c r="L959" s="43">
        <v>11.75</v>
      </c>
      <c r="M959" s="43">
        <v>14.75</v>
      </c>
      <c r="N959" s="37" t="s">
        <v>23</v>
      </c>
      <c r="O959" s="37" t="s">
        <v>196</v>
      </c>
    </row>
    <row r="960" spans="1:15" s="36" customFormat="1" x14ac:dyDescent="0.25">
      <c r="A960" s="37" t="s">
        <v>1912</v>
      </c>
      <c r="B960" s="44" t="str">
        <f t="shared" si="20"/>
        <v>G188 50'Cd/460V/3Ph/cCSAus/UL</v>
      </c>
      <c r="C960" s="37" t="s">
        <v>1913</v>
      </c>
      <c r="D960" s="37" t="str">
        <f>VLOOKUP(A960,'[1]Zoeller Pump Company'!$A$10:$C$3862,3,FALSE)</f>
        <v>https://www.zoellerpumps.com/en-us/products/sump-effluent-pumps/commercial/180-190-series</v>
      </c>
      <c r="E960" s="37" t="s">
        <v>21</v>
      </c>
      <c r="F960" s="40">
        <v>1630</v>
      </c>
      <c r="G960" s="41"/>
      <c r="H960" s="42">
        <v>53514128616</v>
      </c>
      <c r="I960" s="43">
        <v>95</v>
      </c>
      <c r="J960" s="43" t="s">
        <v>22</v>
      </c>
      <c r="K960" s="43">
        <v>21.25</v>
      </c>
      <c r="L960" s="43">
        <v>11.75</v>
      </c>
      <c r="M960" s="43">
        <v>14.75</v>
      </c>
      <c r="N960" s="37" t="s">
        <v>23</v>
      </c>
      <c r="O960" s="37" t="s">
        <v>196</v>
      </c>
    </row>
    <row r="961" spans="1:15" s="36" customFormat="1" x14ac:dyDescent="0.25">
      <c r="A961" s="37" t="s">
        <v>1914</v>
      </c>
      <c r="B961" s="44" t="str">
        <f t="shared" si="20"/>
        <v>JX188 35'Cd/200V/3Ph/Ex Pr/FM/CSA</v>
      </c>
      <c r="C961" s="37" t="s">
        <v>1915</v>
      </c>
      <c r="D961" s="37" t="str">
        <f>VLOOKUP(A961,'[1]Zoeller Pump Company'!$A$10:$C$3862,3,FALSE)</f>
        <v>https://www.zoellerpumps.com/en-us/products/sump-effluent-pumps/commercial/180-190-series</v>
      </c>
      <c r="E961" s="37" t="s">
        <v>21</v>
      </c>
      <c r="F961" s="40">
        <v>2813</v>
      </c>
      <c r="G961" s="41"/>
      <c r="H961" s="42">
        <v>53514137946</v>
      </c>
      <c r="I961" s="43">
        <v>127</v>
      </c>
      <c r="J961" s="43" t="s">
        <v>22</v>
      </c>
      <c r="K961" s="43">
        <v>32</v>
      </c>
      <c r="L961" s="43">
        <v>12</v>
      </c>
      <c r="M961" s="43">
        <v>15</v>
      </c>
      <c r="N961" s="37" t="s">
        <v>23</v>
      </c>
      <c r="O961" s="37" t="s">
        <v>24</v>
      </c>
    </row>
    <row r="962" spans="1:15" s="36" customFormat="1" x14ac:dyDescent="0.25">
      <c r="A962" s="37" t="s">
        <v>1916</v>
      </c>
      <c r="B962" s="44" t="str">
        <f t="shared" si="20"/>
        <v>GX188 35'Cd/460V/3Ph/Ex Pr/FM</v>
      </c>
      <c r="C962" s="37" t="s">
        <v>1917</v>
      </c>
      <c r="D962" s="37" t="str">
        <f>VLOOKUP(A962,'[1]Zoeller Pump Company'!$A$10:$C$3862,3,FALSE)</f>
        <v>https://www.zoellerpumps.com/en-us/products/sump-effluent-pumps/commercial/180-190-series</v>
      </c>
      <c r="E962" s="37" t="s">
        <v>21</v>
      </c>
      <c r="F962" s="40">
        <v>2813</v>
      </c>
      <c r="G962" s="41"/>
      <c r="H962" s="42">
        <v>53514138509</v>
      </c>
      <c r="I962" s="43">
        <v>127</v>
      </c>
      <c r="J962" s="43" t="s">
        <v>22</v>
      </c>
      <c r="K962" s="43">
        <v>32</v>
      </c>
      <c r="L962" s="43">
        <v>12</v>
      </c>
      <c r="M962" s="43">
        <v>15</v>
      </c>
      <c r="N962" s="37" t="s">
        <v>23</v>
      </c>
      <c r="O962" s="37" t="s">
        <v>24</v>
      </c>
    </row>
    <row r="963" spans="1:15" s="36" customFormat="1" x14ac:dyDescent="0.25">
      <c r="A963" s="39" t="s">
        <v>1918</v>
      </c>
      <c r="B963" s="44" t="str">
        <f t="shared" si="20"/>
        <v>J188 50'Cd/200-208V/3Ph/cCSAus</v>
      </c>
      <c r="C963" s="39" t="str">
        <f>VLOOKUP(A963,'[2]2021 M10 PricePartsList'!$A:$D,2,FALSE)</f>
        <v>J188 50'Cd/200-208V/3Ph/cCSAus</v>
      </c>
      <c r="D963" s="39" t="s">
        <v>1803</v>
      </c>
      <c r="E963" s="37" t="s">
        <v>21</v>
      </c>
      <c r="F963" s="50">
        <v>1589</v>
      </c>
      <c r="G963" s="41"/>
      <c r="H963" s="42">
        <v>53514142094</v>
      </c>
      <c r="I963" s="43">
        <v>94</v>
      </c>
      <c r="J963" s="46" t="s">
        <v>22</v>
      </c>
      <c r="K963" s="43">
        <v>21.25</v>
      </c>
      <c r="L963" s="43">
        <v>11.75</v>
      </c>
      <c r="M963" s="43">
        <v>14.75</v>
      </c>
      <c r="N963" s="37" t="s">
        <v>23</v>
      </c>
      <c r="O963" s="37" t="s">
        <v>24</v>
      </c>
    </row>
    <row r="964" spans="1:15" s="36" customFormat="1" x14ac:dyDescent="0.25">
      <c r="A964" s="37" t="s">
        <v>1919</v>
      </c>
      <c r="B964" s="44" t="str">
        <f t="shared" si="20"/>
        <v>EX188 25'Cd/230V/1Ph/Ex Pr/FM/CSA</v>
      </c>
      <c r="C964" s="37" t="s">
        <v>1920</v>
      </c>
      <c r="D964" s="37" t="str">
        <f>VLOOKUP(A964,'[1]Zoeller Pump Company'!$A$10:$C$3862,3,FALSE)</f>
        <v>https://www.zoellerpumps.com/en-us/products/sump-effluent-pumps/commercial/180-190-series</v>
      </c>
      <c r="E964" s="37" t="s">
        <v>21</v>
      </c>
      <c r="F964" s="40">
        <v>2688</v>
      </c>
      <c r="G964" s="41"/>
      <c r="H964" s="42">
        <v>53514164508</v>
      </c>
      <c r="I964" s="43">
        <v>128</v>
      </c>
      <c r="J964" s="43" t="s">
        <v>22</v>
      </c>
      <c r="K964" s="43">
        <v>32</v>
      </c>
      <c r="L964" s="43">
        <v>12</v>
      </c>
      <c r="M964" s="43">
        <v>15</v>
      </c>
      <c r="N964" s="37" t="s">
        <v>23</v>
      </c>
      <c r="O964" s="37" t="s">
        <v>24</v>
      </c>
    </row>
    <row r="965" spans="1:15" s="36" customFormat="1" x14ac:dyDescent="0.25">
      <c r="A965" s="37" t="s">
        <v>1921</v>
      </c>
      <c r="B965" s="44" t="str">
        <f t="shared" si="20"/>
        <v>I188 35'Cd/200-208V/1Ph/cCSAus</v>
      </c>
      <c r="C965" s="37" t="s">
        <v>1922</v>
      </c>
      <c r="D965" s="37" t="str">
        <f>VLOOKUP(A965,'[1]Zoeller Pump Company'!$A$10:$C$3862,3,FALSE)</f>
        <v>https://www.zoellerpumps.com/en-us/products/sump-effluent-pumps/commercial/180-190-series</v>
      </c>
      <c r="E965" s="37" t="s">
        <v>21</v>
      </c>
      <c r="F965" s="40">
        <v>1525</v>
      </c>
      <c r="G965" s="41"/>
      <c r="H965" s="42">
        <v>53514193935</v>
      </c>
      <c r="I965" s="43">
        <v>91</v>
      </c>
      <c r="J965" s="43" t="s">
        <v>22</v>
      </c>
      <c r="K965" s="43">
        <v>24.75</v>
      </c>
      <c r="L965" s="43">
        <v>12</v>
      </c>
      <c r="M965" s="43">
        <v>15</v>
      </c>
      <c r="N965" s="37" t="s">
        <v>23</v>
      </c>
      <c r="O965" s="37" t="s">
        <v>24</v>
      </c>
    </row>
    <row r="966" spans="1:15" s="36" customFormat="1" x14ac:dyDescent="0.25">
      <c r="A966" s="37" t="s">
        <v>1923</v>
      </c>
      <c r="B966" s="44" t="str">
        <f t="shared" si="20"/>
        <v>JX188 50'Cd/200V/3Ph/Ex Pr/FM/CSA</v>
      </c>
      <c r="C966" s="37" t="s">
        <v>1924</v>
      </c>
      <c r="D966" s="37" t="str">
        <f>VLOOKUP(A966,'[1]Zoeller Pump Company'!$A$10:$C$3862,3,FALSE)</f>
        <v>https://www.zoellerpumps.com/en-us/products/sump-effluent-pumps/commercial/180-190-series</v>
      </c>
      <c r="E966" s="37" t="s">
        <v>21</v>
      </c>
      <c r="F966" s="40">
        <v>2728</v>
      </c>
      <c r="G966" s="41"/>
      <c r="H966" s="42">
        <v>53514206352</v>
      </c>
      <c r="I966" s="43">
        <v>132</v>
      </c>
      <c r="J966" s="43" t="s">
        <v>22</v>
      </c>
      <c r="K966" s="43">
        <v>32</v>
      </c>
      <c r="L966" s="43">
        <v>12</v>
      </c>
      <c r="M966" s="43">
        <v>15</v>
      </c>
      <c r="N966" s="37" t="s">
        <v>23</v>
      </c>
      <c r="O966" s="37" t="s">
        <v>24</v>
      </c>
    </row>
    <row r="967" spans="1:15" s="36" customFormat="1" x14ac:dyDescent="0.25">
      <c r="A967" s="37" t="s">
        <v>1925</v>
      </c>
      <c r="B967" s="44" t="str">
        <f t="shared" si="20"/>
        <v>DX188 230V/1Ph/Ex Pr/FM/CSA</v>
      </c>
      <c r="C967" s="37" t="s">
        <v>1926</v>
      </c>
      <c r="D967" s="37" t="str">
        <f>VLOOKUP(A967,'[1]Zoeller Pump Company'!$A$10:$C$3862,3,FALSE)</f>
        <v>https://www.zoellerpumps.com/en-us/products/sump-effluent-pumps/commercial/180-190-series</v>
      </c>
      <c r="E967" s="37" t="s">
        <v>21</v>
      </c>
      <c r="F967" s="40">
        <v>3532</v>
      </c>
      <c r="G967" s="41"/>
      <c r="H967" s="42">
        <v>53514236403</v>
      </c>
      <c r="I967" s="43">
        <v>128</v>
      </c>
      <c r="J967" s="43" t="s">
        <v>22</v>
      </c>
      <c r="K967" s="43">
        <v>32</v>
      </c>
      <c r="L967" s="43">
        <v>12</v>
      </c>
      <c r="M967" s="43">
        <v>15</v>
      </c>
      <c r="N967" s="37" t="s">
        <v>23</v>
      </c>
      <c r="O967" s="37" t="s">
        <v>24</v>
      </c>
    </row>
    <row r="968" spans="1:15" s="36" customFormat="1" x14ac:dyDescent="0.25">
      <c r="A968" s="37" t="s">
        <v>1927</v>
      </c>
      <c r="B968" s="44" t="str">
        <f t="shared" si="20"/>
        <v>HX188 200-208V/1Ph/Ex Pr/FM/CSA</v>
      </c>
      <c r="C968" s="37" t="s">
        <v>1928</v>
      </c>
      <c r="D968" s="37" t="str">
        <f>VLOOKUP(A968,'[1]Zoeller Pump Company'!$A$10:$C$3862,3,FALSE)</f>
        <v>https://www.zoellerpumps.com/en-us/products/sump-effluent-pumps/commercial/180-190-series</v>
      </c>
      <c r="E968" s="37" t="s">
        <v>21</v>
      </c>
      <c r="F968" s="40">
        <v>3572</v>
      </c>
      <c r="G968" s="41"/>
      <c r="H968" s="42">
        <v>53514236427</v>
      </c>
      <c r="I968" s="43">
        <v>128</v>
      </c>
      <c r="J968" s="43" t="s">
        <v>22</v>
      </c>
      <c r="K968" s="43">
        <v>32</v>
      </c>
      <c r="L968" s="43">
        <v>12</v>
      </c>
      <c r="M968" s="43">
        <v>15</v>
      </c>
      <c r="N968" s="37" t="s">
        <v>23</v>
      </c>
      <c r="O968" s="37" t="s">
        <v>24</v>
      </c>
    </row>
    <row r="969" spans="1:15" s="36" customFormat="1" x14ac:dyDescent="0.25">
      <c r="A969" s="37" t="s">
        <v>1929</v>
      </c>
      <c r="B969" s="44" t="str">
        <f t="shared" si="20"/>
        <v>G188 50'Cd/460V/3Ph/cCSAus/UL</v>
      </c>
      <c r="C969" s="37" t="s">
        <v>1913</v>
      </c>
      <c r="D969" s="37" t="str">
        <f>VLOOKUP(A969,'[1]Zoeller Pump Company'!$A$10:$C$3862,3,FALSE)</f>
        <v>https://www.zoellerpumps.com/en-us/products/sump-effluent-pumps/commercial/180-190-series</v>
      </c>
      <c r="E969" s="37" t="s">
        <v>21</v>
      </c>
      <c r="F969" s="40">
        <v>1645</v>
      </c>
      <c r="G969" s="41"/>
      <c r="H969" s="42">
        <v>53514211882</v>
      </c>
      <c r="I969" s="43">
        <v>93</v>
      </c>
      <c r="J969" s="43" t="s">
        <v>22</v>
      </c>
      <c r="K969" s="43">
        <v>21.25</v>
      </c>
      <c r="L969" s="43">
        <v>11.75</v>
      </c>
      <c r="M969" s="43">
        <v>14.75</v>
      </c>
      <c r="N969" s="37" t="s">
        <v>23</v>
      </c>
      <c r="O969" s="37" t="s">
        <v>24</v>
      </c>
    </row>
    <row r="970" spans="1:15" s="36" customFormat="1" x14ac:dyDescent="0.25">
      <c r="A970" s="37" t="s">
        <v>1930</v>
      </c>
      <c r="B970" s="44" t="str">
        <f t="shared" si="20"/>
        <v>GX188 50'Cd/460V/3Ph/Ex Pr/FM/CSA</v>
      </c>
      <c r="C970" s="37" t="s">
        <v>1931</v>
      </c>
      <c r="D970" s="37" t="str">
        <f>VLOOKUP(A970,'[1]Zoeller Pump Company'!$A$10:$C$3862,3,FALSE)</f>
        <v>https://www.zoellerpumps.com/en-us/products/sump-effluent-pumps/commercial/180-190-series</v>
      </c>
      <c r="E970" s="37" t="s">
        <v>21</v>
      </c>
      <c r="F970" s="40">
        <v>2843</v>
      </c>
      <c r="G970" s="41"/>
      <c r="H970" s="42">
        <v>53514227722</v>
      </c>
      <c r="I970" s="43">
        <v>127</v>
      </c>
      <c r="J970" s="43" t="s">
        <v>22</v>
      </c>
      <c r="K970" s="43">
        <v>32</v>
      </c>
      <c r="L970" s="43">
        <v>12</v>
      </c>
      <c r="M970" s="43">
        <v>15</v>
      </c>
      <c r="N970" s="37" t="s">
        <v>23</v>
      </c>
      <c r="O970" s="37" t="s">
        <v>24</v>
      </c>
    </row>
    <row r="971" spans="1:15" s="36" customFormat="1" x14ac:dyDescent="0.25">
      <c r="A971" s="37" t="s">
        <v>1932</v>
      </c>
      <c r="B971" s="44" t="str">
        <f t="shared" si="20"/>
        <v>J188 35'Cd/200-208V/3Ph/cCSAus/UL</v>
      </c>
      <c r="C971" s="37" t="s">
        <v>1933</v>
      </c>
      <c r="D971" s="37" t="str">
        <f>VLOOKUP(A971,'[1]Zoeller Pump Company'!$A$10:$C$3862,3,FALSE)</f>
        <v>https://www.zoellerpumps.com/en-us/products/sump-effluent-pumps/commercial/180-190-series</v>
      </c>
      <c r="E971" s="37" t="s">
        <v>21</v>
      </c>
      <c r="F971" s="40">
        <v>1600</v>
      </c>
      <c r="G971" s="41"/>
      <c r="H971" s="42">
        <v>53514326272</v>
      </c>
      <c r="I971" s="43">
        <v>93</v>
      </c>
      <c r="J971" s="43" t="s">
        <v>22</v>
      </c>
      <c r="K971" s="43">
        <v>21.25</v>
      </c>
      <c r="L971" s="43">
        <v>11.75</v>
      </c>
      <c r="M971" s="43">
        <v>14.75</v>
      </c>
      <c r="N971" s="37" t="s">
        <v>23</v>
      </c>
      <c r="O971" s="37" t="s">
        <v>24</v>
      </c>
    </row>
    <row r="972" spans="1:15" s="36" customFormat="1" x14ac:dyDescent="0.25">
      <c r="A972" s="37" t="s">
        <v>1934</v>
      </c>
      <c r="B972" s="44" t="str">
        <f t="shared" si="20"/>
        <v>EX188 50'Cd/230V/1Ph/Ex Pr/FM/CSA</v>
      </c>
      <c r="C972" s="37" t="s">
        <v>1935</v>
      </c>
      <c r="D972" s="37" t="str">
        <f>VLOOKUP(A972,'[1]Zoeller Pump Company'!$A$10:$C$3862,3,FALSE)</f>
        <v>https://www.zoellerpumps.com/en-us/products/sump-effluent-pumps/commercial/180-190-series</v>
      </c>
      <c r="E972" s="37" t="s">
        <v>21</v>
      </c>
      <c r="F972" s="40">
        <v>2728</v>
      </c>
      <c r="G972" s="41"/>
      <c r="H972" s="42">
        <v>53514339364</v>
      </c>
      <c r="I972" s="43">
        <v>128</v>
      </c>
      <c r="J972" s="43" t="s">
        <v>22</v>
      </c>
      <c r="K972" s="43">
        <v>32</v>
      </c>
      <c r="L972" s="43">
        <v>12</v>
      </c>
      <c r="M972" s="43">
        <v>15</v>
      </c>
      <c r="N972" s="37" t="s">
        <v>23</v>
      </c>
      <c r="O972" s="37" t="s">
        <v>24</v>
      </c>
    </row>
    <row r="973" spans="1:15" s="36" customFormat="1" x14ac:dyDescent="0.25">
      <c r="A973" s="37" t="s">
        <v>1936</v>
      </c>
      <c r="B973" s="44" t="str">
        <f t="shared" si="20"/>
        <v>EX188 35'Cd/230V/1Ph/Ex Pr/FM/CSA</v>
      </c>
      <c r="C973" s="37" t="s">
        <v>1937</v>
      </c>
      <c r="D973" s="37" t="str">
        <f>VLOOKUP(A973,'[1]Zoeller Pump Company'!$A$10:$C$3862,3,FALSE)</f>
        <v>https://www.zoellerpumps.com/en-us/products/sump-effluent-pumps/commercial/180-190-series</v>
      </c>
      <c r="E973" s="37" t="s">
        <v>21</v>
      </c>
      <c r="F973" s="40">
        <v>2698</v>
      </c>
      <c r="G973" s="41"/>
      <c r="H973" s="42">
        <v>53514367800</v>
      </c>
      <c r="I973" s="43">
        <v>128</v>
      </c>
      <c r="J973" s="43" t="s">
        <v>22</v>
      </c>
      <c r="K973" s="43">
        <v>32</v>
      </c>
      <c r="L973" s="43">
        <v>12</v>
      </c>
      <c r="M973" s="43">
        <v>15</v>
      </c>
      <c r="N973" s="37" t="s">
        <v>23</v>
      </c>
      <c r="O973" s="37" t="s">
        <v>24</v>
      </c>
    </row>
    <row r="974" spans="1:15" s="36" customFormat="1" x14ac:dyDescent="0.25">
      <c r="A974" s="37" t="s">
        <v>1938</v>
      </c>
      <c r="B974" s="44" t="str">
        <f t="shared" si="20"/>
        <v>IX188 50'Cd/200-208V/1Ph/Ex Pr/FM/CSA</v>
      </c>
      <c r="C974" s="37" t="s">
        <v>1939</v>
      </c>
      <c r="D974" s="37" t="str">
        <f>VLOOKUP(A974,'[1]Zoeller Pump Company'!$A$10:$C$3862,3,FALSE)</f>
        <v>https://www.zoellerpumps.com/en-us/products/sump-effluent-pumps/commercial/180-190-series</v>
      </c>
      <c r="E974" s="37" t="s">
        <v>21</v>
      </c>
      <c r="F974" s="40">
        <v>2768</v>
      </c>
      <c r="G974" s="41"/>
      <c r="H974" s="42">
        <v>53514375102</v>
      </c>
      <c r="I974" s="43">
        <v>126</v>
      </c>
      <c r="J974" s="43" t="s">
        <v>22</v>
      </c>
      <c r="K974" s="43">
        <v>32</v>
      </c>
      <c r="L974" s="43">
        <v>12</v>
      </c>
      <c r="M974" s="43">
        <v>15</v>
      </c>
      <c r="N974" s="37" t="s">
        <v>23</v>
      </c>
      <c r="O974" s="37" t="s">
        <v>24</v>
      </c>
    </row>
    <row r="975" spans="1:15" s="36" customFormat="1" x14ac:dyDescent="0.25">
      <c r="A975" s="45" t="s">
        <v>1940</v>
      </c>
      <c r="B975" s="44" t="str">
        <f t="shared" si="20"/>
        <v>F188 25'Cd/230V/3Ph/cCSAus/UL</v>
      </c>
      <c r="C975" s="37" t="s">
        <v>1941</v>
      </c>
      <c r="D975" s="37" t="str">
        <f>VLOOKUP(A975,'[1]Zoeller Pump Company'!$A$10:$C$3862,3,FALSE)</f>
        <v>https://www.zoellerpumps.com/en-us/products/sump-effluent-pumps/commercial/180-190-series</v>
      </c>
      <c r="E975" s="37" t="s">
        <v>21</v>
      </c>
      <c r="F975" s="40">
        <v>1590</v>
      </c>
      <c r="G975" s="41"/>
      <c r="H975" s="42">
        <v>53514401634</v>
      </c>
      <c r="I975" s="43">
        <v>95</v>
      </c>
      <c r="J975" s="46" t="s">
        <v>22</v>
      </c>
      <c r="K975" s="43">
        <v>21.25</v>
      </c>
      <c r="L975" s="43">
        <v>11.75</v>
      </c>
      <c r="M975" s="43">
        <v>14.75</v>
      </c>
      <c r="N975" s="37" t="s">
        <v>23</v>
      </c>
      <c r="O975" s="37" t="s">
        <v>24</v>
      </c>
    </row>
    <row r="976" spans="1:15" s="36" customFormat="1" x14ac:dyDescent="0.25">
      <c r="A976" s="39" t="s">
        <v>1942</v>
      </c>
      <c r="B976" s="44" t="str">
        <f t="shared" si="20"/>
        <v>IX188 25'Cd/200-208V/1Ph/Ex Pr</v>
      </c>
      <c r="C976" s="39" t="str">
        <f>VLOOKUP(A976,'[2]2021 M10 PricePartsList'!$A:$D,2,FALSE)</f>
        <v>IX188 25'Cd/200-208V/1Ph/Ex Pr</v>
      </c>
      <c r="D976" s="39" t="s">
        <v>1803</v>
      </c>
      <c r="E976" s="37" t="s">
        <v>21</v>
      </c>
      <c r="F976" s="50">
        <v>2728</v>
      </c>
      <c r="G976" s="41"/>
      <c r="H976" s="42">
        <v>53514468545</v>
      </c>
      <c r="I976" s="43">
        <v>126</v>
      </c>
      <c r="J976" s="46" t="s">
        <v>22</v>
      </c>
      <c r="K976" s="43">
        <v>32</v>
      </c>
      <c r="L976" s="43">
        <v>12</v>
      </c>
      <c r="M976" s="43">
        <v>15</v>
      </c>
      <c r="N976" s="37" t="s">
        <v>23</v>
      </c>
      <c r="O976" s="37" t="s">
        <v>24</v>
      </c>
    </row>
    <row r="977" spans="1:16" s="36" customFormat="1" x14ac:dyDescent="0.25">
      <c r="A977" s="37" t="s">
        <v>1943</v>
      </c>
      <c r="B977" s="44" t="str">
        <f t="shared" si="20"/>
        <v>D189 230V/1Ph/CSA</v>
      </c>
      <c r="C977" s="37" t="s">
        <v>1944</v>
      </c>
      <c r="D977" s="37" t="str">
        <f>VLOOKUP(A977,'[1]Zoeller Pump Company'!$A$10:$C$3862,3,FALSE)</f>
        <v>https://www.zoellerpumps.com/en-us/products/sump-effluent-pumps/commercial/180-190-series</v>
      </c>
      <c r="E977" s="37" t="s">
        <v>21</v>
      </c>
      <c r="F977" s="40">
        <v>1556</v>
      </c>
      <c r="G977" s="41"/>
      <c r="H977" s="42">
        <v>53514016326</v>
      </c>
      <c r="I977" s="43">
        <v>91</v>
      </c>
      <c r="J977" s="43" t="s">
        <v>22</v>
      </c>
      <c r="K977" s="43">
        <v>21.25</v>
      </c>
      <c r="L977" s="43">
        <v>11.75</v>
      </c>
      <c r="M977" s="43">
        <v>14.75</v>
      </c>
      <c r="N977" s="37" t="s">
        <v>23</v>
      </c>
      <c r="O977" s="37" t="s">
        <v>196</v>
      </c>
    </row>
    <row r="978" spans="1:16" s="36" customFormat="1" x14ac:dyDescent="0.25">
      <c r="A978" s="37" t="s">
        <v>1945</v>
      </c>
      <c r="B978" s="44" t="str">
        <f t="shared" si="20"/>
        <v>E189 230V/1Ph/CSA</v>
      </c>
      <c r="C978" s="37" t="s">
        <v>1946</v>
      </c>
      <c r="D978" s="37" t="str">
        <f>VLOOKUP(A978,'[1]Zoeller Pump Company'!$A$10:$C$3862,3,FALSE)</f>
        <v>https://www.zoellerpumps.com/en-us/products/sump-effluent-pumps/commercial/180-190-series</v>
      </c>
      <c r="E978" s="37" t="s">
        <v>21</v>
      </c>
      <c r="F978" s="40">
        <v>1454</v>
      </c>
      <c r="G978" s="41"/>
      <c r="H978" s="42">
        <v>53514016333</v>
      </c>
      <c r="I978" s="43">
        <v>90</v>
      </c>
      <c r="J978" s="43" t="s">
        <v>22</v>
      </c>
      <c r="K978" s="43">
        <v>21.25</v>
      </c>
      <c r="L978" s="43">
        <v>11.75</v>
      </c>
      <c r="M978" s="43">
        <v>14.75</v>
      </c>
      <c r="N978" s="37" t="s">
        <v>23</v>
      </c>
      <c r="O978" s="37" t="s">
        <v>196</v>
      </c>
    </row>
    <row r="979" spans="1:16" s="36" customFormat="1" x14ac:dyDescent="0.25">
      <c r="A979" s="37" t="s">
        <v>1947</v>
      </c>
      <c r="B979" s="44" t="str">
        <f t="shared" si="20"/>
        <v>E189 50'Cd/230V/1Ph/CSA</v>
      </c>
      <c r="C979" s="37" t="s">
        <v>1948</v>
      </c>
      <c r="D979" s="37" t="str">
        <f>VLOOKUP(A979,'[1]Zoeller Pump Company'!$A$10:$C$3862,3,FALSE)</f>
        <v>https://www.zoellerpumps.com/en-us/products/sump-effluent-pumps/commercial/180-190-series</v>
      </c>
      <c r="E979" s="37" t="s">
        <v>21</v>
      </c>
      <c r="F979" s="40">
        <v>1594</v>
      </c>
      <c r="G979" s="41"/>
      <c r="H979" s="42">
        <v>53514016357</v>
      </c>
      <c r="I979" s="43">
        <v>99</v>
      </c>
      <c r="J979" s="43" t="s">
        <v>22</v>
      </c>
      <c r="K979" s="43">
        <v>21.25</v>
      </c>
      <c r="L979" s="43">
        <v>11.75</v>
      </c>
      <c r="M979" s="43">
        <v>14.75</v>
      </c>
      <c r="N979" s="37" t="s">
        <v>23</v>
      </c>
      <c r="O979" s="37" t="s">
        <v>196</v>
      </c>
    </row>
    <row r="980" spans="1:16" s="36" customFormat="1" x14ac:dyDescent="0.25">
      <c r="A980" s="37" t="s">
        <v>1949</v>
      </c>
      <c r="B980" s="44" t="str">
        <f t="shared" si="20"/>
        <v>D189 50'Cd/230V/1Ph/CSA</v>
      </c>
      <c r="C980" s="37" t="s">
        <v>1950</v>
      </c>
      <c r="D980" s="37" t="str">
        <f>VLOOKUP(A980,'[1]Zoeller Pump Company'!$A$10:$C$3862,3,FALSE)</f>
        <v>https://www.zoellerpumps.com/en-us/products/sump-effluent-pumps/commercial/180-190-series</v>
      </c>
      <c r="E980" s="37" t="s">
        <v>21</v>
      </c>
      <c r="F980" s="40">
        <v>1696</v>
      </c>
      <c r="G980" s="41"/>
      <c r="H980" s="42">
        <v>53514016364</v>
      </c>
      <c r="I980" s="43">
        <v>100</v>
      </c>
      <c r="J980" s="43" t="s">
        <v>22</v>
      </c>
      <c r="K980" s="43">
        <v>21.25</v>
      </c>
      <c r="L980" s="43">
        <v>11.75</v>
      </c>
      <c r="M980" s="43">
        <v>14.75</v>
      </c>
      <c r="N980" s="37" t="s">
        <v>23</v>
      </c>
      <c r="O980" s="37" t="s">
        <v>196</v>
      </c>
    </row>
    <row r="981" spans="1:16" s="36" customFormat="1" x14ac:dyDescent="0.25">
      <c r="A981" s="37" t="s">
        <v>1951</v>
      </c>
      <c r="B981" s="44" t="str">
        <f t="shared" si="20"/>
        <v>F189 230V/3Ph/cCSAus/UL</v>
      </c>
      <c r="C981" s="37" t="s">
        <v>1952</v>
      </c>
      <c r="D981" s="37" t="str">
        <f>VLOOKUP(A981,'[1]Zoeller Pump Company'!$A$10:$C$3862,3,FALSE)</f>
        <v>https://www.zoellerpumps.com/en-us/products/sump-effluent-pumps/commercial/180-190-series</v>
      </c>
      <c r="E981" s="37" t="s">
        <v>21</v>
      </c>
      <c r="F981" s="40">
        <v>1569</v>
      </c>
      <c r="G981" s="41"/>
      <c r="H981" s="42">
        <v>53514016371</v>
      </c>
      <c r="I981" s="43">
        <v>90</v>
      </c>
      <c r="J981" s="43" t="s">
        <v>22</v>
      </c>
      <c r="K981" s="43">
        <v>21.25</v>
      </c>
      <c r="L981" s="43">
        <v>11.75</v>
      </c>
      <c r="M981" s="43">
        <v>14.75</v>
      </c>
      <c r="N981" s="37" t="s">
        <v>23</v>
      </c>
      <c r="O981" s="37" t="s">
        <v>196</v>
      </c>
    </row>
    <row r="982" spans="1:16" s="36" customFormat="1" x14ac:dyDescent="0.25">
      <c r="A982" s="37" t="s">
        <v>1953</v>
      </c>
      <c r="B982" s="44" t="str">
        <f t="shared" si="20"/>
        <v>G189 460V/3Ph/cCSAus/UL</v>
      </c>
      <c r="C982" s="37" t="s">
        <v>1954</v>
      </c>
      <c r="D982" s="37" t="str">
        <f>VLOOKUP(A982,'[1]Zoeller Pump Company'!$A$10:$C$3862,3,FALSE)</f>
        <v>https://www.zoellerpumps.com/en-us/products/sump-effluent-pumps/commercial/180-190-series</v>
      </c>
      <c r="E982" s="37" t="s">
        <v>21</v>
      </c>
      <c r="F982" s="40">
        <v>1569</v>
      </c>
      <c r="G982" s="41"/>
      <c r="H982" s="42">
        <v>53514016388</v>
      </c>
      <c r="I982" s="43">
        <v>90</v>
      </c>
      <c r="J982" s="43" t="s">
        <v>22</v>
      </c>
      <c r="K982" s="43">
        <v>21.25</v>
      </c>
      <c r="L982" s="43">
        <v>11.75</v>
      </c>
      <c r="M982" s="43">
        <v>14.75</v>
      </c>
      <c r="N982" s="37" t="s">
        <v>23</v>
      </c>
      <c r="O982" s="37" t="s">
        <v>196</v>
      </c>
    </row>
    <row r="983" spans="1:16" s="36" customFormat="1" x14ac:dyDescent="0.25">
      <c r="A983" s="37" t="s">
        <v>1955</v>
      </c>
      <c r="B983" s="44" t="str">
        <f t="shared" si="20"/>
        <v>J189 200-208V/3Ph/cCSAus/UL</v>
      </c>
      <c r="C983" s="37" t="s">
        <v>1956</v>
      </c>
      <c r="D983" s="37" t="str">
        <f>VLOOKUP(A983,'[1]Zoeller Pump Company'!$A$10:$C$3862,3,FALSE)</f>
        <v>https://www.zoellerpumps.com/en-us/products/sump-effluent-pumps/commercial/180-190-series</v>
      </c>
      <c r="E983" s="37" t="s">
        <v>21</v>
      </c>
      <c r="F983" s="40">
        <v>1569</v>
      </c>
      <c r="G983" s="41"/>
      <c r="H983" s="42">
        <v>53514016395</v>
      </c>
      <c r="I983" s="43">
        <v>90</v>
      </c>
      <c r="J983" s="43" t="s">
        <v>22</v>
      </c>
      <c r="K983" s="43">
        <v>21.25</v>
      </c>
      <c r="L983" s="43">
        <v>11.75</v>
      </c>
      <c r="M983" s="43">
        <v>14.75</v>
      </c>
      <c r="N983" s="37" t="s">
        <v>23</v>
      </c>
      <c r="O983" s="37" t="s">
        <v>196</v>
      </c>
    </row>
    <row r="984" spans="1:16" s="36" customFormat="1" x14ac:dyDescent="0.25">
      <c r="A984" s="37" t="s">
        <v>1957</v>
      </c>
      <c r="B984" s="44" t="str">
        <f t="shared" si="20"/>
        <v>H189 200-208V/1Ph/cCSAus</v>
      </c>
      <c r="C984" s="37" t="s">
        <v>1958</v>
      </c>
      <c r="D984" s="37" t="str">
        <f>VLOOKUP(A984,'[1]Zoeller Pump Company'!$A$10:$C$3862,3,FALSE)</f>
        <v>https://www.zoellerpumps.com/en-us/products/sump-effluent-pumps/commercial/180-190-series</v>
      </c>
      <c r="E984" s="37" t="s">
        <v>21</v>
      </c>
      <c r="F984" s="40">
        <v>1596</v>
      </c>
      <c r="G984" s="41"/>
      <c r="H984" s="42">
        <v>53514016401</v>
      </c>
      <c r="I984" s="43">
        <v>91</v>
      </c>
      <c r="J984" s="43" t="s">
        <v>22</v>
      </c>
      <c r="K984" s="43">
        <v>21.25</v>
      </c>
      <c r="L984" s="43">
        <v>11.75</v>
      </c>
      <c r="M984" s="43">
        <v>14.75</v>
      </c>
      <c r="N984" s="37" t="s">
        <v>23</v>
      </c>
      <c r="O984" s="37" t="s">
        <v>196</v>
      </c>
    </row>
    <row r="985" spans="1:16" s="36" customFormat="1" x14ac:dyDescent="0.25">
      <c r="A985" s="37" t="s">
        <v>1959</v>
      </c>
      <c r="B985" s="44" t="str">
        <f t="shared" si="20"/>
        <v>I189 200-208V/1Ph/cCSAus</v>
      </c>
      <c r="C985" s="37" t="s">
        <v>1960</v>
      </c>
      <c r="D985" s="37" t="str">
        <f>VLOOKUP(A985,'[1]Zoeller Pump Company'!$A$10:$C$3862,3,FALSE)</f>
        <v>https://www.zoellerpumps.com/en-us/products/sump-effluent-pumps/commercial/180-190-series</v>
      </c>
      <c r="E985" s="37" t="s">
        <v>21</v>
      </c>
      <c r="F985" s="40">
        <v>1494</v>
      </c>
      <c r="G985" s="41"/>
      <c r="H985" s="42">
        <v>53514016418</v>
      </c>
      <c r="I985" s="43">
        <v>90</v>
      </c>
      <c r="J985" s="43" t="s">
        <v>22</v>
      </c>
      <c r="K985" s="43">
        <v>21.25</v>
      </c>
      <c r="L985" s="43">
        <v>11.75</v>
      </c>
      <c r="M985" s="43">
        <v>14.75</v>
      </c>
      <c r="N985" s="37" t="s">
        <v>23</v>
      </c>
      <c r="O985" s="37" t="s">
        <v>196</v>
      </c>
    </row>
    <row r="986" spans="1:16" s="36" customFormat="1" x14ac:dyDescent="0.25">
      <c r="A986" s="37" t="s">
        <v>1961</v>
      </c>
      <c r="B986" s="44" t="str">
        <f t="shared" si="20"/>
        <v>E189 35'Cd/230V/1Ph/CSA</v>
      </c>
      <c r="C986" s="37" t="s">
        <v>1962</v>
      </c>
      <c r="D986" s="37" t="str">
        <f>VLOOKUP(A986,'[1]Zoeller Pump Company'!$A$10:$C$3862,3,FALSE)</f>
        <v>https://www.zoellerpumps.com/en-us/products/sump-effluent-pumps/commercial/180-190-series</v>
      </c>
      <c r="E986" s="37" t="s">
        <v>21</v>
      </c>
      <c r="F986" s="40">
        <v>1564</v>
      </c>
      <c r="G986" s="41"/>
      <c r="H986" s="42">
        <v>53514016449</v>
      </c>
      <c r="I986" s="43">
        <v>95</v>
      </c>
      <c r="J986" s="43" t="s">
        <v>22</v>
      </c>
      <c r="K986" s="43">
        <v>21.25</v>
      </c>
      <c r="L986" s="43">
        <v>11.75</v>
      </c>
      <c r="M986" s="43">
        <v>14.75</v>
      </c>
      <c r="N986" s="37" t="s">
        <v>23</v>
      </c>
      <c r="O986" s="37" t="s">
        <v>196</v>
      </c>
    </row>
    <row r="987" spans="1:16" s="36" customFormat="1" x14ac:dyDescent="0.25">
      <c r="A987" s="37" t="s">
        <v>1963</v>
      </c>
      <c r="B987" s="44" t="str">
        <f t="shared" si="20"/>
        <v>E189 25'Cd/230V/1Ph/CSA</v>
      </c>
      <c r="C987" s="37" t="s">
        <v>1964</v>
      </c>
      <c r="D987" s="37" t="str">
        <f>VLOOKUP(A987,'[1]Zoeller Pump Company'!$A$10:$C$3862,3,FALSE)</f>
        <v>https://www.zoellerpumps.com/en-us/products/sump-effluent-pumps/commercial/180-190-series</v>
      </c>
      <c r="E987" s="37" t="s">
        <v>21</v>
      </c>
      <c r="F987" s="40">
        <v>1554</v>
      </c>
      <c r="G987" s="41"/>
      <c r="H987" s="42">
        <v>53514026530</v>
      </c>
      <c r="I987" s="43">
        <v>92</v>
      </c>
      <c r="J987" s="43" t="s">
        <v>22</v>
      </c>
      <c r="K987" s="43">
        <v>21.25</v>
      </c>
      <c r="L987" s="43">
        <v>11.75</v>
      </c>
      <c r="M987" s="43">
        <v>14.75</v>
      </c>
      <c r="N987" s="37" t="s">
        <v>23</v>
      </c>
      <c r="O987" s="37" t="s">
        <v>196</v>
      </c>
    </row>
    <row r="988" spans="1:16" s="36" customFormat="1" x14ac:dyDescent="0.25">
      <c r="A988" s="37" t="s">
        <v>1965</v>
      </c>
      <c r="B988" s="44" t="str">
        <f t="shared" si="20"/>
        <v>E189 230V/1Ph/Wo Plug/CSA</v>
      </c>
      <c r="C988" s="37" t="s">
        <v>1966</v>
      </c>
      <c r="D988" s="37" t="str">
        <f>VLOOKUP(A988,'[1]Zoeller Pump Company'!$A$10:$C$3862,3,FALSE)</f>
        <v>https://www.zoellerpumps.com/en-us/products/sump-effluent-pumps/commercial/180-190-series</v>
      </c>
      <c r="E988" s="37" t="s">
        <v>21</v>
      </c>
      <c r="F988" s="40">
        <v>1454</v>
      </c>
      <c r="G988" s="41"/>
      <c r="H988" s="42">
        <v>53514033347</v>
      </c>
      <c r="I988" s="43">
        <v>90</v>
      </c>
      <c r="J988" s="43" t="s">
        <v>22</v>
      </c>
      <c r="K988" s="43">
        <v>21.25</v>
      </c>
      <c r="L988" s="43">
        <v>11.75</v>
      </c>
      <c r="M988" s="43">
        <v>14.75</v>
      </c>
      <c r="N988" s="37" t="s">
        <v>23</v>
      </c>
      <c r="O988" s="37" t="s">
        <v>196</v>
      </c>
      <c r="P988" s="39"/>
    </row>
    <row r="989" spans="1:16" s="36" customFormat="1" x14ac:dyDescent="0.25">
      <c r="A989" s="37" t="s">
        <v>1967</v>
      </c>
      <c r="B989" s="44" t="str">
        <f t="shared" si="20"/>
        <v>G189 50'Cd/460V/3Ph/cCSAus/UL</v>
      </c>
      <c r="C989" s="37" t="s">
        <v>1968</v>
      </c>
      <c r="D989" s="37" t="str">
        <f>VLOOKUP(A989,'[1]Zoeller Pump Company'!$A$10:$C$3862,3,FALSE)</f>
        <v>https://www.zoellerpumps.com/en-us/products/sump-effluent-pumps/commercial/180-190-series</v>
      </c>
      <c r="E989" s="37" t="s">
        <v>21</v>
      </c>
      <c r="F989" s="40">
        <v>1709</v>
      </c>
      <c r="G989" s="41"/>
      <c r="H989" s="42">
        <v>53514082079</v>
      </c>
      <c r="I989" s="43">
        <v>99</v>
      </c>
      <c r="J989" s="43" t="s">
        <v>22</v>
      </c>
      <c r="K989" s="43">
        <v>21.25</v>
      </c>
      <c r="L989" s="43">
        <v>11.75</v>
      </c>
      <c r="M989" s="43">
        <v>14.75</v>
      </c>
      <c r="N989" s="37" t="s">
        <v>23</v>
      </c>
      <c r="O989" s="37" t="s">
        <v>196</v>
      </c>
    </row>
    <row r="990" spans="1:16" s="36" customFormat="1" x14ac:dyDescent="0.25">
      <c r="A990" s="37" t="s">
        <v>1969</v>
      </c>
      <c r="B990" s="44" t="str">
        <f t="shared" si="20"/>
        <v>J189 35'Cd/200-208V/3Ph/cCSAus/UL</v>
      </c>
      <c r="C990" s="37" t="s">
        <v>1970</v>
      </c>
      <c r="D990" s="37" t="str">
        <f>VLOOKUP(A990,'[1]Zoeller Pump Company'!$A$10:$C$3862,3,FALSE)</f>
        <v>https://www.zoellerpumps.com/en-us/products/sump-effluent-pumps/commercial/180-190-series</v>
      </c>
      <c r="E990" s="37" t="s">
        <v>21</v>
      </c>
      <c r="F990" s="40">
        <v>1604</v>
      </c>
      <c r="G990" s="41"/>
      <c r="H990" s="42">
        <v>53514086237</v>
      </c>
      <c r="I990" s="43">
        <v>95</v>
      </c>
      <c r="J990" s="43" t="s">
        <v>22</v>
      </c>
      <c r="K990" s="43">
        <v>21.25</v>
      </c>
      <c r="L990" s="43">
        <v>11.75</v>
      </c>
      <c r="M990" s="43">
        <v>14.75</v>
      </c>
      <c r="N990" s="37" t="s">
        <v>23</v>
      </c>
      <c r="O990" s="37" t="s">
        <v>196</v>
      </c>
    </row>
    <row r="991" spans="1:16" s="36" customFormat="1" x14ac:dyDescent="0.25">
      <c r="A991" s="37" t="s">
        <v>1971</v>
      </c>
      <c r="B991" s="44" t="str">
        <f t="shared" si="20"/>
        <v>H189 35'Cd/200-208V/1Ph/cCSAus</v>
      </c>
      <c r="C991" s="37" t="s">
        <v>1972</v>
      </c>
      <c r="D991" s="37" t="str">
        <f>VLOOKUP(A991,'[1]Zoeller Pump Company'!$A$10:$C$3862,3,FALSE)</f>
        <v>https://www.zoellerpumps.com/en-us/products/sump-effluent-pumps/commercial/180-190-series</v>
      </c>
      <c r="E991" s="37" t="s">
        <v>21</v>
      </c>
      <c r="F991" s="40">
        <v>1706</v>
      </c>
      <c r="G991" s="41"/>
      <c r="H991" s="42">
        <v>53514088200</v>
      </c>
      <c r="I991" s="43">
        <v>95</v>
      </c>
      <c r="J991" s="43" t="s">
        <v>22</v>
      </c>
      <c r="K991" s="43">
        <v>21.25</v>
      </c>
      <c r="L991" s="43">
        <v>11.75</v>
      </c>
      <c r="M991" s="43">
        <v>14.75</v>
      </c>
      <c r="N991" s="37" t="s">
        <v>23</v>
      </c>
      <c r="O991" s="37" t="s">
        <v>196</v>
      </c>
    </row>
    <row r="992" spans="1:16" s="36" customFormat="1" x14ac:dyDescent="0.25">
      <c r="A992" s="37" t="s">
        <v>1973</v>
      </c>
      <c r="B992" s="44" t="str">
        <f t="shared" si="20"/>
        <v>WD189 230V/1Ph</v>
      </c>
      <c r="C992" s="37" t="s">
        <v>1974</v>
      </c>
      <c r="D992" s="37" t="str">
        <f>VLOOKUP(A992,'[1]Zoeller Pump Company'!$A$10:$C$3862,3,FALSE)</f>
        <v>https://www.zoellerpumps.com/en-us/products/sump-effluent-pumps/commercial/180-190-series</v>
      </c>
      <c r="E992" s="37" t="s">
        <v>21</v>
      </c>
      <c r="F992" s="40">
        <v>1600</v>
      </c>
      <c r="G992" s="41"/>
      <c r="H992" s="42">
        <v>53514090319</v>
      </c>
      <c r="I992" s="43">
        <v>93</v>
      </c>
      <c r="J992" s="43" t="s">
        <v>22</v>
      </c>
      <c r="K992" s="43">
        <v>21.25</v>
      </c>
      <c r="L992" s="43">
        <v>11.75</v>
      </c>
      <c r="M992" s="43">
        <v>14.75</v>
      </c>
      <c r="N992" s="37" t="s">
        <v>23</v>
      </c>
      <c r="O992" s="37" t="s">
        <v>196</v>
      </c>
    </row>
    <row r="993" spans="1:15" s="36" customFormat="1" x14ac:dyDescent="0.25">
      <c r="A993" s="37" t="s">
        <v>1975</v>
      </c>
      <c r="B993" s="44" t="str">
        <f t="shared" si="20"/>
        <v>IX189 200-208V/1Ph/Ex Pr/FM/CSA</v>
      </c>
      <c r="C993" s="37" t="s">
        <v>1976</v>
      </c>
      <c r="D993" s="37" t="str">
        <f>VLOOKUP(A993,'[1]Zoeller Pump Company'!$A$10:$C$3862,3,FALSE)</f>
        <v>https://www.zoellerpumps.com/en-us/products/sump-effluent-pumps/commercial/180-190-series</v>
      </c>
      <c r="E993" s="37" t="s">
        <v>21</v>
      </c>
      <c r="F993" s="40">
        <v>2711</v>
      </c>
      <c r="G993" s="41"/>
      <c r="H993" s="42">
        <v>53514108205</v>
      </c>
      <c r="I993" s="43">
        <v>126</v>
      </c>
      <c r="J993" s="43" t="s">
        <v>22</v>
      </c>
      <c r="K993" s="43">
        <v>32</v>
      </c>
      <c r="L993" s="43">
        <v>12</v>
      </c>
      <c r="M993" s="43">
        <v>15</v>
      </c>
      <c r="N993" s="37" t="s">
        <v>23</v>
      </c>
      <c r="O993" s="37" t="s">
        <v>24</v>
      </c>
    </row>
    <row r="994" spans="1:15" s="36" customFormat="1" x14ac:dyDescent="0.25">
      <c r="A994" s="37" t="s">
        <v>1977</v>
      </c>
      <c r="B994" s="44" t="str">
        <f t="shared" si="20"/>
        <v>EX189 230V/1Ph/Ex Pr/FM/CSA</v>
      </c>
      <c r="C994" s="37" t="s">
        <v>1978</v>
      </c>
      <c r="D994" s="37" t="str">
        <f>VLOOKUP(A994,'[1]Zoeller Pump Company'!$A$10:$C$3862,3,FALSE)</f>
        <v>https://www.zoellerpumps.com/en-us/products/sump-effluent-pumps/commercial/180-190-series</v>
      </c>
      <c r="E994" s="37" t="s">
        <v>21</v>
      </c>
      <c r="F994" s="40">
        <v>2671</v>
      </c>
      <c r="G994" s="41"/>
      <c r="H994" s="42">
        <v>53514108212</v>
      </c>
      <c r="I994" s="43">
        <v>126</v>
      </c>
      <c r="J994" s="43" t="s">
        <v>22</v>
      </c>
      <c r="K994" s="43">
        <v>32</v>
      </c>
      <c r="L994" s="43">
        <v>12</v>
      </c>
      <c r="M994" s="43">
        <v>15</v>
      </c>
      <c r="N994" s="37" t="s">
        <v>23</v>
      </c>
      <c r="O994" s="37" t="s">
        <v>24</v>
      </c>
    </row>
    <row r="995" spans="1:15" s="36" customFormat="1" x14ac:dyDescent="0.25">
      <c r="A995" s="37" t="s">
        <v>1979</v>
      </c>
      <c r="B995" s="44" t="str">
        <f t="shared" si="20"/>
        <v>JX189 200-208V/3Ph/Ex Pr/FM/CSA</v>
      </c>
      <c r="C995" s="37" t="s">
        <v>1980</v>
      </c>
      <c r="D995" s="37" t="str">
        <f>VLOOKUP(A995,'[1]Zoeller Pump Company'!$A$10:$C$3862,3,FALSE)</f>
        <v>https://www.zoellerpumps.com/en-us/products/sump-effluent-pumps/commercial/180-190-series</v>
      </c>
      <c r="E995" s="37" t="s">
        <v>21</v>
      </c>
      <c r="F995" s="40">
        <v>2786</v>
      </c>
      <c r="G995" s="41"/>
      <c r="H995" s="42">
        <v>53514108229</v>
      </c>
      <c r="I995" s="43">
        <v>126</v>
      </c>
      <c r="J995" s="43" t="s">
        <v>22</v>
      </c>
      <c r="K995" s="43">
        <v>32</v>
      </c>
      <c r="L995" s="43">
        <v>12</v>
      </c>
      <c r="M995" s="43">
        <v>15</v>
      </c>
      <c r="N995" s="37" t="s">
        <v>23</v>
      </c>
      <c r="O995" s="37" t="s">
        <v>24</v>
      </c>
    </row>
    <row r="996" spans="1:15" s="36" customFormat="1" x14ac:dyDescent="0.25">
      <c r="A996" s="37" t="s">
        <v>1981</v>
      </c>
      <c r="B996" s="44" t="str">
        <f t="shared" si="20"/>
        <v>FX189 230V/3Ph/Ex Pr/FM/CSA</v>
      </c>
      <c r="C996" s="37" t="s">
        <v>1982</v>
      </c>
      <c r="D996" s="37" t="str">
        <f>VLOOKUP(A996,'[1]Zoeller Pump Company'!$A$10:$C$3862,3,FALSE)</f>
        <v>https://www.zoellerpumps.com/en-us/products/sump-effluent-pumps/commercial/180-190-series</v>
      </c>
      <c r="E996" s="37" t="s">
        <v>21</v>
      </c>
      <c r="F996" s="40">
        <v>2786</v>
      </c>
      <c r="G996" s="41"/>
      <c r="H996" s="42">
        <v>53514108236</v>
      </c>
      <c r="I996" s="43">
        <v>126</v>
      </c>
      <c r="J996" s="43" t="s">
        <v>22</v>
      </c>
      <c r="K996" s="43">
        <v>32</v>
      </c>
      <c r="L996" s="43">
        <v>12</v>
      </c>
      <c r="M996" s="43">
        <v>15</v>
      </c>
      <c r="N996" s="37" t="s">
        <v>23</v>
      </c>
      <c r="O996" s="37" t="s">
        <v>24</v>
      </c>
    </row>
    <row r="997" spans="1:15" s="36" customFormat="1" x14ac:dyDescent="0.25">
      <c r="A997" s="37" t="s">
        <v>1983</v>
      </c>
      <c r="B997" s="44" t="str">
        <f t="shared" si="20"/>
        <v>GX189 460V/3Ph/Ex Pr/FM/CSA</v>
      </c>
      <c r="C997" s="37" t="s">
        <v>1984</v>
      </c>
      <c r="D997" s="37" t="str">
        <f>VLOOKUP(A997,'[1]Zoeller Pump Company'!$A$10:$C$3862,3,FALSE)</f>
        <v>https://www.zoellerpumps.com/en-us/products/sump-effluent-pumps/commercial/180-190-series</v>
      </c>
      <c r="E997" s="37" t="s">
        <v>21</v>
      </c>
      <c r="F997" s="40">
        <v>2786</v>
      </c>
      <c r="G997" s="41"/>
      <c r="H997" s="42">
        <v>53514108243</v>
      </c>
      <c r="I997" s="43">
        <v>126</v>
      </c>
      <c r="J997" s="43" t="s">
        <v>22</v>
      </c>
      <c r="K997" s="43">
        <v>32</v>
      </c>
      <c r="L997" s="43">
        <v>12</v>
      </c>
      <c r="M997" s="43">
        <v>15</v>
      </c>
      <c r="N997" s="37" t="s">
        <v>23</v>
      </c>
      <c r="O997" s="37" t="s">
        <v>24</v>
      </c>
    </row>
    <row r="998" spans="1:15" s="36" customFormat="1" x14ac:dyDescent="0.25">
      <c r="A998" s="37" t="s">
        <v>1985</v>
      </c>
      <c r="B998" s="44" t="str">
        <f t="shared" si="20"/>
        <v>D189 25'Cd/230V/1Ph/CSA</v>
      </c>
      <c r="C998" s="37" t="s">
        <v>1986</v>
      </c>
      <c r="D998" s="37" t="str">
        <f>VLOOKUP(A998,'[1]Zoeller Pump Company'!$A$10:$C$3862,3,FALSE)</f>
        <v>https://www.zoellerpumps.com/en-us/products/sump-effluent-pumps/commercial/180-190-series</v>
      </c>
      <c r="E998" s="37" t="s">
        <v>21</v>
      </c>
      <c r="F998" s="40">
        <v>1656</v>
      </c>
      <c r="G998" s="41"/>
      <c r="H998" s="42">
        <v>53514125288</v>
      </c>
      <c r="I998" s="43">
        <v>100</v>
      </c>
      <c r="J998" s="43" t="s">
        <v>22</v>
      </c>
      <c r="K998" s="43">
        <v>21.25</v>
      </c>
      <c r="L998" s="43">
        <v>11.75</v>
      </c>
      <c r="M998" s="43">
        <v>14.75</v>
      </c>
      <c r="N998" s="37" t="s">
        <v>23</v>
      </c>
      <c r="O998" s="37" t="s">
        <v>196</v>
      </c>
    </row>
    <row r="999" spans="1:15" s="36" customFormat="1" x14ac:dyDescent="0.25">
      <c r="A999" s="37" t="s">
        <v>1987</v>
      </c>
      <c r="B999" s="44" t="str">
        <f t="shared" si="20"/>
        <v>GX189 50'Cd/460V/3Ph/Ex Pr/FM/CSA</v>
      </c>
      <c r="C999" s="37" t="s">
        <v>1988</v>
      </c>
      <c r="D999" s="37" t="str">
        <f>VLOOKUP(A999,'[1]Zoeller Pump Company'!$A$10:$C$3862,3,FALSE)</f>
        <v>https://www.zoellerpumps.com/en-us/products/sump-effluent-pumps/commercial/180-190-series</v>
      </c>
      <c r="E999" s="37" t="s">
        <v>21</v>
      </c>
      <c r="F999" s="40">
        <v>2941</v>
      </c>
      <c r="G999" s="41"/>
      <c r="H999" s="42">
        <v>53514137731</v>
      </c>
      <c r="I999" s="43">
        <v>129</v>
      </c>
      <c r="J999" s="43" t="s">
        <v>22</v>
      </c>
      <c r="K999" s="43">
        <v>32</v>
      </c>
      <c r="L999" s="43">
        <v>12</v>
      </c>
      <c r="M999" s="43">
        <v>15</v>
      </c>
      <c r="N999" s="37" t="s">
        <v>23</v>
      </c>
      <c r="O999" s="37" t="s">
        <v>24</v>
      </c>
    </row>
    <row r="1000" spans="1:15" s="36" customFormat="1" x14ac:dyDescent="0.25">
      <c r="A1000" s="37" t="s">
        <v>1989</v>
      </c>
      <c r="B1000" s="44" t="str">
        <f t="shared" si="20"/>
        <v>WD189 50'Cd/230V/1Ph</v>
      </c>
      <c r="C1000" s="37" t="s">
        <v>1990</v>
      </c>
      <c r="D1000" s="37" t="str">
        <f>VLOOKUP(A1000,'[1]Zoeller Pump Company'!$A$10:$C$3862,3,FALSE)</f>
        <v>https://www.zoellerpumps.com/en-us/products/sump-effluent-pumps/commercial/180-190-series</v>
      </c>
      <c r="E1000" s="37" t="s">
        <v>21</v>
      </c>
      <c r="F1000" s="40">
        <v>1740</v>
      </c>
      <c r="G1000" s="41"/>
      <c r="H1000" s="42">
        <v>53514151836</v>
      </c>
      <c r="I1000" s="43">
        <v>98</v>
      </c>
      <c r="J1000" s="43" t="s">
        <v>22</v>
      </c>
      <c r="K1000" s="43">
        <v>21.25</v>
      </c>
      <c r="L1000" s="43">
        <v>11.75</v>
      </c>
      <c r="M1000" s="43">
        <v>14.75</v>
      </c>
      <c r="N1000" s="37" t="s">
        <v>23</v>
      </c>
      <c r="O1000" s="37" t="s">
        <v>196</v>
      </c>
    </row>
    <row r="1001" spans="1:15" s="36" customFormat="1" x14ac:dyDescent="0.25">
      <c r="A1001" s="37" t="s">
        <v>1991</v>
      </c>
      <c r="B1001" s="44" t="str">
        <f t="shared" si="20"/>
        <v>G189 35'Cd/460V/3Ph/cCSAus/UL</v>
      </c>
      <c r="C1001" s="37" t="s">
        <v>1992</v>
      </c>
      <c r="D1001" s="37" t="str">
        <f>VLOOKUP(A1001,'[1]Zoeller Pump Company'!$A$10:$C$3862,3,FALSE)</f>
        <v>https://www.zoellerpumps.com/en-us/products/sump-effluent-pumps/commercial/180-190-series</v>
      </c>
      <c r="E1001" s="37" t="s">
        <v>21</v>
      </c>
      <c r="F1001" s="40">
        <v>1679</v>
      </c>
      <c r="G1001" s="41"/>
      <c r="H1001" s="42">
        <v>53514173654</v>
      </c>
      <c r="I1001" s="43">
        <v>97</v>
      </c>
      <c r="J1001" s="43" t="s">
        <v>22</v>
      </c>
      <c r="K1001" s="43">
        <v>21.25</v>
      </c>
      <c r="L1001" s="43">
        <v>11.75</v>
      </c>
      <c r="M1001" s="43">
        <v>14.75</v>
      </c>
      <c r="N1001" s="37" t="s">
        <v>23</v>
      </c>
      <c r="O1001" s="37" t="s">
        <v>196</v>
      </c>
    </row>
    <row r="1002" spans="1:15" s="36" customFormat="1" x14ac:dyDescent="0.25">
      <c r="A1002" s="45" t="s">
        <v>1993</v>
      </c>
      <c r="B1002" s="44" t="str">
        <f t="shared" si="20"/>
        <v>I189 50'Cd/200-208V/1Ph/cCSAus</v>
      </c>
      <c r="C1002" s="37" t="s">
        <v>1994</v>
      </c>
      <c r="D1002" s="37" t="str">
        <f>VLOOKUP(A1002,'[1]Zoeller Pump Company'!$A$10:$C$3862,3,FALSE)</f>
        <v>https://www.zoellerpumps.com/en-us/products/sump-effluent-pumps/commercial/180-190-series</v>
      </c>
      <c r="E1002" s="37" t="s">
        <v>21</v>
      </c>
      <c r="F1002" s="40">
        <v>1634</v>
      </c>
      <c r="G1002" s="41"/>
      <c r="H1002" s="42">
        <v>53514192969</v>
      </c>
      <c r="I1002" s="43">
        <v>95</v>
      </c>
      <c r="J1002" s="46" t="s">
        <v>22</v>
      </c>
      <c r="K1002" s="43">
        <v>21.25</v>
      </c>
      <c r="L1002" s="43">
        <v>11.75</v>
      </c>
      <c r="M1002" s="43">
        <v>14.75</v>
      </c>
      <c r="N1002" s="39" t="s">
        <v>23</v>
      </c>
      <c r="O1002" s="39" t="s">
        <v>196</v>
      </c>
    </row>
    <row r="1003" spans="1:15" s="36" customFormat="1" x14ac:dyDescent="0.25">
      <c r="A1003" s="37" t="s">
        <v>1995</v>
      </c>
      <c r="B1003" s="44" t="str">
        <f t="shared" si="20"/>
        <v>DX189 230V/1Ph/Ex Pr/FM/CSA</v>
      </c>
      <c r="C1003" s="37" t="s">
        <v>1996</v>
      </c>
      <c r="D1003" s="37" t="str">
        <f>VLOOKUP(A1003,'[1]Zoeller Pump Company'!$A$10:$C$3862,3,FALSE)</f>
        <v>https://www.zoellerpumps.com/en-us/products/sump-effluent-pumps/commercial/180-190-series</v>
      </c>
      <c r="E1003" s="37" t="s">
        <v>21</v>
      </c>
      <c r="F1003" s="40">
        <v>3562</v>
      </c>
      <c r="G1003" s="41"/>
      <c r="H1003" s="42">
        <v>53514236441</v>
      </c>
      <c r="I1003" s="43">
        <v>128</v>
      </c>
      <c r="J1003" s="43" t="s">
        <v>22</v>
      </c>
      <c r="K1003" s="43">
        <v>32</v>
      </c>
      <c r="L1003" s="43">
        <v>12</v>
      </c>
      <c r="M1003" s="43">
        <v>15</v>
      </c>
      <c r="N1003" s="37" t="s">
        <v>23</v>
      </c>
      <c r="O1003" s="37" t="s">
        <v>24</v>
      </c>
    </row>
    <row r="1004" spans="1:15" s="36" customFormat="1" x14ac:dyDescent="0.25">
      <c r="A1004" s="37" t="s">
        <v>1997</v>
      </c>
      <c r="B1004" s="44" t="str">
        <f t="shared" si="20"/>
        <v>HX189 200-208V/1Ph/Ex Pr/FM/CSA</v>
      </c>
      <c r="C1004" s="37" t="s">
        <v>1998</v>
      </c>
      <c r="D1004" s="37" t="str">
        <f>VLOOKUP(A1004,'[1]Zoeller Pump Company'!$A$10:$C$3862,3,FALSE)</f>
        <v>https://www.zoellerpumps.com/en-us/products/sump-effluent-pumps/commercial/180-190-series</v>
      </c>
      <c r="E1004" s="37" t="s">
        <v>21</v>
      </c>
      <c r="F1004" s="40">
        <v>3602</v>
      </c>
      <c r="G1004" s="41"/>
      <c r="H1004" s="42">
        <v>53514236465</v>
      </c>
      <c r="I1004" s="43">
        <v>128</v>
      </c>
      <c r="J1004" s="43" t="s">
        <v>22</v>
      </c>
      <c r="K1004" s="43">
        <v>32</v>
      </c>
      <c r="L1004" s="43">
        <v>12</v>
      </c>
      <c r="M1004" s="43">
        <v>15</v>
      </c>
      <c r="N1004" s="37" t="s">
        <v>23</v>
      </c>
      <c r="O1004" s="37" t="s">
        <v>24</v>
      </c>
    </row>
    <row r="1005" spans="1:15" s="36" customFormat="1" x14ac:dyDescent="0.25">
      <c r="A1005" s="37" t="s">
        <v>1999</v>
      </c>
      <c r="B1005" s="44" t="str">
        <f t="shared" si="20"/>
        <v>D189 35'Cd/230V/1Ph/CSA</v>
      </c>
      <c r="C1005" s="37" t="s">
        <v>2000</v>
      </c>
      <c r="D1005" s="37" t="str">
        <f>VLOOKUP(A1005,'[1]Zoeller Pump Company'!$A$10:$C$3862,3,FALSE)</f>
        <v>https://www.zoellerpumps.com/en-us/products/sump-effluent-pumps/commercial/180-190-series</v>
      </c>
      <c r="E1005" s="37" t="s">
        <v>21</v>
      </c>
      <c r="F1005" s="40">
        <v>1666</v>
      </c>
      <c r="G1005" s="41"/>
      <c r="H1005" s="42">
        <v>53514260569</v>
      </c>
      <c r="I1005" s="43">
        <v>100</v>
      </c>
      <c r="J1005" s="43" t="s">
        <v>22</v>
      </c>
      <c r="K1005" s="43">
        <v>21.25</v>
      </c>
      <c r="L1005" s="43">
        <v>11.75</v>
      </c>
      <c r="M1005" s="43">
        <v>14.75</v>
      </c>
      <c r="N1005" s="37" t="s">
        <v>23</v>
      </c>
      <c r="O1005" s="37" t="s">
        <v>196</v>
      </c>
    </row>
    <row r="1006" spans="1:15" s="36" customFormat="1" x14ac:dyDescent="0.25">
      <c r="A1006" s="37" t="s">
        <v>2001</v>
      </c>
      <c r="B1006" s="44" t="str">
        <f t="shared" si="20"/>
        <v>G189 25'Cd/460V/3Ph/cCSAus/UL</v>
      </c>
      <c r="C1006" s="37" t="s">
        <v>2002</v>
      </c>
      <c r="D1006" s="37" t="str">
        <f>VLOOKUP(A1006,'[1]Zoeller Pump Company'!$A$10:$C$3862,3,FALSE)</f>
        <v>https://www.zoellerpumps.com/en-us/products/sump-effluent-pumps/commercial/180-190-series</v>
      </c>
      <c r="E1006" s="37" t="s">
        <v>21</v>
      </c>
      <c r="F1006" s="40">
        <v>1669</v>
      </c>
      <c r="G1006" s="41"/>
      <c r="H1006" s="42">
        <v>53514299644</v>
      </c>
      <c r="I1006" s="43">
        <v>96</v>
      </c>
      <c r="J1006" s="43" t="s">
        <v>22</v>
      </c>
      <c r="K1006" s="43">
        <v>21.25</v>
      </c>
      <c r="L1006" s="43">
        <v>11.75</v>
      </c>
      <c r="M1006" s="43">
        <v>14.75</v>
      </c>
      <c r="N1006" s="37" t="s">
        <v>23</v>
      </c>
      <c r="O1006" s="37" t="s">
        <v>196</v>
      </c>
    </row>
    <row r="1007" spans="1:15" s="36" customFormat="1" x14ac:dyDescent="0.25">
      <c r="A1007" s="37" t="s">
        <v>2003</v>
      </c>
      <c r="B1007" s="44" t="str">
        <f t="shared" si="20"/>
        <v>J189 50'Cd/200-208V/3Ph/cCSAus/UL</v>
      </c>
      <c r="C1007" s="37" t="s">
        <v>2004</v>
      </c>
      <c r="D1007" s="37" t="str">
        <f>VLOOKUP(A1007,'[1]Zoeller Pump Company'!$A$10:$C$3862,3,FALSE)</f>
        <v>https://www.zoellerpumps.com/en-us/products/sump-effluent-pumps/commercial/180-190-series</v>
      </c>
      <c r="E1007" s="37" t="s">
        <v>21</v>
      </c>
      <c r="F1007" s="40">
        <v>1709</v>
      </c>
      <c r="G1007" s="41"/>
      <c r="H1007" s="42">
        <v>53514343675</v>
      </c>
      <c r="I1007" s="43">
        <v>96</v>
      </c>
      <c r="J1007" s="43" t="s">
        <v>22</v>
      </c>
      <c r="K1007" s="43">
        <v>21.25</v>
      </c>
      <c r="L1007" s="43">
        <v>11.75</v>
      </c>
      <c r="M1007" s="43">
        <v>14.75</v>
      </c>
      <c r="N1007" s="37" t="s">
        <v>23</v>
      </c>
      <c r="O1007" s="37" t="s">
        <v>196</v>
      </c>
    </row>
    <row r="1008" spans="1:15" s="36" customFormat="1" x14ac:dyDescent="0.25">
      <c r="A1008" s="37" t="s">
        <v>2005</v>
      </c>
      <c r="B1008" s="44" t="str">
        <f t="shared" si="20"/>
        <v>F189 35'Cd/230V/3Ph/cCSAus/UL</v>
      </c>
      <c r="C1008" s="37" t="s">
        <v>2006</v>
      </c>
      <c r="D1008" s="37" t="str">
        <f>VLOOKUP(A1008,'[1]Zoeller Pump Company'!$A$10:$C$3862,3,FALSE)</f>
        <v>https://www.zoellerpumps.com/en-us/products/sump-effluent-pumps/commercial/180-190-series</v>
      </c>
      <c r="E1008" s="37" t="s">
        <v>21</v>
      </c>
      <c r="F1008" s="40">
        <v>1679</v>
      </c>
      <c r="G1008" s="41"/>
      <c r="H1008" s="42">
        <v>53514343712</v>
      </c>
      <c r="I1008" s="43">
        <v>91</v>
      </c>
      <c r="J1008" s="43" t="s">
        <v>22</v>
      </c>
      <c r="K1008" s="43">
        <v>21.25</v>
      </c>
      <c r="L1008" s="43">
        <v>11.75</v>
      </c>
      <c r="M1008" s="43">
        <v>14.75</v>
      </c>
      <c r="N1008" s="37" t="s">
        <v>23</v>
      </c>
      <c r="O1008" s="37" t="s">
        <v>196</v>
      </c>
    </row>
    <row r="1009" spans="1:15" s="36" customFormat="1" x14ac:dyDescent="0.25">
      <c r="A1009" s="37" t="s">
        <v>2007</v>
      </c>
      <c r="B1009" s="44" t="str">
        <f t="shared" si="20"/>
        <v>GX189 35'Cd/460V/3Ph/Ex Pr/FM/CSA</v>
      </c>
      <c r="C1009" s="37" t="s">
        <v>2008</v>
      </c>
      <c r="D1009" s="37" t="str">
        <f>VLOOKUP(A1009,'[1]Zoeller Pump Company'!$A$10:$C$3862,3,FALSE)</f>
        <v>https://www.zoellerpumps.com/en-us/products/sump-effluent-pumps/commercial/180-190-series</v>
      </c>
      <c r="E1009" s="37" t="s">
        <v>21</v>
      </c>
      <c r="F1009" s="40">
        <v>2896</v>
      </c>
      <c r="G1009" s="41"/>
      <c r="H1009" s="42">
        <v>53514367831</v>
      </c>
      <c r="I1009" s="43">
        <v>126</v>
      </c>
      <c r="J1009" s="43" t="s">
        <v>22</v>
      </c>
      <c r="K1009" s="43">
        <v>32</v>
      </c>
      <c r="L1009" s="43">
        <v>12</v>
      </c>
      <c r="M1009" s="43">
        <v>15</v>
      </c>
      <c r="N1009" s="37" t="s">
        <v>23</v>
      </c>
      <c r="O1009" s="37" t="s">
        <v>24</v>
      </c>
    </row>
    <row r="1010" spans="1:15" s="36" customFormat="1" x14ac:dyDescent="0.25">
      <c r="A1010" s="37" t="s">
        <v>2009</v>
      </c>
      <c r="B1010" s="44" t="str">
        <f t="shared" si="20"/>
        <v>DX189 35'Cd/230V/1Ph/Ex Pr/FM/CSA</v>
      </c>
      <c r="C1010" s="37" t="s">
        <v>2010</v>
      </c>
      <c r="D1010" s="37" t="str">
        <f>VLOOKUP(A1010,'[1]Zoeller Pump Company'!$A$10:$C$3862,3,FALSE)</f>
        <v>https://www.zoellerpumps.com/en-us/products/sump-effluent-pumps/commercial/180-190-series</v>
      </c>
      <c r="E1010" s="37" t="s">
        <v>21</v>
      </c>
      <c r="F1010" s="40">
        <v>3672</v>
      </c>
      <c r="G1010" s="41"/>
      <c r="H1010" s="42">
        <v>53514367855</v>
      </c>
      <c r="I1010" s="43">
        <v>128</v>
      </c>
      <c r="J1010" s="43" t="s">
        <v>22</v>
      </c>
      <c r="K1010" s="43">
        <v>32</v>
      </c>
      <c r="L1010" s="43">
        <v>12</v>
      </c>
      <c r="M1010" s="43">
        <v>15</v>
      </c>
      <c r="N1010" s="37" t="s">
        <v>23</v>
      </c>
      <c r="O1010" s="37" t="s">
        <v>24</v>
      </c>
    </row>
    <row r="1011" spans="1:15" s="36" customFormat="1" x14ac:dyDescent="0.25">
      <c r="A1011" s="37" t="s">
        <v>2011</v>
      </c>
      <c r="B1011" s="44" t="str">
        <f t="shared" si="20"/>
        <v>IX189 50'Cd/200-208V/1Ph/Ex Pr/FM/CSA</v>
      </c>
      <c r="C1011" s="37" t="s">
        <v>2012</v>
      </c>
      <c r="D1011" s="37" t="str">
        <f>VLOOKUP(A1011,'[1]Zoeller Pump Company'!$A$10:$C$3862,3,FALSE)</f>
        <v>https://www.zoellerpumps.com/en-us/products/sump-effluent-pumps/commercial/180-190-series</v>
      </c>
      <c r="E1011" s="37" t="s">
        <v>21</v>
      </c>
      <c r="F1011" s="40">
        <v>2851</v>
      </c>
      <c r="G1011" s="41"/>
      <c r="H1011" s="42">
        <v>53514387389</v>
      </c>
      <c r="I1011" s="43">
        <v>126</v>
      </c>
      <c r="J1011" s="43" t="s">
        <v>22</v>
      </c>
      <c r="K1011" s="43">
        <v>32</v>
      </c>
      <c r="L1011" s="43">
        <v>12</v>
      </c>
      <c r="M1011" s="43">
        <v>15</v>
      </c>
      <c r="N1011" s="37" t="s">
        <v>23</v>
      </c>
      <c r="O1011" s="37" t="s">
        <v>24</v>
      </c>
    </row>
    <row r="1012" spans="1:15" s="36" customFormat="1" x14ac:dyDescent="0.25">
      <c r="A1012" s="52" t="s">
        <v>2013</v>
      </c>
      <c r="B1012" s="44" t="str">
        <f t="shared" si="20"/>
        <v>F189 50'Cd/230V/3Ph/cCSAus/UL</v>
      </c>
      <c r="C1012" s="39" t="s">
        <v>2014</v>
      </c>
      <c r="D1012" s="37" t="str">
        <f>VLOOKUP(A1012,'[1]Zoeller Pump Company'!$A$10:$C$3862,3,FALSE)</f>
        <v>https://www.zoellerpumps.com/en-us/products/sump-effluent-pumps/commercial/180-190-series</v>
      </c>
      <c r="E1012" s="39" t="s">
        <v>21</v>
      </c>
      <c r="F1012" s="40">
        <v>1709</v>
      </c>
      <c r="G1012" s="41"/>
      <c r="H1012" s="39">
        <v>53514438623</v>
      </c>
      <c r="I1012" s="39">
        <v>90</v>
      </c>
      <c r="J1012" s="39" t="s">
        <v>22</v>
      </c>
      <c r="K1012" s="39">
        <v>21.25</v>
      </c>
      <c r="L1012" s="39">
        <v>11.75</v>
      </c>
      <c r="M1012" s="39">
        <v>14.75</v>
      </c>
      <c r="N1012" s="37" t="s">
        <v>23</v>
      </c>
      <c r="O1012" s="37" t="s">
        <v>196</v>
      </c>
    </row>
    <row r="1013" spans="1:15" s="36" customFormat="1" x14ac:dyDescent="0.25">
      <c r="A1013" s="52" t="s">
        <v>2015</v>
      </c>
      <c r="B1013" s="44" t="str">
        <f t="shared" si="20"/>
        <v>GX189 25'Cd/460V/3Ph/Ex Pr</v>
      </c>
      <c r="C1013" s="39" t="s">
        <v>2016</v>
      </c>
      <c r="D1013" s="37" t="str">
        <f>VLOOKUP(A1013,'[1]Zoeller Pump Company'!$A$10:$C$3862,3,FALSE)</f>
        <v>https://www.zoellerpumps.com/en-us/products/sump-effluent-pumps/commercial/180-190-series</v>
      </c>
      <c r="E1013" s="39" t="s">
        <v>21</v>
      </c>
      <c r="F1013" s="40">
        <v>2886</v>
      </c>
      <c r="G1013" s="41"/>
      <c r="H1013" s="39">
        <v>53514439644</v>
      </c>
      <c r="I1013" s="39">
        <v>126</v>
      </c>
      <c r="J1013" s="39" t="s">
        <v>22</v>
      </c>
      <c r="K1013" s="39">
        <v>32</v>
      </c>
      <c r="L1013" s="39">
        <v>12</v>
      </c>
      <c r="M1013" s="39">
        <v>15</v>
      </c>
      <c r="N1013" s="37" t="s">
        <v>23</v>
      </c>
      <c r="O1013" s="37" t="s">
        <v>24</v>
      </c>
    </row>
    <row r="1014" spans="1:15" s="36" customFormat="1" x14ac:dyDescent="0.25">
      <c r="A1014" s="37" t="s">
        <v>2017</v>
      </c>
      <c r="B1014" s="44" t="str">
        <f t="shared" si="20"/>
        <v>E191 230V/1Ph/cCSAus</v>
      </c>
      <c r="C1014" s="37" t="s">
        <v>2018</v>
      </c>
      <c r="D1014" s="37" t="str">
        <f>VLOOKUP(A1014,'[1]Zoeller Pump Company'!$A$10:$C$3862,3,FALSE)</f>
        <v>https://www.zoellerpumps.com/en-us/products/sump-effluent-pumps/commercial/180-190-series</v>
      </c>
      <c r="E1014" s="37" t="s">
        <v>21</v>
      </c>
      <c r="F1014" s="40">
        <v>1495</v>
      </c>
      <c r="G1014" s="41"/>
      <c r="H1014" s="42">
        <v>53514058548</v>
      </c>
      <c r="I1014" s="43">
        <v>87</v>
      </c>
      <c r="J1014" s="43" t="s">
        <v>22</v>
      </c>
      <c r="K1014" s="43">
        <v>21.25</v>
      </c>
      <c r="L1014" s="43">
        <v>11.75</v>
      </c>
      <c r="M1014" s="43">
        <v>14.75</v>
      </c>
      <c r="N1014" s="37" t="s">
        <v>23</v>
      </c>
      <c r="O1014" s="37" t="s">
        <v>196</v>
      </c>
    </row>
    <row r="1015" spans="1:15" s="36" customFormat="1" x14ac:dyDescent="0.25">
      <c r="A1015" s="37" t="s">
        <v>2019</v>
      </c>
      <c r="B1015" s="44" t="str">
        <f t="shared" si="20"/>
        <v>E191 25'Cd/230V/1Ph/cCSAus</v>
      </c>
      <c r="C1015" s="37" t="s">
        <v>2020</v>
      </c>
      <c r="D1015" s="37" t="str">
        <f>VLOOKUP(A1015,'[1]Zoeller Pump Company'!$A$10:$C$3862,3,FALSE)</f>
        <v>https://www.zoellerpumps.com/en-us/products/sump-effluent-pumps/commercial/180-190-series</v>
      </c>
      <c r="E1015" s="37" t="s">
        <v>21</v>
      </c>
      <c r="F1015" s="40">
        <v>1595</v>
      </c>
      <c r="G1015" s="41"/>
      <c r="H1015" s="42">
        <v>53514099404</v>
      </c>
      <c r="I1015" s="43">
        <v>88</v>
      </c>
      <c r="J1015" s="43" t="s">
        <v>22</v>
      </c>
      <c r="K1015" s="43">
        <v>21.25</v>
      </c>
      <c r="L1015" s="43">
        <v>11.75</v>
      </c>
      <c r="M1015" s="43">
        <v>14.75</v>
      </c>
      <c r="N1015" s="37" t="s">
        <v>23</v>
      </c>
      <c r="O1015" s="37" t="s">
        <v>196</v>
      </c>
    </row>
    <row r="1016" spans="1:15" s="36" customFormat="1" x14ac:dyDescent="0.25">
      <c r="A1016" s="37" t="s">
        <v>2021</v>
      </c>
      <c r="B1016" s="44" t="str">
        <f t="shared" si="20"/>
        <v>EX191 230V/1Ph/Ex Pr/FM/CSA</v>
      </c>
      <c r="C1016" s="37" t="s">
        <v>2022</v>
      </c>
      <c r="D1016" s="37" t="str">
        <f>VLOOKUP(A1016,'[1]Zoeller Pump Company'!$A$10:$C$3862,3,FALSE)</f>
        <v>https://www.zoellerpumps.com/en-us/products/sump-effluent-pumps/commercial/180-190-series</v>
      </c>
      <c r="E1016" s="37" t="s">
        <v>21</v>
      </c>
      <c r="F1016" s="40">
        <v>2645</v>
      </c>
      <c r="G1016" s="41"/>
      <c r="H1016" s="42">
        <v>53514108267</v>
      </c>
      <c r="I1016" s="43">
        <v>129</v>
      </c>
      <c r="J1016" s="43" t="s">
        <v>22</v>
      </c>
      <c r="K1016" s="43">
        <v>32</v>
      </c>
      <c r="L1016" s="43">
        <v>12</v>
      </c>
      <c r="M1016" s="43">
        <v>15</v>
      </c>
      <c r="N1016" s="37" t="s">
        <v>23</v>
      </c>
      <c r="O1016" s="37" t="s">
        <v>24</v>
      </c>
    </row>
    <row r="1017" spans="1:15" s="36" customFormat="1" x14ac:dyDescent="0.25">
      <c r="A1017" s="37" t="s">
        <v>2023</v>
      </c>
      <c r="B1017" s="44" t="str">
        <f t="shared" si="20"/>
        <v>E191 50'Cd/230V/1Ph/cCSAus</v>
      </c>
      <c r="C1017" s="37" t="s">
        <v>2024</v>
      </c>
      <c r="D1017" s="37" t="str">
        <f>VLOOKUP(A1017,'[1]Zoeller Pump Company'!$A$10:$C$3862,3,FALSE)</f>
        <v>https://www.zoellerpumps.com/en-us/products/sump-effluent-pumps/commercial/180-190-series</v>
      </c>
      <c r="E1017" s="37" t="s">
        <v>21</v>
      </c>
      <c r="F1017" s="40">
        <v>1635</v>
      </c>
      <c r="G1017" s="41"/>
      <c r="H1017" s="42">
        <v>53514135164</v>
      </c>
      <c r="I1017" s="43">
        <v>89</v>
      </c>
      <c r="J1017" s="43" t="s">
        <v>22</v>
      </c>
      <c r="K1017" s="43">
        <v>21.25</v>
      </c>
      <c r="L1017" s="43">
        <v>11.75</v>
      </c>
      <c r="M1017" s="43">
        <v>14.75</v>
      </c>
      <c r="N1017" s="37" t="s">
        <v>23</v>
      </c>
      <c r="O1017" s="37" t="s">
        <v>196</v>
      </c>
    </row>
    <row r="1018" spans="1:15" s="36" customFormat="1" x14ac:dyDescent="0.25">
      <c r="A1018" s="37" t="s">
        <v>2025</v>
      </c>
      <c r="B1018" s="44" t="str">
        <f t="shared" si="20"/>
        <v>DX191 230V/1Ph/Ex Pr/FM/CSA</v>
      </c>
      <c r="C1018" s="37" t="s">
        <v>2026</v>
      </c>
      <c r="D1018" s="37" t="str">
        <f>VLOOKUP(A1018,'[1]Zoeller Pump Company'!$A$10:$C$3862,3,FALSE)</f>
        <v>https://www.zoellerpumps.com/en-us/products/sump-effluent-pumps/commercial/180-190-series</v>
      </c>
      <c r="E1018" s="37" t="s">
        <v>21</v>
      </c>
      <c r="F1018" s="40">
        <v>3737</v>
      </c>
      <c r="G1018" s="41"/>
      <c r="H1018" s="42">
        <v>53514236489</v>
      </c>
      <c r="I1018" s="43">
        <v>128</v>
      </c>
      <c r="J1018" s="43" t="s">
        <v>22</v>
      </c>
      <c r="K1018" s="43">
        <v>32</v>
      </c>
      <c r="L1018" s="43">
        <v>12</v>
      </c>
      <c r="M1018" s="43">
        <v>15</v>
      </c>
      <c r="N1018" s="37" t="s">
        <v>23</v>
      </c>
      <c r="O1018" s="37" t="s">
        <v>24</v>
      </c>
    </row>
    <row r="1019" spans="1:15" s="36" customFormat="1" x14ac:dyDescent="0.25">
      <c r="A1019" s="37" t="s">
        <v>2027</v>
      </c>
      <c r="B1019" s="44" t="str">
        <f t="shared" si="20"/>
        <v>E191 35'Cd/230V/1Ph/cCSAus</v>
      </c>
      <c r="C1019" s="37" t="s">
        <v>2028</v>
      </c>
      <c r="D1019" s="37" t="str">
        <f>VLOOKUP(A1019,'[1]Zoeller Pump Company'!$A$10:$C$3862,3,FALSE)</f>
        <v>https://www.zoellerpumps.com/en-us/products/sump-effluent-pumps/commercial/180-190-series</v>
      </c>
      <c r="E1019" s="37" t="s">
        <v>21</v>
      </c>
      <c r="F1019" s="40">
        <v>1605</v>
      </c>
      <c r="G1019" s="41"/>
      <c r="H1019" s="42">
        <v>53514259112</v>
      </c>
      <c r="I1019" s="43">
        <v>89</v>
      </c>
      <c r="J1019" s="43" t="s">
        <v>22</v>
      </c>
      <c r="K1019" s="43">
        <v>21.25</v>
      </c>
      <c r="L1019" s="43">
        <v>11.75</v>
      </c>
      <c r="M1019" s="43">
        <v>14.75</v>
      </c>
      <c r="N1019" s="37" t="s">
        <v>23</v>
      </c>
      <c r="O1019" s="37" t="s">
        <v>196</v>
      </c>
    </row>
    <row r="1020" spans="1:15" s="36" customFormat="1" x14ac:dyDescent="0.25">
      <c r="A1020" s="37" t="s">
        <v>2029</v>
      </c>
      <c r="B1020" s="44" t="str">
        <f t="shared" si="20"/>
        <v>DX191 50'Cd/230V/1Ph/Ex Pr/FM/CSA</v>
      </c>
      <c r="C1020" s="37" t="s">
        <v>2030</v>
      </c>
      <c r="D1020" s="37" t="str">
        <f>VLOOKUP(A1020,'[1]Zoeller Pump Company'!$A$10:$C$3862,3,FALSE)</f>
        <v>https://www.zoellerpumps.com/en-us/products/sump-effluent-pumps/commercial/180-190-series</v>
      </c>
      <c r="E1020" s="37" t="s">
        <v>21</v>
      </c>
      <c r="F1020" s="40">
        <v>3877</v>
      </c>
      <c r="G1020" s="41"/>
      <c r="H1020" s="42">
        <v>53514267315</v>
      </c>
      <c r="I1020" s="43">
        <v>130</v>
      </c>
      <c r="J1020" s="43" t="s">
        <v>22</v>
      </c>
      <c r="K1020" s="43">
        <v>32</v>
      </c>
      <c r="L1020" s="43">
        <v>12</v>
      </c>
      <c r="M1020" s="43">
        <v>15</v>
      </c>
      <c r="N1020" s="37" t="s">
        <v>23</v>
      </c>
      <c r="O1020" s="37" t="s">
        <v>24</v>
      </c>
    </row>
    <row r="1021" spans="1:15" s="36" customFormat="1" x14ac:dyDescent="0.25">
      <c r="A1021" s="37" t="s">
        <v>2031</v>
      </c>
      <c r="B1021" s="44" t="str">
        <f t="shared" si="20"/>
        <v>EX191 50'Cd/230V/1Ph/Ex Pr/FM/CSA</v>
      </c>
      <c r="C1021" s="37" t="s">
        <v>2032</v>
      </c>
      <c r="D1021" s="37" t="str">
        <f>VLOOKUP(A1021,'[1]Zoeller Pump Company'!$A$10:$C$3862,3,FALSE)</f>
        <v>https://www.zoellerpumps.com/en-us/products/sump-effluent-pumps/commercial/180-190-series</v>
      </c>
      <c r="E1021" s="37" t="s">
        <v>21</v>
      </c>
      <c r="F1021" s="40">
        <v>2785</v>
      </c>
      <c r="G1021" s="41"/>
      <c r="H1021" s="42">
        <v>53514331757</v>
      </c>
      <c r="I1021" s="43">
        <v>131</v>
      </c>
      <c r="J1021" s="43" t="s">
        <v>22</v>
      </c>
      <c r="K1021" s="43">
        <v>32</v>
      </c>
      <c r="L1021" s="43">
        <v>12</v>
      </c>
      <c r="M1021" s="43">
        <v>15</v>
      </c>
      <c r="N1021" s="37" t="s">
        <v>23</v>
      </c>
      <c r="O1021" s="37" t="s">
        <v>24</v>
      </c>
    </row>
    <row r="1022" spans="1:15" s="36" customFormat="1" x14ac:dyDescent="0.25">
      <c r="A1022" s="37" t="s">
        <v>2033</v>
      </c>
      <c r="B1022" s="44" t="str">
        <f t="shared" ref="B1022:B1085" si="21">IF(D1022&lt;&gt;0,HYPERLINK(D1022,C1022),"NO LINK")</f>
        <v>EX191 35'Cd/230V/1Ph/Ex Pr/FM/CSA</v>
      </c>
      <c r="C1022" s="37" t="s">
        <v>2034</v>
      </c>
      <c r="D1022" s="37" t="str">
        <f>VLOOKUP(A1022,'[1]Zoeller Pump Company'!$A$10:$C$3862,3,FALSE)</f>
        <v>https://www.zoellerpumps.com/en-us/products/sump-effluent-pumps/commercial/180-190-series</v>
      </c>
      <c r="E1022" s="37" t="s">
        <v>21</v>
      </c>
      <c r="F1022" s="40">
        <v>2755</v>
      </c>
      <c r="G1022" s="41"/>
      <c r="H1022" s="42">
        <v>53514364670</v>
      </c>
      <c r="I1022" s="43">
        <v>131</v>
      </c>
      <c r="J1022" s="43" t="s">
        <v>22</v>
      </c>
      <c r="K1022" s="43">
        <v>32</v>
      </c>
      <c r="L1022" s="43">
        <v>12</v>
      </c>
      <c r="M1022" s="43">
        <v>15</v>
      </c>
      <c r="N1022" s="37" t="s">
        <v>23</v>
      </c>
      <c r="O1022" s="37" t="s">
        <v>24</v>
      </c>
    </row>
    <row r="1023" spans="1:15" s="36" customFormat="1" x14ac:dyDescent="0.25">
      <c r="A1023" s="37" t="s">
        <v>2035</v>
      </c>
      <c r="B1023" s="44" t="str">
        <f t="shared" si="21"/>
        <v>Qwik Jon Ultima/Grinder Pump &amp; Tank/cUPC</v>
      </c>
      <c r="C1023" s="37" t="s">
        <v>2036</v>
      </c>
      <c r="D1023" s="37" t="str">
        <f>VLOOKUP(A1023,'[1]Zoeller Pump Company'!$A$10:$C$3862,3,FALSE)</f>
        <v>https://www.zoellerpumps.com/en-us/products/toilet-grinder/qwik-jon-ultima</v>
      </c>
      <c r="E1023" s="37" t="s">
        <v>21</v>
      </c>
      <c r="F1023" s="40">
        <v>999</v>
      </c>
      <c r="G1023" s="41"/>
      <c r="H1023" s="42">
        <v>53514195038</v>
      </c>
      <c r="I1023" s="43">
        <v>34</v>
      </c>
      <c r="J1023" s="43" t="s">
        <v>22</v>
      </c>
      <c r="K1023" s="43">
        <v>15.5</v>
      </c>
      <c r="L1023" s="43">
        <v>11.5</v>
      </c>
      <c r="M1023" s="43">
        <v>20.5</v>
      </c>
      <c r="N1023" s="37" t="s">
        <v>23</v>
      </c>
      <c r="O1023" s="37" t="s">
        <v>24</v>
      </c>
    </row>
    <row r="1024" spans="1:15" s="36" customFormat="1" x14ac:dyDescent="0.25">
      <c r="A1024" s="45" t="s">
        <v>2037</v>
      </c>
      <c r="B1024" s="44" t="str">
        <f t="shared" si="21"/>
        <v>Qwik Jon Ultima/Grinder Pump &amp; Tank/WU202 Cd w/o Plug/cUPC</v>
      </c>
      <c r="C1024" s="37" t="s">
        <v>2038</v>
      </c>
      <c r="D1024" s="37" t="str">
        <f>VLOOKUP(A1024,'[1]Zoeller Pump Company'!$A$10:$C$3862,3,FALSE)</f>
        <v>https://www.zoellerpumps.com/en-us/products/toilet-grinder/qwik-jon-ultima</v>
      </c>
      <c r="E1024" s="37" t="s">
        <v>21</v>
      </c>
      <c r="F1024" s="40">
        <v>932</v>
      </c>
      <c r="G1024" s="41"/>
      <c r="H1024" s="42">
        <v>53514289218</v>
      </c>
      <c r="I1024" s="43">
        <v>34</v>
      </c>
      <c r="J1024" s="46" t="s">
        <v>22</v>
      </c>
      <c r="K1024" s="43">
        <v>15.5</v>
      </c>
      <c r="L1024" s="43">
        <v>11.5</v>
      </c>
      <c r="M1024" s="43">
        <v>20.5</v>
      </c>
      <c r="N1024" s="39" t="s">
        <v>23</v>
      </c>
      <c r="O1024" s="39" t="s">
        <v>24</v>
      </c>
    </row>
    <row r="1025" spans="1:16" s="36" customFormat="1" x14ac:dyDescent="0.25">
      <c r="A1025" s="37" t="s">
        <v>2039</v>
      </c>
      <c r="B1025" s="44" t="str">
        <f t="shared" si="21"/>
        <v>Bowl,Toilet/Back Outlet/Elongated/"202"/cUPC (1.28/1.6GPF)</v>
      </c>
      <c r="C1025" s="37" t="s">
        <v>2040</v>
      </c>
      <c r="D1025" s="37" t="str">
        <f>VLOOKUP(A1025,'[1]Zoeller Pump Company'!$A$10:$C$3862,3,FALSE)</f>
        <v>https://www.zoellerpumps.com/en-us/products/toilet-grinder/qwik-jon-ultima</v>
      </c>
      <c r="E1025" s="37" t="s">
        <v>21</v>
      </c>
      <c r="F1025" s="40">
        <v>262</v>
      </c>
      <c r="G1025" s="41"/>
      <c r="H1025" s="42">
        <v>53514195045</v>
      </c>
      <c r="I1025" s="43">
        <v>47</v>
      </c>
      <c r="J1025" s="43" t="s">
        <v>22</v>
      </c>
      <c r="K1025" s="43">
        <v>17.5</v>
      </c>
      <c r="L1025" s="43">
        <v>28</v>
      </c>
      <c r="M1025" s="43">
        <v>28</v>
      </c>
      <c r="N1025" s="37" t="s">
        <v>23</v>
      </c>
      <c r="O1025" s="37" t="s">
        <v>196</v>
      </c>
    </row>
    <row r="1026" spans="1:16" s="36" customFormat="1" x14ac:dyDescent="0.25">
      <c r="A1026" s="37" t="s">
        <v>2041</v>
      </c>
      <c r="B1026" s="44" t="str">
        <f t="shared" si="21"/>
        <v>Tank &amp; Cover,Toilet Asm/LH/"202"/cUPC/Premium</v>
      </c>
      <c r="C1026" s="37" t="s">
        <v>2042</v>
      </c>
      <c r="D1026" s="37" t="str">
        <f>VLOOKUP(A1026,'[1]Zoeller Pump Company'!$A$10:$C$3862,3,FALSE)</f>
        <v>https://www.zoellerpumps.com/en-us/products/toilet-grinder/qwik-jon-ultima</v>
      </c>
      <c r="E1026" s="37" t="s">
        <v>21</v>
      </c>
      <c r="F1026" s="40">
        <v>174</v>
      </c>
      <c r="G1026" s="41"/>
      <c r="H1026" s="42">
        <v>53514337803</v>
      </c>
      <c r="I1026" s="43">
        <v>40</v>
      </c>
      <c r="J1026" s="43" t="s">
        <v>22</v>
      </c>
      <c r="K1026" s="43">
        <v>15.5</v>
      </c>
      <c r="L1026" s="43">
        <v>12</v>
      </c>
      <c r="M1026" s="43">
        <v>20.5</v>
      </c>
      <c r="N1026" s="37" t="s">
        <v>23</v>
      </c>
      <c r="O1026" s="37" t="s">
        <v>196</v>
      </c>
    </row>
    <row r="1027" spans="1:16" s="36" customFormat="1" x14ac:dyDescent="0.25">
      <c r="A1027" s="45" t="s">
        <v>2043</v>
      </c>
      <c r="B1027" s="44" t="str">
        <f t="shared" si="21"/>
        <v>Tank &amp; Cover,Toilet Asm/RH/"202"/cUPC/Premium</v>
      </c>
      <c r="C1027" s="37" t="s">
        <v>2044</v>
      </c>
      <c r="D1027" s="37" t="str">
        <f>VLOOKUP(A1027,'[1]Zoeller Pump Company'!$A$10:$C$3862,3,FALSE)</f>
        <v>https://www.zoellerpumps.com/en-us/products/toilet-grinder/qwik-jon-ultima</v>
      </c>
      <c r="E1027" s="37" t="s">
        <v>21</v>
      </c>
      <c r="F1027" s="40">
        <v>174</v>
      </c>
      <c r="G1027" s="41"/>
      <c r="H1027" s="42">
        <v>53514337810</v>
      </c>
      <c r="I1027" s="43">
        <v>40</v>
      </c>
      <c r="J1027" s="46" t="s">
        <v>22</v>
      </c>
      <c r="K1027" s="43">
        <v>15.5</v>
      </c>
      <c r="L1027" s="43">
        <v>12</v>
      </c>
      <c r="M1027" s="43">
        <v>20.5</v>
      </c>
      <c r="N1027" s="39" t="s">
        <v>23</v>
      </c>
      <c r="O1027" s="39" t="s">
        <v>24</v>
      </c>
    </row>
    <row r="1028" spans="1:16" s="36" customFormat="1" x14ac:dyDescent="0.25">
      <c r="A1028" s="37" t="s">
        <v>2045</v>
      </c>
      <c r="B1028" s="44" t="str">
        <f t="shared" si="21"/>
        <v>Qwik Jon Ultima Sys W-O Std Rear Flush Toilet</v>
      </c>
      <c r="C1028" s="37" t="s">
        <v>2046</v>
      </c>
      <c r="D1028" s="37" t="str">
        <f>VLOOKUP(A1028,'[1]Zoeller Pump Company'!$A$10:$C$3862,3,FALSE)</f>
        <v>https://www.zoellerpumps.com/en-us/products/toilet-grinder/qwik-jon-ultima</v>
      </c>
      <c r="E1028" s="37" t="s">
        <v>21</v>
      </c>
      <c r="F1028" s="40">
        <v>999</v>
      </c>
      <c r="G1028" s="41"/>
      <c r="H1028" s="42">
        <v>53514183042</v>
      </c>
      <c r="I1028" s="43">
        <v>37</v>
      </c>
      <c r="J1028" s="43" t="s">
        <v>22</v>
      </c>
      <c r="K1028" s="43">
        <v>15.5</v>
      </c>
      <c r="L1028" s="43">
        <v>11.5</v>
      </c>
      <c r="M1028" s="43">
        <v>20.5</v>
      </c>
      <c r="N1028" s="37" t="s">
        <v>23</v>
      </c>
      <c r="O1028" s="37" t="s">
        <v>24</v>
      </c>
    </row>
    <row r="1029" spans="1:16" s="36" customFormat="1" x14ac:dyDescent="0.25">
      <c r="A1029" s="45" t="s">
        <v>2047</v>
      </c>
      <c r="B1029" s="44" t="str">
        <f t="shared" si="21"/>
        <v>Qwik Jon Ultima/"203"/Grinder Pump &amp; Tank/WU202/Cd w/o Plug</v>
      </c>
      <c r="C1029" s="37" t="s">
        <v>2048</v>
      </c>
      <c r="D1029" s="37" t="str">
        <f>VLOOKUP(A1029,'[1]Zoeller Pump Company'!$A$10:$C$3862,3,FALSE)</f>
        <v>https://www.zoellerpumps.com/en-us/products/toilet-grinder/qwik-jon-ultima</v>
      </c>
      <c r="E1029" s="37" t="s">
        <v>21</v>
      </c>
      <c r="F1029" s="40">
        <v>999</v>
      </c>
      <c r="G1029" s="41"/>
      <c r="H1029" s="42">
        <v>53514322694</v>
      </c>
      <c r="I1029" s="43">
        <v>37</v>
      </c>
      <c r="J1029" s="46" t="s">
        <v>22</v>
      </c>
      <c r="K1029" s="43">
        <v>15.5</v>
      </c>
      <c r="L1029" s="43">
        <v>11.5</v>
      </c>
      <c r="M1029" s="43">
        <v>20.5</v>
      </c>
      <c r="N1029" s="39" t="s">
        <v>23</v>
      </c>
      <c r="O1029" s="39" t="s">
        <v>24</v>
      </c>
    </row>
    <row r="1030" spans="1:16" s="36" customFormat="1" x14ac:dyDescent="0.25">
      <c r="A1030" s="37" t="s">
        <v>2049</v>
      </c>
      <c r="B1030" s="44" t="str">
        <f t="shared" si="21"/>
        <v>Qwik Jon Ultima/"204"/Lavatory &amp; Shower Unit</v>
      </c>
      <c r="C1030" s="37" t="s">
        <v>2050</v>
      </c>
      <c r="D1030" s="37" t="str">
        <f>VLOOKUP(A1030,'[1]Zoeller Pump Company'!$A$10:$C$3862,3,FALSE)</f>
        <v>https://www.zoellerpumps.com/en-us/products/toilet-grinder/qwik-jon-ultima-204</v>
      </c>
      <c r="E1030" s="37" t="s">
        <v>21</v>
      </c>
      <c r="F1030" s="40">
        <v>999</v>
      </c>
      <c r="G1030" s="41"/>
      <c r="H1030" s="42">
        <v>53514203917</v>
      </c>
      <c r="I1030" s="43">
        <v>33</v>
      </c>
      <c r="J1030" s="43" t="s">
        <v>22</v>
      </c>
      <c r="K1030" s="43">
        <v>15.5</v>
      </c>
      <c r="L1030" s="43">
        <v>11.5</v>
      </c>
      <c r="M1030" s="43">
        <v>20.5</v>
      </c>
      <c r="N1030" s="37" t="s">
        <v>23</v>
      </c>
      <c r="O1030" s="37" t="s">
        <v>24</v>
      </c>
      <c r="P1030" s="39"/>
    </row>
    <row r="1031" spans="1:16" s="36" customFormat="1" x14ac:dyDescent="0.25">
      <c r="A1031" s="45" t="s">
        <v>2051</v>
      </c>
      <c r="B1031" s="44" t="str">
        <f t="shared" si="21"/>
        <v>Qwik Jon Ultima/"204"/Grinder Pump &amp; Tank/WU202/Cd w/o Plug</v>
      </c>
      <c r="C1031" s="37" t="s">
        <v>2052</v>
      </c>
      <c r="D1031" s="37" t="str">
        <f>VLOOKUP(A1031,'[1]Zoeller Pump Company'!$A$10:$C$3862,3,FALSE)</f>
        <v>https://www.zoellerpumps.com/en-us/products/toilet-grinder/qwik-jon-ultima-204</v>
      </c>
      <c r="E1031" s="37" t="s">
        <v>21</v>
      </c>
      <c r="F1031" s="40">
        <v>932</v>
      </c>
      <c r="G1031" s="41"/>
      <c r="H1031" s="42">
        <v>53514322731</v>
      </c>
      <c r="I1031" s="43">
        <v>37</v>
      </c>
      <c r="J1031" s="46" t="s">
        <v>22</v>
      </c>
      <c r="K1031" s="43">
        <v>15.5</v>
      </c>
      <c r="L1031" s="43">
        <v>11.5</v>
      </c>
      <c r="M1031" s="43">
        <v>20.5</v>
      </c>
      <c r="N1031" s="39" t="s">
        <v>23</v>
      </c>
      <c r="O1031" s="39" t="s">
        <v>24</v>
      </c>
    </row>
    <row r="1032" spans="1:16" s="36" customFormat="1" x14ac:dyDescent="0.25">
      <c r="A1032" s="37" t="s">
        <v>2053</v>
      </c>
      <c r="B1032" s="44" t="str">
        <f t="shared" si="21"/>
        <v>BN2057 115V/1Ph/Intermittent HT</v>
      </c>
      <c r="C1032" s="37" t="s">
        <v>2054</v>
      </c>
      <c r="D1032" s="37" t="str">
        <f>VLOOKUP(A1032,'[1]Zoeller Pump Company'!$A$10:$C$3862,3,FALSE)</f>
        <v>https://www.zoellerpumps.com/en-us/products/high-temperature/intermittent</v>
      </c>
      <c r="E1032" s="37" t="s">
        <v>21</v>
      </c>
      <c r="F1032" s="40">
        <v>642</v>
      </c>
      <c r="G1032" s="41"/>
      <c r="H1032" s="42">
        <v>53514124960</v>
      </c>
      <c r="I1032" s="43">
        <v>27.5</v>
      </c>
      <c r="J1032" s="43" t="s">
        <v>22</v>
      </c>
      <c r="K1032" s="43">
        <v>10.25</v>
      </c>
      <c r="L1032" s="43">
        <v>7.75</v>
      </c>
      <c r="M1032" s="43">
        <v>10.5</v>
      </c>
      <c r="N1032" s="37" t="s">
        <v>23</v>
      </c>
      <c r="O1032" s="37" t="s">
        <v>24</v>
      </c>
    </row>
    <row r="1033" spans="1:16" s="36" customFormat="1" x14ac:dyDescent="0.25">
      <c r="A1033" s="37" t="s">
        <v>2055</v>
      </c>
      <c r="B1033" s="44" t="str">
        <f t="shared" si="21"/>
        <v>BE2057 230V/1Ph/Intermittent HT</v>
      </c>
      <c r="C1033" s="37" t="s">
        <v>2056</v>
      </c>
      <c r="D1033" s="37" t="str">
        <f>VLOOKUP(A1033,'[1]Zoeller Pump Company'!$A$10:$C$3862,3,FALSE)</f>
        <v>https://www.zoellerpumps.com/en-us/products/high-temperature/intermittent</v>
      </c>
      <c r="E1033" s="37" t="s">
        <v>21</v>
      </c>
      <c r="F1033" s="40">
        <v>724</v>
      </c>
      <c r="G1033" s="41"/>
      <c r="H1033" s="42">
        <v>53514124984</v>
      </c>
      <c r="I1033" s="43">
        <v>27.5</v>
      </c>
      <c r="J1033" s="43" t="s">
        <v>22</v>
      </c>
      <c r="K1033" s="43">
        <v>10.25</v>
      </c>
      <c r="L1033" s="43">
        <v>7.75</v>
      </c>
      <c r="M1033" s="43">
        <v>10.5</v>
      </c>
      <c r="N1033" s="37" t="s">
        <v>23</v>
      </c>
      <c r="O1033" s="37" t="s">
        <v>24</v>
      </c>
    </row>
    <row r="1034" spans="1:16" s="36" customFormat="1" x14ac:dyDescent="0.25">
      <c r="A1034" s="37" t="s">
        <v>2057</v>
      </c>
      <c r="B1034" s="44" t="str">
        <f t="shared" si="21"/>
        <v>BN2098 115V/1Ph/Intermittent/HT</v>
      </c>
      <c r="C1034" s="37" t="s">
        <v>2058</v>
      </c>
      <c r="D1034" s="37" t="str">
        <f>VLOOKUP(A1034,'[1]Zoeller Pump Company'!$A$10:$C$3862,3,FALSE)</f>
        <v>https://www.zoellerpumps.com/en-us/products/high-temperature/intermittent</v>
      </c>
      <c r="E1034" s="37" t="s">
        <v>21</v>
      </c>
      <c r="F1034" s="40">
        <v>719</v>
      </c>
      <c r="G1034" s="41"/>
      <c r="H1034" s="42">
        <v>53514125035</v>
      </c>
      <c r="I1034" s="43">
        <v>39</v>
      </c>
      <c r="J1034" s="43" t="s">
        <v>22</v>
      </c>
      <c r="K1034" s="43">
        <v>12.25</v>
      </c>
      <c r="L1034" s="43">
        <v>7.75</v>
      </c>
      <c r="M1034" s="43">
        <v>11</v>
      </c>
      <c r="N1034" s="37" t="s">
        <v>23</v>
      </c>
      <c r="O1034" s="37" t="s">
        <v>24</v>
      </c>
    </row>
    <row r="1035" spans="1:16" s="36" customFormat="1" x14ac:dyDescent="0.25">
      <c r="A1035" s="37" t="s">
        <v>2059</v>
      </c>
      <c r="B1035" s="44" t="str">
        <f t="shared" si="21"/>
        <v>BE2098 230V/1Ph/Intermittent/HT</v>
      </c>
      <c r="C1035" s="37" t="s">
        <v>2060</v>
      </c>
      <c r="D1035" s="37" t="str">
        <f>VLOOKUP(A1035,'[1]Zoeller Pump Company'!$A$10:$C$3862,3,FALSE)</f>
        <v>https://www.zoellerpumps.com/en-us/products/high-temperature/intermittent</v>
      </c>
      <c r="E1035" s="37" t="s">
        <v>21</v>
      </c>
      <c r="F1035" s="40">
        <v>731</v>
      </c>
      <c r="G1035" s="41"/>
      <c r="H1035" s="42">
        <v>53514125042</v>
      </c>
      <c r="I1035" s="43">
        <v>39</v>
      </c>
      <c r="J1035" s="43" t="s">
        <v>22</v>
      </c>
      <c r="K1035" s="43">
        <v>12.25</v>
      </c>
      <c r="L1035" s="43">
        <v>7.75</v>
      </c>
      <c r="M1035" s="43">
        <v>11</v>
      </c>
      <c r="N1035" s="37" t="s">
        <v>23</v>
      </c>
      <c r="O1035" s="37" t="s">
        <v>24</v>
      </c>
    </row>
    <row r="1036" spans="1:16" s="36" customFormat="1" x14ac:dyDescent="0.25">
      <c r="A1036" s="37" t="s">
        <v>2061</v>
      </c>
      <c r="B1036" s="44" t="str">
        <f t="shared" si="21"/>
        <v>M211 115V/1Ph/cCSAus</v>
      </c>
      <c r="C1036" s="37" t="s">
        <v>2062</v>
      </c>
      <c r="D1036" s="37" t="str">
        <f>VLOOKUP(A1036,'[1]Zoeller Pump Company'!$A$10:$C$3862,3,FALSE)</f>
        <v>https://www.zoellerpumps.com/en-us/products/sewage-pumps/residential/model-211</v>
      </c>
      <c r="E1036" s="37" t="s">
        <v>21</v>
      </c>
      <c r="F1036" s="40">
        <v>356</v>
      </c>
      <c r="G1036" s="41"/>
      <c r="H1036" s="42">
        <v>53514123055</v>
      </c>
      <c r="I1036" s="43">
        <v>12.2</v>
      </c>
      <c r="J1036" s="43" t="s">
        <v>22</v>
      </c>
      <c r="K1036" s="43">
        <v>16.5</v>
      </c>
      <c r="L1036" s="43">
        <v>7.75</v>
      </c>
      <c r="M1036" s="43">
        <v>9.5</v>
      </c>
      <c r="N1036" s="37" t="s">
        <v>23</v>
      </c>
      <c r="O1036" s="37" t="s">
        <v>196</v>
      </c>
    </row>
    <row r="1037" spans="1:16" s="36" customFormat="1" x14ac:dyDescent="0.25">
      <c r="A1037" s="37" t="s">
        <v>2063</v>
      </c>
      <c r="B1037" s="44" t="str">
        <f t="shared" si="21"/>
        <v>N211 115V/1Ph/cCSAus</v>
      </c>
      <c r="C1037" s="37" t="s">
        <v>2064</v>
      </c>
      <c r="D1037" s="37" t="s">
        <v>2065</v>
      </c>
      <c r="E1037" s="37" t="s">
        <v>21</v>
      </c>
      <c r="F1037" s="40">
        <v>326</v>
      </c>
      <c r="G1037" s="41"/>
      <c r="H1037" s="42">
        <v>53514123062</v>
      </c>
      <c r="I1037" s="43">
        <v>12.2</v>
      </c>
      <c r="J1037" s="43" t="s">
        <v>22</v>
      </c>
      <c r="K1037" s="43">
        <v>16.5</v>
      </c>
      <c r="L1037" s="43">
        <v>7.75</v>
      </c>
      <c r="M1037" s="43">
        <v>9.5</v>
      </c>
      <c r="N1037" s="37" t="s">
        <v>23</v>
      </c>
      <c r="O1037" s="37" t="s">
        <v>196</v>
      </c>
    </row>
    <row r="1038" spans="1:16" s="36" customFormat="1" x14ac:dyDescent="0.25">
      <c r="A1038" s="37" t="s">
        <v>2066</v>
      </c>
      <c r="B1038" s="44" t="str">
        <f t="shared" si="21"/>
        <v>BN211 15'Cd/115V/1Ph/Pb Float Switch/cCSAus</v>
      </c>
      <c r="C1038" s="37" t="s">
        <v>2067</v>
      </c>
      <c r="D1038" s="37" t="s">
        <v>2065</v>
      </c>
      <c r="E1038" s="37" t="s">
        <v>21</v>
      </c>
      <c r="F1038" s="40">
        <v>359</v>
      </c>
      <c r="G1038" s="41"/>
      <c r="H1038" s="42">
        <v>53514151447</v>
      </c>
      <c r="I1038" s="43">
        <v>15</v>
      </c>
      <c r="J1038" s="43" t="s">
        <v>22</v>
      </c>
      <c r="K1038" s="43">
        <v>16.5</v>
      </c>
      <c r="L1038" s="43">
        <v>7.75</v>
      </c>
      <c r="M1038" s="43">
        <v>9.5</v>
      </c>
      <c r="N1038" s="37" t="s">
        <v>23</v>
      </c>
      <c r="O1038" s="37" t="s">
        <v>196</v>
      </c>
    </row>
    <row r="1039" spans="1:16" s="36" customFormat="1" x14ac:dyDescent="0.25">
      <c r="A1039" s="37" t="s">
        <v>2068</v>
      </c>
      <c r="B1039" s="44" t="str">
        <f t="shared" si="21"/>
        <v>M212 115V/1Ph/60Hz/.5Hp/cCSAus</v>
      </c>
      <c r="C1039" s="37" t="s">
        <v>2069</v>
      </c>
      <c r="D1039" s="37" t="s">
        <v>2065</v>
      </c>
      <c r="E1039" s="37" t="s">
        <v>21</v>
      </c>
      <c r="F1039" s="40">
        <v>340</v>
      </c>
      <c r="G1039" s="41"/>
      <c r="H1039" s="42">
        <v>53514369323</v>
      </c>
      <c r="I1039" s="43">
        <v>17.600000000000001</v>
      </c>
      <c r="J1039" s="43" t="s">
        <v>22</v>
      </c>
      <c r="K1039" s="43">
        <v>17</v>
      </c>
      <c r="L1039" s="43">
        <v>11.25</v>
      </c>
      <c r="M1039" s="43">
        <v>8</v>
      </c>
      <c r="N1039" s="37" t="s">
        <v>27</v>
      </c>
      <c r="O1039" s="37" t="s">
        <v>196</v>
      </c>
    </row>
    <row r="1040" spans="1:16" s="36" customFormat="1" x14ac:dyDescent="0.25">
      <c r="A1040" s="39" t="s">
        <v>2070</v>
      </c>
      <c r="B1040" s="44" t="str">
        <f t="shared" si="21"/>
        <v>N212 15'Cd/115V/1Ph/60Hz/.5Hp/cCSAus</v>
      </c>
      <c r="C1040" s="39" t="str">
        <f>VLOOKUP(A1040,'[2]2021 M10 PricePartsList'!$A:$D,2,FALSE)</f>
        <v>N212 15'Cd/115V/1Ph/60Hz/.5Hp/cCSAus</v>
      </c>
      <c r="D1040" s="39" t="s">
        <v>2065</v>
      </c>
      <c r="E1040" s="37" t="s">
        <v>21</v>
      </c>
      <c r="F1040" s="50">
        <v>310</v>
      </c>
      <c r="G1040" s="41"/>
      <c r="H1040" s="42">
        <v>53514411527</v>
      </c>
      <c r="I1040" s="43">
        <v>17.600000000000001</v>
      </c>
      <c r="J1040" s="46" t="s">
        <v>22</v>
      </c>
      <c r="K1040" s="43">
        <v>17</v>
      </c>
      <c r="L1040" s="43">
        <v>11.25</v>
      </c>
      <c r="M1040" s="43">
        <v>8</v>
      </c>
      <c r="N1040" s="37" t="s">
        <v>27</v>
      </c>
      <c r="O1040" s="37" t="s">
        <v>196</v>
      </c>
    </row>
    <row r="1041" spans="1:15" s="36" customFormat="1" x14ac:dyDescent="0.25">
      <c r="A1041" s="37" t="s">
        <v>2071</v>
      </c>
      <c r="B1041" s="44" t="str">
        <f t="shared" si="21"/>
        <v>BN2137 115V/1Ph/Intermittent HT</v>
      </c>
      <c r="C1041" s="37" t="s">
        <v>2072</v>
      </c>
      <c r="D1041" s="37" t="str">
        <f>VLOOKUP(A1041,'[1]Zoeller Pump Company'!$A$10:$C$3862,3,FALSE)</f>
        <v>https://www.zoellerpumps.com/en-us/products/high-temperature/intermittent</v>
      </c>
      <c r="E1041" s="37" t="s">
        <v>21</v>
      </c>
      <c r="F1041" s="40">
        <v>838</v>
      </c>
      <c r="G1041" s="41"/>
      <c r="H1041" s="42">
        <v>53514125103</v>
      </c>
      <c r="I1041" s="43">
        <v>46</v>
      </c>
      <c r="J1041" s="43" t="s">
        <v>22</v>
      </c>
      <c r="K1041" s="43">
        <v>13.75</v>
      </c>
      <c r="L1041" s="43">
        <v>11</v>
      </c>
      <c r="M1041" s="43">
        <v>11</v>
      </c>
      <c r="N1041" s="37" t="s">
        <v>23</v>
      </c>
      <c r="O1041" s="37" t="s">
        <v>24</v>
      </c>
    </row>
    <row r="1042" spans="1:15" s="36" customFormat="1" x14ac:dyDescent="0.25">
      <c r="A1042" s="37" t="s">
        <v>2073</v>
      </c>
      <c r="B1042" s="44" t="str">
        <f t="shared" si="21"/>
        <v>BE2137 230V/1Ph/Intermittent HT</v>
      </c>
      <c r="C1042" s="37" t="s">
        <v>2074</v>
      </c>
      <c r="D1042" s="37" t="str">
        <f>VLOOKUP(A1042,'[1]Zoeller Pump Company'!$A$10:$C$3862,3,FALSE)</f>
        <v>https://www.zoellerpumps.com/en-us/products/high-temperature/intermittent</v>
      </c>
      <c r="E1042" s="37" t="s">
        <v>21</v>
      </c>
      <c r="F1042" s="40">
        <v>936</v>
      </c>
      <c r="G1042" s="41"/>
      <c r="H1042" s="42">
        <v>53514125110</v>
      </c>
      <c r="I1042" s="43">
        <v>46</v>
      </c>
      <c r="J1042" s="43" t="s">
        <v>22</v>
      </c>
      <c r="K1042" s="43">
        <v>13.75</v>
      </c>
      <c r="L1042" s="43">
        <v>11</v>
      </c>
      <c r="M1042" s="43">
        <v>11</v>
      </c>
      <c r="N1042" s="37" t="s">
        <v>23</v>
      </c>
      <c r="O1042" s="37" t="s">
        <v>24</v>
      </c>
    </row>
    <row r="1043" spans="1:15" s="36" customFormat="1" x14ac:dyDescent="0.25">
      <c r="A1043" s="37" t="s">
        <v>2075</v>
      </c>
      <c r="B1043" s="44" t="str">
        <f t="shared" si="21"/>
        <v>BN2282 2F/115V/1Ph/Intermittent HT</v>
      </c>
      <c r="C1043" s="37" t="s">
        <v>2076</v>
      </c>
      <c r="D1043" s="37" t="str">
        <f>VLOOKUP(A1043,'[1]Zoeller Pump Company'!$A$10:$C$3862,3,FALSE)</f>
        <v>https://www.zoellerpumps.com/en-us/products/high-temperature/intermittent</v>
      </c>
      <c r="E1043" s="37" t="s">
        <v>21</v>
      </c>
      <c r="F1043" s="40">
        <v>1434</v>
      </c>
      <c r="G1043" s="41"/>
      <c r="H1043" s="42">
        <v>53514125196</v>
      </c>
      <c r="I1043" s="43">
        <v>84</v>
      </c>
      <c r="J1043" s="43" t="s">
        <v>22</v>
      </c>
      <c r="K1043" s="43">
        <v>21.25</v>
      </c>
      <c r="L1043" s="43">
        <v>11.75</v>
      </c>
      <c r="M1043" s="43">
        <v>14.75</v>
      </c>
      <c r="N1043" s="37" t="s">
        <v>23</v>
      </c>
      <c r="O1043" s="37" t="s">
        <v>24</v>
      </c>
    </row>
    <row r="1044" spans="1:15" s="36" customFormat="1" x14ac:dyDescent="0.25">
      <c r="A1044" s="37" t="s">
        <v>2077</v>
      </c>
      <c r="B1044" s="44" t="str">
        <f t="shared" si="21"/>
        <v>BE2282 2F/230V/1Ph/Intermittent HT</v>
      </c>
      <c r="C1044" s="37" t="s">
        <v>2078</v>
      </c>
      <c r="D1044" s="37" t="str">
        <f>VLOOKUP(A1044,'[1]Zoeller Pump Company'!$A$10:$C$3862,3,FALSE)</f>
        <v>https://www.zoellerpumps.com/en-us/products/high-temperature/intermittent</v>
      </c>
      <c r="E1044" s="37" t="s">
        <v>21</v>
      </c>
      <c r="F1044" s="40">
        <v>1427</v>
      </c>
      <c r="G1044" s="41"/>
      <c r="H1044" s="42">
        <v>53514125233</v>
      </c>
      <c r="I1044" s="43">
        <v>84</v>
      </c>
      <c r="J1044" s="43" t="s">
        <v>22</v>
      </c>
      <c r="K1044" s="43">
        <v>21.25</v>
      </c>
      <c r="L1044" s="43">
        <v>11.75</v>
      </c>
      <c r="M1044" s="43">
        <v>14.75</v>
      </c>
      <c r="N1044" s="37" t="s">
        <v>23</v>
      </c>
      <c r="O1044" s="37" t="s">
        <v>24</v>
      </c>
    </row>
    <row r="1045" spans="1:15" s="36" customFormat="1" x14ac:dyDescent="0.25">
      <c r="A1045" s="37" t="s">
        <v>2079</v>
      </c>
      <c r="B1045" s="44" t="str">
        <f t="shared" si="21"/>
        <v>BN2282 3F/115V/1Ph/Intermittent HT</v>
      </c>
      <c r="C1045" s="37" t="s">
        <v>2080</v>
      </c>
      <c r="D1045" s="37" t="str">
        <f>VLOOKUP(A1045,'[1]Zoeller Pump Company'!$A$10:$C$3862,3,FALSE)</f>
        <v>https://www.zoellerpumps.com/en-us/products/high-temperature/intermittent</v>
      </c>
      <c r="E1045" s="37" t="s">
        <v>21</v>
      </c>
      <c r="F1045" s="40">
        <v>1454</v>
      </c>
      <c r="G1045" s="41"/>
      <c r="H1045" s="42">
        <v>53514125219</v>
      </c>
      <c r="I1045" s="43">
        <v>83</v>
      </c>
      <c r="J1045" s="43" t="s">
        <v>22</v>
      </c>
      <c r="K1045" s="43">
        <v>21.25</v>
      </c>
      <c r="L1045" s="43">
        <v>11.75</v>
      </c>
      <c r="M1045" s="43">
        <v>14.75</v>
      </c>
      <c r="N1045" s="37" t="s">
        <v>23</v>
      </c>
      <c r="O1045" s="37" t="s">
        <v>24</v>
      </c>
    </row>
    <row r="1046" spans="1:15" s="36" customFormat="1" x14ac:dyDescent="0.25">
      <c r="A1046" s="37" t="s">
        <v>2081</v>
      </c>
      <c r="B1046" s="44" t="str">
        <f t="shared" si="21"/>
        <v>BE2282 3F/230V/1Ph/Intermittent HT</v>
      </c>
      <c r="C1046" s="37" t="s">
        <v>2082</v>
      </c>
      <c r="D1046" s="37" t="str">
        <f>VLOOKUP(A1046,'[1]Zoeller Pump Company'!$A$10:$C$3862,3,FALSE)</f>
        <v>https://www.zoellerpumps.com/en-us/products/high-temperature/intermittent</v>
      </c>
      <c r="E1046" s="37" t="s">
        <v>21</v>
      </c>
      <c r="F1046" s="40">
        <v>1447</v>
      </c>
      <c r="G1046" s="41"/>
      <c r="H1046" s="42">
        <v>53514125240</v>
      </c>
      <c r="I1046" s="43">
        <v>83</v>
      </c>
      <c r="J1046" s="43" t="s">
        <v>22</v>
      </c>
      <c r="K1046" s="43">
        <v>21.25</v>
      </c>
      <c r="L1046" s="43">
        <v>11.75</v>
      </c>
      <c r="M1046" s="43">
        <v>14.75</v>
      </c>
      <c r="N1046" s="37" t="s">
        <v>23</v>
      </c>
      <c r="O1046" s="37" t="s">
        <v>24</v>
      </c>
    </row>
    <row r="1047" spans="1:15" s="36" customFormat="1" x14ac:dyDescent="0.25">
      <c r="A1047" s="37" t="s">
        <v>2083</v>
      </c>
      <c r="B1047" s="44" t="str">
        <f t="shared" si="21"/>
        <v>M161 2F/115V/1Ph/cCSAus/UL/(161-0001)</v>
      </c>
      <c r="C1047" s="37" t="s">
        <v>2084</v>
      </c>
      <c r="D1047" s="37" t="str">
        <f>VLOOKUP(A1047,'[1]Zoeller Pump Company'!$A$10:$C$3862,3,FALSE)</f>
        <v>https://www.zoellerpumps.com/en-us/products/sump-effluent-pumps/commercial/160-series</v>
      </c>
      <c r="E1047" s="37" t="s">
        <v>21</v>
      </c>
      <c r="F1047" s="40">
        <v>1214</v>
      </c>
      <c r="G1047" s="41"/>
      <c r="H1047" s="42">
        <v>53514017316</v>
      </c>
      <c r="I1047" s="43">
        <v>86</v>
      </c>
      <c r="J1047" s="43" t="s">
        <v>22</v>
      </c>
      <c r="K1047" s="43">
        <v>21.25</v>
      </c>
      <c r="L1047" s="43">
        <v>11.75</v>
      </c>
      <c r="M1047" s="43">
        <v>14.75</v>
      </c>
      <c r="N1047" s="37" t="s">
        <v>23</v>
      </c>
      <c r="O1047" s="37" t="s">
        <v>196</v>
      </c>
    </row>
    <row r="1048" spans="1:15" s="36" customFormat="1" x14ac:dyDescent="0.25">
      <c r="A1048" s="37" t="s">
        <v>2085</v>
      </c>
      <c r="B1048" s="44" t="str">
        <f t="shared" si="21"/>
        <v>N161 2F/115V/1Ph/CSA/(161-0002)</v>
      </c>
      <c r="C1048" s="37" t="s">
        <v>2086</v>
      </c>
      <c r="D1048" s="37" t="str">
        <f>VLOOKUP(A1048,'[1]Zoeller Pump Company'!$A$10:$C$3862,3,FALSE)</f>
        <v>https://www.zoellerpumps.com/en-us/products/sump-effluent-pumps/commercial/160-series</v>
      </c>
      <c r="E1048" s="37" t="s">
        <v>21</v>
      </c>
      <c r="F1048" s="40">
        <v>1101</v>
      </c>
      <c r="G1048" s="41"/>
      <c r="H1048" s="42">
        <v>53514017323</v>
      </c>
      <c r="I1048" s="43">
        <v>85</v>
      </c>
      <c r="J1048" s="43" t="s">
        <v>22</v>
      </c>
      <c r="K1048" s="43">
        <v>21.25</v>
      </c>
      <c r="L1048" s="43">
        <v>11.75</v>
      </c>
      <c r="M1048" s="43">
        <v>14.75</v>
      </c>
      <c r="N1048" s="37" t="s">
        <v>23</v>
      </c>
      <c r="O1048" s="37" t="s">
        <v>196</v>
      </c>
    </row>
    <row r="1049" spans="1:15" s="36" customFormat="1" x14ac:dyDescent="0.25">
      <c r="A1049" s="37" t="s">
        <v>2087</v>
      </c>
      <c r="B1049" s="44" t="str">
        <f t="shared" si="21"/>
        <v>D161 2F/230V/1Ph/cCSAus/UL/(161-0003)</v>
      </c>
      <c r="C1049" s="37" t="s">
        <v>2088</v>
      </c>
      <c r="D1049" s="37" t="str">
        <f>VLOOKUP(A1049,'[1]Zoeller Pump Company'!$A$10:$C$3862,3,FALSE)</f>
        <v>https://www.zoellerpumps.com/en-us/products/sump-effluent-pumps/commercial/160-series</v>
      </c>
      <c r="E1049" s="37" t="s">
        <v>21</v>
      </c>
      <c r="F1049" s="40">
        <v>1272</v>
      </c>
      <c r="G1049" s="41"/>
      <c r="H1049" s="42">
        <v>53514017330</v>
      </c>
      <c r="I1049" s="43">
        <v>86</v>
      </c>
      <c r="J1049" s="43" t="s">
        <v>22</v>
      </c>
      <c r="K1049" s="43">
        <v>21.25</v>
      </c>
      <c r="L1049" s="43">
        <v>11.75</v>
      </c>
      <c r="M1049" s="43">
        <v>14.75</v>
      </c>
      <c r="N1049" s="37" t="s">
        <v>23</v>
      </c>
      <c r="O1049" s="37" t="s">
        <v>196</v>
      </c>
    </row>
    <row r="1050" spans="1:15" s="36" customFormat="1" x14ac:dyDescent="0.25">
      <c r="A1050" s="37" t="s">
        <v>2089</v>
      </c>
      <c r="B1050" s="44" t="str">
        <f t="shared" si="21"/>
        <v>E161 2F/230V/1Ph/cCSAus/UL/(161-0004)</v>
      </c>
      <c r="C1050" s="37" t="s">
        <v>2090</v>
      </c>
      <c r="D1050" s="37" t="str">
        <f>VLOOKUP(A1050,'[1]Zoeller Pump Company'!$A$10:$C$3862,3,FALSE)</f>
        <v>https://www.zoellerpumps.com/en-us/products/sump-effluent-pumps/commercial/160-series</v>
      </c>
      <c r="E1050" s="37" t="s">
        <v>21</v>
      </c>
      <c r="F1050" s="40">
        <v>1161</v>
      </c>
      <c r="G1050" s="41"/>
      <c r="H1050" s="42">
        <v>53514017347</v>
      </c>
      <c r="I1050" s="43">
        <v>85</v>
      </c>
      <c r="J1050" s="43" t="s">
        <v>22</v>
      </c>
      <c r="K1050" s="43">
        <v>21.25</v>
      </c>
      <c r="L1050" s="43">
        <v>11.75</v>
      </c>
      <c r="M1050" s="43">
        <v>14.75</v>
      </c>
      <c r="N1050" s="37" t="s">
        <v>23</v>
      </c>
      <c r="O1050" s="37" t="s">
        <v>196</v>
      </c>
    </row>
    <row r="1051" spans="1:15" s="36" customFormat="1" x14ac:dyDescent="0.25">
      <c r="A1051" s="37" t="s">
        <v>2091</v>
      </c>
      <c r="B1051" s="44" t="str">
        <f t="shared" si="21"/>
        <v>M161 2F/50'Cd/115V/1Ph/cCSAus/UL/(161-0009)</v>
      </c>
      <c r="C1051" s="37" t="s">
        <v>2092</v>
      </c>
      <c r="D1051" s="37" t="str">
        <f>VLOOKUP(A1051,'[1]Zoeller Pump Company'!$A$10:$C$3862,3,FALSE)</f>
        <v>https://www.zoellerpumps.com/en-us/products/sump-effluent-pumps/commercial/160-series</v>
      </c>
      <c r="E1051" s="37" t="s">
        <v>21</v>
      </c>
      <c r="F1051" s="40">
        <v>1354</v>
      </c>
      <c r="G1051" s="41"/>
      <c r="H1051" s="42">
        <v>53514017354</v>
      </c>
      <c r="I1051" s="43">
        <v>95</v>
      </c>
      <c r="J1051" s="43" t="s">
        <v>22</v>
      </c>
      <c r="K1051" s="43">
        <v>21.25</v>
      </c>
      <c r="L1051" s="43">
        <v>11.75</v>
      </c>
      <c r="M1051" s="43">
        <v>14.75</v>
      </c>
      <c r="N1051" s="37" t="s">
        <v>23</v>
      </c>
      <c r="O1051" s="37" t="s">
        <v>196</v>
      </c>
    </row>
    <row r="1052" spans="1:15" s="36" customFormat="1" x14ac:dyDescent="0.25">
      <c r="A1052" s="37" t="s">
        <v>2093</v>
      </c>
      <c r="B1052" s="44" t="str">
        <f t="shared" si="21"/>
        <v>H161 2F/200-208V/1Ph/cCSAus/(161-0010)</v>
      </c>
      <c r="C1052" s="37" t="s">
        <v>2094</v>
      </c>
      <c r="D1052" s="37" t="str">
        <f>VLOOKUP(A1052,'[1]Zoeller Pump Company'!$A$10:$C$3862,3,FALSE)</f>
        <v>https://www.zoellerpumps.com/en-us/products/sump-effluent-pumps/commercial/160-series</v>
      </c>
      <c r="E1052" s="37" t="s">
        <v>21</v>
      </c>
      <c r="F1052" s="40">
        <v>1312</v>
      </c>
      <c r="G1052" s="41"/>
      <c r="H1052" s="42">
        <v>53514017361</v>
      </c>
      <c r="I1052" s="43">
        <v>86</v>
      </c>
      <c r="J1052" s="43" t="s">
        <v>22</v>
      </c>
      <c r="K1052" s="43">
        <v>21.25</v>
      </c>
      <c r="L1052" s="43">
        <v>11.75</v>
      </c>
      <c r="M1052" s="43">
        <v>14.75</v>
      </c>
      <c r="N1052" s="37" t="s">
        <v>23</v>
      </c>
      <c r="O1052" s="37" t="s">
        <v>196</v>
      </c>
    </row>
    <row r="1053" spans="1:15" s="36" customFormat="1" x14ac:dyDescent="0.25">
      <c r="A1053" s="37" t="s">
        <v>2095</v>
      </c>
      <c r="B1053" s="44" t="str">
        <f t="shared" si="21"/>
        <v>N161 2F/35'Cd/115V/1Ph/CSA/(161-0016)</v>
      </c>
      <c r="C1053" s="37" t="s">
        <v>2096</v>
      </c>
      <c r="D1053" s="37" t="str">
        <f>VLOOKUP(A1053,'[1]Zoeller Pump Company'!$A$10:$C$3862,3,FALSE)</f>
        <v>https://www.zoellerpumps.com/en-us/products/sump-effluent-pumps/commercial/160-series</v>
      </c>
      <c r="E1053" s="37" t="s">
        <v>21</v>
      </c>
      <c r="F1053" s="40">
        <v>1211</v>
      </c>
      <c r="G1053" s="41"/>
      <c r="H1053" s="42">
        <v>53514026837</v>
      </c>
      <c r="I1053" s="43">
        <v>90</v>
      </c>
      <c r="J1053" s="43" t="s">
        <v>22</v>
      </c>
      <c r="K1053" s="43">
        <v>21.25</v>
      </c>
      <c r="L1053" s="43">
        <v>11.75</v>
      </c>
      <c r="M1053" s="43">
        <v>14.75</v>
      </c>
      <c r="N1053" s="37" t="s">
        <v>23</v>
      </c>
      <c r="O1053" s="37" t="s">
        <v>196</v>
      </c>
    </row>
    <row r="1054" spans="1:15" s="36" customFormat="1" x14ac:dyDescent="0.25">
      <c r="A1054" s="37" t="s">
        <v>2097</v>
      </c>
      <c r="B1054" s="44" t="str">
        <f t="shared" si="21"/>
        <v>M161 2F/35'Cd/115V/1Ph/cCSAus/UL/(161-0017)</v>
      </c>
      <c r="C1054" s="37" t="s">
        <v>2098</v>
      </c>
      <c r="D1054" s="37" t="str">
        <f>VLOOKUP(A1054,'[1]Zoeller Pump Company'!$A$10:$C$3862,3,FALSE)</f>
        <v>https://www.zoellerpumps.com/en-us/products/sump-effluent-pumps/commercial/160-series</v>
      </c>
      <c r="E1054" s="37" t="s">
        <v>21</v>
      </c>
      <c r="F1054" s="40">
        <v>1324</v>
      </c>
      <c r="G1054" s="41"/>
      <c r="H1054" s="42">
        <v>53514030490</v>
      </c>
      <c r="I1054" s="43">
        <v>91</v>
      </c>
      <c r="J1054" s="43" t="s">
        <v>22</v>
      </c>
      <c r="K1054" s="43">
        <v>21.25</v>
      </c>
      <c r="L1054" s="43">
        <v>11.75</v>
      </c>
      <c r="M1054" s="43">
        <v>14.75</v>
      </c>
      <c r="N1054" s="37" t="s">
        <v>23</v>
      </c>
      <c r="O1054" s="37" t="s">
        <v>196</v>
      </c>
    </row>
    <row r="1055" spans="1:15" s="36" customFormat="1" x14ac:dyDescent="0.25">
      <c r="A1055" s="37" t="s">
        <v>2099</v>
      </c>
      <c r="B1055" s="44" t="str">
        <f t="shared" si="21"/>
        <v>J161 2F/200-208V/3Ph/cCSAus/UL/(161-0012)</v>
      </c>
      <c r="C1055" s="37" t="s">
        <v>2100</v>
      </c>
      <c r="D1055" s="37" t="str">
        <f>VLOOKUP(A1055,'[1]Zoeller Pump Company'!$A$10:$C$3862,3,FALSE)</f>
        <v>https://www.zoellerpumps.com/en-us/products/sump-effluent-pumps/commercial/160-series</v>
      </c>
      <c r="E1055" s="37" t="s">
        <v>21</v>
      </c>
      <c r="F1055" s="40">
        <v>1276</v>
      </c>
      <c r="G1055" s="41"/>
      <c r="H1055" s="42">
        <v>53514032050</v>
      </c>
      <c r="I1055" s="43">
        <v>85</v>
      </c>
      <c r="J1055" s="43" t="s">
        <v>22</v>
      </c>
      <c r="K1055" s="43">
        <v>21.25</v>
      </c>
      <c r="L1055" s="43">
        <v>11.75</v>
      </c>
      <c r="M1055" s="43">
        <v>14.75</v>
      </c>
      <c r="N1055" s="37" t="s">
        <v>23</v>
      </c>
      <c r="O1055" s="37" t="s">
        <v>196</v>
      </c>
    </row>
    <row r="1056" spans="1:15" s="36" customFormat="1" x14ac:dyDescent="0.25">
      <c r="A1056" s="37" t="s">
        <v>2101</v>
      </c>
      <c r="B1056" s="44" t="str">
        <f t="shared" si="21"/>
        <v>E161 2F/230V/1Ph/cCSAus/(161-0021)</v>
      </c>
      <c r="C1056" s="37" t="s">
        <v>2102</v>
      </c>
      <c r="D1056" s="37" t="str">
        <f>VLOOKUP(A1056,'[1]Zoeller Pump Company'!$A$10:$C$3862,3,FALSE)</f>
        <v>https://www.zoellerpumps.com/en-us/products/sump-effluent-pumps/commercial/160-series</v>
      </c>
      <c r="E1056" s="37" t="s">
        <v>21</v>
      </c>
      <c r="F1056" s="40">
        <v>1161</v>
      </c>
      <c r="G1056" s="41"/>
      <c r="H1056" s="42">
        <v>53514045128</v>
      </c>
      <c r="I1056" s="43">
        <v>85</v>
      </c>
      <c r="J1056" s="43" t="s">
        <v>22</v>
      </c>
      <c r="K1056" s="43">
        <v>21.25</v>
      </c>
      <c r="L1056" s="43">
        <v>11.75</v>
      </c>
      <c r="M1056" s="43">
        <v>14.75</v>
      </c>
      <c r="N1056" s="37" t="s">
        <v>23</v>
      </c>
      <c r="O1056" s="37" t="s">
        <v>196</v>
      </c>
    </row>
    <row r="1057" spans="1:16" s="36" customFormat="1" x14ac:dyDescent="0.25">
      <c r="A1057" s="37" t="s">
        <v>2103</v>
      </c>
      <c r="B1057" s="44" t="str">
        <f t="shared" si="21"/>
        <v>F161 2F/230V/3Ph/cCSAus/UL/(161-0011)</v>
      </c>
      <c r="C1057" s="37" t="s">
        <v>2104</v>
      </c>
      <c r="D1057" s="37" t="str">
        <f>VLOOKUP(A1057,'[1]Zoeller Pump Company'!$A$10:$C$3862,3,FALSE)</f>
        <v>https://www.zoellerpumps.com/en-us/products/sump-effluent-pumps/commercial/160-series</v>
      </c>
      <c r="E1057" s="37" t="s">
        <v>21</v>
      </c>
      <c r="F1057" s="40">
        <v>1276</v>
      </c>
      <c r="G1057" s="41"/>
      <c r="H1057" s="42">
        <v>53514034153</v>
      </c>
      <c r="I1057" s="43">
        <v>85</v>
      </c>
      <c r="J1057" s="43" t="s">
        <v>22</v>
      </c>
      <c r="K1057" s="43">
        <v>21.25</v>
      </c>
      <c r="L1057" s="43">
        <v>11.75</v>
      </c>
      <c r="M1057" s="43">
        <v>14.75</v>
      </c>
      <c r="N1057" s="37" t="s">
        <v>23</v>
      </c>
      <c r="O1057" s="37" t="s">
        <v>196</v>
      </c>
      <c r="P1057" s="39"/>
    </row>
    <row r="1058" spans="1:16" s="36" customFormat="1" x14ac:dyDescent="0.25">
      <c r="A1058" s="37" t="s">
        <v>2105</v>
      </c>
      <c r="B1058" s="44" t="str">
        <f t="shared" si="21"/>
        <v>G161 2F/460V/3Ph/cCSAus/UL/(161-0007)</v>
      </c>
      <c r="C1058" s="37" t="s">
        <v>2106</v>
      </c>
      <c r="D1058" s="37" t="str">
        <f>VLOOKUP(A1058,'[1]Zoeller Pump Company'!$A$10:$C$3862,3,FALSE)</f>
        <v>https://www.zoellerpumps.com/en-us/products/sump-effluent-pumps/commercial/160-series</v>
      </c>
      <c r="E1058" s="37" t="s">
        <v>21</v>
      </c>
      <c r="F1058" s="40">
        <v>1276</v>
      </c>
      <c r="G1058" s="41"/>
      <c r="H1058" s="42">
        <v>53514036980</v>
      </c>
      <c r="I1058" s="43">
        <v>85</v>
      </c>
      <c r="J1058" s="43" t="s">
        <v>22</v>
      </c>
      <c r="K1058" s="43">
        <v>21.25</v>
      </c>
      <c r="L1058" s="43">
        <v>11.75</v>
      </c>
      <c r="M1058" s="43">
        <v>14.75</v>
      </c>
      <c r="N1058" s="37" t="s">
        <v>23</v>
      </c>
      <c r="O1058" s="37" t="s">
        <v>196</v>
      </c>
    </row>
    <row r="1059" spans="1:16" s="36" customFormat="1" x14ac:dyDescent="0.25">
      <c r="A1059" s="37" t="s">
        <v>2107</v>
      </c>
      <c r="B1059" s="44" t="str">
        <f t="shared" si="21"/>
        <v>I161 2F/200-208V/1Ph/cCSAus/(161-0005)</v>
      </c>
      <c r="C1059" s="37" t="s">
        <v>2108</v>
      </c>
      <c r="D1059" s="37" t="str">
        <f>VLOOKUP(A1059,'[1]Zoeller Pump Company'!$A$10:$C$3862,3,FALSE)</f>
        <v>https://www.zoellerpumps.com/en-us/products/sump-effluent-pumps/commercial/160-series</v>
      </c>
      <c r="E1059" s="37" t="s">
        <v>21</v>
      </c>
      <c r="F1059" s="40">
        <v>1201</v>
      </c>
      <c r="G1059" s="41"/>
      <c r="H1059" s="42">
        <v>53514037314</v>
      </c>
      <c r="I1059" s="43">
        <v>85</v>
      </c>
      <c r="J1059" s="43" t="s">
        <v>22</v>
      </c>
      <c r="K1059" s="43">
        <v>21.25</v>
      </c>
      <c r="L1059" s="43">
        <v>11.75</v>
      </c>
      <c r="M1059" s="43">
        <v>14.75</v>
      </c>
      <c r="N1059" s="37" t="s">
        <v>23</v>
      </c>
      <c r="O1059" s="37" t="s">
        <v>196</v>
      </c>
    </row>
    <row r="1060" spans="1:16" s="36" customFormat="1" x14ac:dyDescent="0.25">
      <c r="A1060" s="37" t="s">
        <v>2109</v>
      </c>
      <c r="B1060" s="44" t="str">
        <f t="shared" si="21"/>
        <v>N161 2F/50'Cd/115V/1Ph/CSA/(161-0024)</v>
      </c>
      <c r="C1060" s="37" t="s">
        <v>2110</v>
      </c>
      <c r="D1060" s="37" t="str">
        <f>VLOOKUP(A1060,'[1]Zoeller Pump Company'!$A$10:$C$3862,3,FALSE)</f>
        <v>https://www.zoellerpumps.com/en-us/products/sump-effluent-pumps/commercial/160-series</v>
      </c>
      <c r="E1060" s="37" t="s">
        <v>21</v>
      </c>
      <c r="F1060" s="40">
        <v>1241</v>
      </c>
      <c r="G1060" s="41"/>
      <c r="H1060" s="42">
        <v>53514039950</v>
      </c>
      <c r="I1060" s="43">
        <v>94</v>
      </c>
      <c r="J1060" s="43" t="s">
        <v>22</v>
      </c>
      <c r="K1060" s="43">
        <v>21.25</v>
      </c>
      <c r="L1060" s="43">
        <v>11.75</v>
      </c>
      <c r="M1060" s="43">
        <v>14.75</v>
      </c>
      <c r="N1060" s="37" t="s">
        <v>23</v>
      </c>
      <c r="O1060" s="37" t="s">
        <v>196</v>
      </c>
    </row>
    <row r="1061" spans="1:16" s="36" customFormat="1" x14ac:dyDescent="0.25">
      <c r="A1061" s="37" t="s">
        <v>2111</v>
      </c>
      <c r="B1061" s="44" t="str">
        <f t="shared" si="21"/>
        <v>BN161 2F/115V/1Ph/Pb20'/CSA/(161-0002)</v>
      </c>
      <c r="C1061" s="37" t="s">
        <v>2112</v>
      </c>
      <c r="D1061" s="37" t="str">
        <f>VLOOKUP(A1061,'[1]Zoeller Pump Company'!$A$10:$C$3862,3,FALSE)</f>
        <v>https://www.zoellerpumps.com/en-us/products/sump-effluent-pumps/commercial/160-series</v>
      </c>
      <c r="E1061" s="37" t="s">
        <v>21</v>
      </c>
      <c r="F1061" s="40">
        <v>1241</v>
      </c>
      <c r="G1061" s="41"/>
      <c r="H1061" s="42">
        <v>53514042424</v>
      </c>
      <c r="I1061" s="43">
        <v>87</v>
      </c>
      <c r="J1061" s="43" t="s">
        <v>22</v>
      </c>
      <c r="K1061" s="43">
        <v>21.25</v>
      </c>
      <c r="L1061" s="43">
        <v>11.75</v>
      </c>
      <c r="M1061" s="43">
        <v>14.75</v>
      </c>
      <c r="N1061" s="37" t="s">
        <v>23</v>
      </c>
      <c r="O1061" s="37" t="s">
        <v>196</v>
      </c>
    </row>
    <row r="1062" spans="1:16" s="36" customFormat="1" x14ac:dyDescent="0.25">
      <c r="A1062" s="37" t="s">
        <v>2113</v>
      </c>
      <c r="B1062" s="44" t="str">
        <f t="shared" si="21"/>
        <v>N161 2F/25'Cd/115V/1Ph/CSA/(161-0028)</v>
      </c>
      <c r="C1062" s="37" t="s">
        <v>2114</v>
      </c>
      <c r="D1062" s="37" t="str">
        <f>VLOOKUP(A1062,'[1]Zoeller Pump Company'!$A$10:$C$3862,3,FALSE)</f>
        <v>https://www.zoellerpumps.com/en-us/products/sump-effluent-pumps/commercial/160-series</v>
      </c>
      <c r="E1062" s="37" t="s">
        <v>21</v>
      </c>
      <c r="F1062" s="40">
        <v>1201</v>
      </c>
      <c r="G1062" s="41"/>
      <c r="H1062" s="42">
        <v>53514047207</v>
      </c>
      <c r="I1062" s="43">
        <v>87</v>
      </c>
      <c r="J1062" s="43" t="s">
        <v>22</v>
      </c>
      <c r="K1062" s="43">
        <v>21.25</v>
      </c>
      <c r="L1062" s="43">
        <v>11.75</v>
      </c>
      <c r="M1062" s="43">
        <v>14.75</v>
      </c>
      <c r="N1062" s="37" t="s">
        <v>23</v>
      </c>
      <c r="O1062" s="37" t="s">
        <v>196</v>
      </c>
    </row>
    <row r="1063" spans="1:16" s="36" customFormat="1" x14ac:dyDescent="0.25">
      <c r="A1063" s="37" t="s">
        <v>2115</v>
      </c>
      <c r="B1063" s="44" t="str">
        <f t="shared" si="21"/>
        <v>E161 2F/35'Cd/230V/1P/cCSAus/UL/(161-0031)</v>
      </c>
      <c r="C1063" s="37" t="s">
        <v>2116</v>
      </c>
      <c r="D1063" s="37" t="str">
        <f>VLOOKUP(A1063,'[1]Zoeller Pump Company'!$A$10:$C$3862,3,FALSE)</f>
        <v>https://www.zoellerpumps.com/en-us/products/sump-effluent-pumps/commercial/160-series</v>
      </c>
      <c r="E1063" s="37" t="s">
        <v>21</v>
      </c>
      <c r="F1063" s="40">
        <v>1271</v>
      </c>
      <c r="G1063" s="41"/>
      <c r="H1063" s="42">
        <v>53514056995</v>
      </c>
      <c r="I1063" s="43">
        <v>90</v>
      </c>
      <c r="J1063" s="43" t="s">
        <v>22</v>
      </c>
      <c r="K1063" s="43">
        <v>21.25</v>
      </c>
      <c r="L1063" s="43">
        <v>11.75</v>
      </c>
      <c r="M1063" s="43">
        <v>14.75</v>
      </c>
      <c r="N1063" s="37" t="s">
        <v>23</v>
      </c>
      <c r="O1063" s="37" t="s">
        <v>196</v>
      </c>
    </row>
    <row r="1064" spans="1:16" s="36" customFormat="1" x14ac:dyDescent="0.25">
      <c r="A1064" s="37" t="s">
        <v>2117</v>
      </c>
      <c r="B1064" s="44" t="str">
        <f t="shared" si="21"/>
        <v>G161 2F/460V/3Ph/ED/(161-0032)</v>
      </c>
      <c r="C1064" s="37" t="s">
        <v>2118</v>
      </c>
      <c r="D1064" s="37" t="str">
        <f>VLOOKUP(A1064,'[1]Zoeller Pump Company'!$A$10:$C$3862,3,FALSE)</f>
        <v>https://www.zoellerpumps.com/en-us/products/sump-effluent-pumps/commercial/160-series</v>
      </c>
      <c r="E1064" s="37" t="s">
        <v>21</v>
      </c>
      <c r="F1064" s="40">
        <v>1317</v>
      </c>
      <c r="G1064" s="41"/>
      <c r="H1064" s="42">
        <v>53514064723</v>
      </c>
      <c r="I1064" s="43">
        <v>85</v>
      </c>
      <c r="J1064" s="43" t="s">
        <v>22</v>
      </c>
      <c r="K1064" s="43">
        <v>21.25</v>
      </c>
      <c r="L1064" s="43">
        <v>11.75</v>
      </c>
      <c r="M1064" s="43">
        <v>14.75</v>
      </c>
      <c r="N1064" s="37" t="s">
        <v>23</v>
      </c>
      <c r="O1064" s="37" t="s">
        <v>196</v>
      </c>
    </row>
    <row r="1065" spans="1:16" s="36" customFormat="1" x14ac:dyDescent="0.25">
      <c r="A1065" s="37" t="s">
        <v>2119</v>
      </c>
      <c r="B1065" s="44" t="str">
        <f t="shared" si="21"/>
        <v>M161 2F/25'Cd/115V/1Ph/cCSAus/UL/(161-00006)</v>
      </c>
      <c r="C1065" s="37" t="s">
        <v>2120</v>
      </c>
      <c r="D1065" s="37" t="str">
        <f>VLOOKUP(A1065,'[1]Zoeller Pump Company'!$A$10:$C$3862,3,FALSE)</f>
        <v>https://www.zoellerpumps.com/en-us/products/sump-effluent-pumps/commercial/160-series</v>
      </c>
      <c r="E1065" s="37" t="s">
        <v>21</v>
      </c>
      <c r="F1065" s="40">
        <v>1314</v>
      </c>
      <c r="G1065" s="41"/>
      <c r="H1065" s="42">
        <v>53514067571</v>
      </c>
      <c r="I1065" s="43">
        <v>88</v>
      </c>
      <c r="J1065" s="43" t="s">
        <v>22</v>
      </c>
      <c r="K1065" s="43">
        <v>21.25</v>
      </c>
      <c r="L1065" s="43">
        <v>11.75</v>
      </c>
      <c r="M1065" s="43">
        <v>14.75</v>
      </c>
      <c r="N1065" s="37" t="s">
        <v>23</v>
      </c>
      <c r="O1065" s="37" t="s">
        <v>196</v>
      </c>
    </row>
    <row r="1066" spans="1:16" s="36" customFormat="1" x14ac:dyDescent="0.25">
      <c r="A1066" s="37" t="s">
        <v>2121</v>
      </c>
      <c r="B1066" s="44" t="str">
        <f t="shared" si="21"/>
        <v>G161 2F/35'Cd/460V/3Ph/cCSAus/UL/(161-0020)</v>
      </c>
      <c r="C1066" s="37" t="s">
        <v>2122</v>
      </c>
      <c r="D1066" s="37" t="str">
        <f>VLOOKUP(A1066,'[1]Zoeller Pump Company'!$A$10:$C$3862,3,FALSE)</f>
        <v>https://www.zoellerpumps.com/en-us/products/sump-effluent-pumps/commercial/160-series</v>
      </c>
      <c r="E1066" s="37" t="s">
        <v>21</v>
      </c>
      <c r="F1066" s="40">
        <v>1386</v>
      </c>
      <c r="G1066" s="41"/>
      <c r="H1066" s="42">
        <v>53514069780</v>
      </c>
      <c r="I1066" s="43">
        <v>90</v>
      </c>
      <c r="J1066" s="43" t="s">
        <v>22</v>
      </c>
      <c r="K1066" s="43">
        <v>21.25</v>
      </c>
      <c r="L1066" s="43">
        <v>11.75</v>
      </c>
      <c r="M1066" s="43">
        <v>14.75</v>
      </c>
      <c r="N1066" s="37" t="s">
        <v>23</v>
      </c>
      <c r="O1066" s="37" t="s">
        <v>196</v>
      </c>
    </row>
    <row r="1067" spans="1:16" s="36" customFormat="1" x14ac:dyDescent="0.25">
      <c r="A1067" s="37" t="s">
        <v>2123</v>
      </c>
      <c r="B1067" s="44" t="str">
        <f t="shared" si="21"/>
        <v>I161 2F/25'Cd/200-208V/1Ph/cCSAus/(161-0035)</v>
      </c>
      <c r="C1067" s="37" t="s">
        <v>2124</v>
      </c>
      <c r="D1067" s="37" t="str">
        <f>VLOOKUP(A1067,'[1]Zoeller Pump Company'!$A$10:$C$3862,3,FALSE)</f>
        <v>https://www.zoellerpumps.com/en-us/products/sump-effluent-pumps/commercial/160-series</v>
      </c>
      <c r="E1067" s="37" t="s">
        <v>21</v>
      </c>
      <c r="F1067" s="40">
        <v>1301</v>
      </c>
      <c r="G1067" s="41"/>
      <c r="H1067" s="42">
        <v>53514078522</v>
      </c>
      <c r="I1067" s="43">
        <v>87</v>
      </c>
      <c r="J1067" s="43" t="s">
        <v>22</v>
      </c>
      <c r="K1067" s="43">
        <v>21.25</v>
      </c>
      <c r="L1067" s="43">
        <v>11.75</v>
      </c>
      <c r="M1067" s="43">
        <v>14.75</v>
      </c>
      <c r="N1067" s="37" t="s">
        <v>23</v>
      </c>
      <c r="O1067" s="37" t="s">
        <v>196</v>
      </c>
    </row>
    <row r="1068" spans="1:16" s="36" customFormat="1" x14ac:dyDescent="0.25">
      <c r="A1068" s="37" t="s">
        <v>2125</v>
      </c>
      <c r="B1068" s="44" t="str">
        <f t="shared" si="21"/>
        <v>I161 2F/35'Cd/200-208V/1Ph/cCSAus/(161-0036)</v>
      </c>
      <c r="C1068" s="37" t="s">
        <v>2126</v>
      </c>
      <c r="D1068" s="37" t="str">
        <f>VLOOKUP(A1068,'[1]Zoeller Pump Company'!$A$10:$C$3862,3,FALSE)</f>
        <v>https://www.zoellerpumps.com/en-us/products/sump-effluent-pumps/commercial/160-series</v>
      </c>
      <c r="E1068" s="37" t="s">
        <v>21</v>
      </c>
      <c r="F1068" s="40">
        <v>1311</v>
      </c>
      <c r="G1068" s="41"/>
      <c r="H1068" s="42">
        <v>53514078539</v>
      </c>
      <c r="I1068" s="43">
        <v>90</v>
      </c>
      <c r="J1068" s="43" t="s">
        <v>22</v>
      </c>
      <c r="K1068" s="43">
        <v>21.25</v>
      </c>
      <c r="L1068" s="43">
        <v>11.75</v>
      </c>
      <c r="M1068" s="43">
        <v>14.75</v>
      </c>
      <c r="N1068" s="37" t="s">
        <v>23</v>
      </c>
      <c r="O1068" s="37" t="s">
        <v>196</v>
      </c>
    </row>
    <row r="1069" spans="1:16" s="36" customFormat="1" x14ac:dyDescent="0.25">
      <c r="A1069" s="37" t="s">
        <v>2127</v>
      </c>
      <c r="B1069" s="44" t="str">
        <f t="shared" si="21"/>
        <v>BE161 2F/230V/1Ph/Pb20'/cCSAus/UL/(161-0004)</v>
      </c>
      <c r="C1069" s="37" t="s">
        <v>2128</v>
      </c>
      <c r="D1069" s="37" t="str">
        <f>VLOOKUP(A1069,'[1]Zoeller Pump Company'!$A$10:$C$3862,3,FALSE)</f>
        <v>https://www.zoellerpumps.com/en-us/products/sump-effluent-pumps/commercial/160-series</v>
      </c>
      <c r="E1069" s="37" t="s">
        <v>21</v>
      </c>
      <c r="F1069" s="40">
        <v>1191</v>
      </c>
      <c r="G1069" s="41"/>
      <c r="H1069" s="42">
        <v>53514079376</v>
      </c>
      <c r="I1069" s="43">
        <v>87</v>
      </c>
      <c r="J1069" s="43" t="s">
        <v>22</v>
      </c>
      <c r="K1069" s="43">
        <v>21.25</v>
      </c>
      <c r="L1069" s="43">
        <v>11.75</v>
      </c>
      <c r="M1069" s="43">
        <v>14.75</v>
      </c>
      <c r="N1069" s="37" t="s">
        <v>23</v>
      </c>
      <c r="O1069" s="37" t="s">
        <v>196</v>
      </c>
    </row>
    <row r="1070" spans="1:16" s="36" customFormat="1" x14ac:dyDescent="0.25">
      <c r="A1070" s="37" t="s">
        <v>2129</v>
      </c>
      <c r="B1070" s="44" t="str">
        <f t="shared" si="21"/>
        <v>D161 2F/25'Cd/230V/1Ph/cCSAus/UL/(161-0030)</v>
      </c>
      <c r="C1070" s="37" t="s">
        <v>2130</v>
      </c>
      <c r="D1070" s="37" t="str">
        <f>VLOOKUP(A1070,'[1]Zoeller Pump Company'!$A$10:$C$3862,3,FALSE)</f>
        <v>https://www.zoellerpumps.com/en-us/products/sump-effluent-pumps/commercial/160-series</v>
      </c>
      <c r="E1070" s="37" t="s">
        <v>21</v>
      </c>
      <c r="F1070" s="40">
        <v>1372</v>
      </c>
      <c r="G1070" s="41"/>
      <c r="H1070" s="42">
        <v>53514086381</v>
      </c>
      <c r="I1070" s="43">
        <v>88</v>
      </c>
      <c r="J1070" s="43" t="s">
        <v>22</v>
      </c>
      <c r="K1070" s="43">
        <v>21.25</v>
      </c>
      <c r="L1070" s="43">
        <v>11.75</v>
      </c>
      <c r="M1070" s="43">
        <v>14.75</v>
      </c>
      <c r="N1070" s="37" t="s">
        <v>23</v>
      </c>
      <c r="O1070" s="37" t="s">
        <v>196</v>
      </c>
    </row>
    <row r="1071" spans="1:16" s="36" customFormat="1" x14ac:dyDescent="0.25">
      <c r="A1071" s="37" t="s">
        <v>2131</v>
      </c>
      <c r="B1071" s="44" t="str">
        <f t="shared" si="21"/>
        <v>F161 2F/35'Cd/230V/3Ph/cCSAus/UL/(161-0037)</v>
      </c>
      <c r="C1071" s="37" t="s">
        <v>2132</v>
      </c>
      <c r="D1071" s="37" t="str">
        <f>VLOOKUP(A1071,'[1]Zoeller Pump Company'!$A$10:$C$3862,3,FALSE)</f>
        <v>https://www.zoellerpumps.com/en-us/products/sump-effluent-pumps/commercial/160-series</v>
      </c>
      <c r="E1071" s="37" t="s">
        <v>21</v>
      </c>
      <c r="F1071" s="40">
        <v>1386</v>
      </c>
      <c r="G1071" s="41"/>
      <c r="H1071" s="42">
        <v>53514087180</v>
      </c>
      <c r="I1071" s="43">
        <v>88</v>
      </c>
      <c r="J1071" s="43" t="s">
        <v>22</v>
      </c>
      <c r="K1071" s="43">
        <v>21.25</v>
      </c>
      <c r="L1071" s="43">
        <v>11.75</v>
      </c>
      <c r="M1071" s="43">
        <v>14.75</v>
      </c>
      <c r="N1071" s="37" t="s">
        <v>23</v>
      </c>
      <c r="O1071" s="37" t="s">
        <v>196</v>
      </c>
    </row>
    <row r="1072" spans="1:16" s="36" customFormat="1" x14ac:dyDescent="0.25">
      <c r="A1072" s="37" t="s">
        <v>2133</v>
      </c>
      <c r="B1072" s="44" t="str">
        <f t="shared" si="21"/>
        <v>NX161 2F/115V/1Ph/Ex Pr/FM/CSA/(161-0042)</v>
      </c>
      <c r="C1072" s="37" t="s">
        <v>2134</v>
      </c>
      <c r="D1072" s="37" t="str">
        <f>VLOOKUP(A1072,'[1]Zoeller Pump Company'!$A$10:$C$3862,3,FALSE)</f>
        <v>https://www.zoellerpumps.com/en-us/products/sump-effluent-pumps/commercial/160-series</v>
      </c>
      <c r="E1072" s="37" t="s">
        <v>21</v>
      </c>
      <c r="F1072" s="40">
        <v>2328</v>
      </c>
      <c r="G1072" s="41"/>
      <c r="H1072" s="42">
        <v>53514118105</v>
      </c>
      <c r="I1072" s="43">
        <v>119</v>
      </c>
      <c r="J1072" s="43" t="s">
        <v>22</v>
      </c>
      <c r="K1072" s="43">
        <v>32</v>
      </c>
      <c r="L1072" s="43">
        <v>12</v>
      </c>
      <c r="M1072" s="43">
        <v>15</v>
      </c>
      <c r="N1072" s="37" t="s">
        <v>23</v>
      </c>
      <c r="O1072" s="37" t="s">
        <v>24</v>
      </c>
    </row>
    <row r="1073" spans="1:16" s="36" customFormat="1" x14ac:dyDescent="0.25">
      <c r="A1073" s="37" t="s">
        <v>2135</v>
      </c>
      <c r="B1073" s="44" t="str">
        <f t="shared" si="21"/>
        <v>E161 2F/25'Cd/230V/1P/cCSAus/UL/(161-0049)</v>
      </c>
      <c r="C1073" s="37" t="s">
        <v>2136</v>
      </c>
      <c r="D1073" s="37" t="str">
        <f>VLOOKUP(A1073,'[1]Zoeller Pump Company'!$A$10:$C$3862,3,FALSE)</f>
        <v>https://www.zoellerpumps.com/en-us/products/sump-effluent-pumps/commercial/160-series</v>
      </c>
      <c r="E1073" s="37" t="s">
        <v>21</v>
      </c>
      <c r="F1073" s="40">
        <v>1261</v>
      </c>
      <c r="G1073" s="41"/>
      <c r="H1073" s="42">
        <v>53514122812</v>
      </c>
      <c r="I1073" s="43">
        <v>90</v>
      </c>
      <c r="J1073" s="43" t="s">
        <v>22</v>
      </c>
      <c r="K1073" s="43">
        <v>21.25</v>
      </c>
      <c r="L1073" s="43">
        <v>11.75</v>
      </c>
      <c r="M1073" s="43">
        <v>14.75</v>
      </c>
      <c r="N1073" s="37" t="s">
        <v>23</v>
      </c>
      <c r="O1073" s="37" t="s">
        <v>196</v>
      </c>
    </row>
    <row r="1074" spans="1:16" s="36" customFormat="1" x14ac:dyDescent="0.25">
      <c r="A1074" s="37" t="s">
        <v>2137</v>
      </c>
      <c r="B1074" s="44" t="str">
        <f t="shared" si="21"/>
        <v>EX161 2F/230V/1Ph/Ex Pr/FM/CSA/(161-0044)</v>
      </c>
      <c r="C1074" s="37" t="s">
        <v>2138</v>
      </c>
      <c r="D1074" s="37" t="str">
        <f>VLOOKUP(A1074,'[1]Zoeller Pump Company'!$A$10:$C$3862,3,FALSE)</f>
        <v>https://www.zoellerpumps.com/en-us/products/sump-effluent-pumps/commercial/160-series</v>
      </c>
      <c r="E1074" s="37" t="s">
        <v>21</v>
      </c>
      <c r="F1074" s="40">
        <v>2307</v>
      </c>
      <c r="G1074" s="41"/>
      <c r="H1074" s="42">
        <v>53514132859</v>
      </c>
      <c r="I1074" s="43">
        <v>119</v>
      </c>
      <c r="J1074" s="43" t="s">
        <v>22</v>
      </c>
      <c r="K1074" s="43">
        <v>32</v>
      </c>
      <c r="L1074" s="43">
        <v>12</v>
      </c>
      <c r="M1074" s="43">
        <v>15</v>
      </c>
      <c r="N1074" s="37" t="s">
        <v>23</v>
      </c>
      <c r="O1074" s="37" t="s">
        <v>24</v>
      </c>
    </row>
    <row r="1075" spans="1:16" s="36" customFormat="1" x14ac:dyDescent="0.25">
      <c r="A1075" s="37" t="s">
        <v>2139</v>
      </c>
      <c r="B1075" s="44" t="str">
        <f t="shared" si="21"/>
        <v>JX161 2F/200-208V/3Ph/Ex Pr/FM/CSA/(161-0045)</v>
      </c>
      <c r="C1075" s="37" t="s">
        <v>2140</v>
      </c>
      <c r="D1075" s="37" t="str">
        <f>VLOOKUP(A1075,'[1]Zoeller Pump Company'!$A$10:$C$3862,3,FALSE)</f>
        <v>https://www.zoellerpumps.com/en-us/products/sump-effluent-pumps/commercial/160-series</v>
      </c>
      <c r="E1075" s="37" t="s">
        <v>21</v>
      </c>
      <c r="F1075" s="40">
        <v>2422</v>
      </c>
      <c r="G1075" s="41"/>
      <c r="H1075" s="42">
        <v>53514133412</v>
      </c>
      <c r="I1075" s="43">
        <v>119</v>
      </c>
      <c r="J1075" s="43" t="s">
        <v>22</v>
      </c>
      <c r="K1075" s="43">
        <v>32</v>
      </c>
      <c r="L1075" s="43">
        <v>12</v>
      </c>
      <c r="M1075" s="43">
        <v>15</v>
      </c>
      <c r="N1075" s="37" t="s">
        <v>23</v>
      </c>
      <c r="O1075" s="37" t="s">
        <v>24</v>
      </c>
    </row>
    <row r="1076" spans="1:16" s="36" customFormat="1" x14ac:dyDescent="0.25">
      <c r="A1076" s="37" t="s">
        <v>2141</v>
      </c>
      <c r="B1076" s="44" t="str">
        <f t="shared" si="21"/>
        <v>E161 2F/50'Cd/230V/1Ph/cCSAus/UL/(161-0038)</v>
      </c>
      <c r="C1076" s="37" t="s">
        <v>2142</v>
      </c>
      <c r="D1076" s="37" t="str">
        <f>VLOOKUP(A1076,'[1]Zoeller Pump Company'!$A$10:$C$3862,3,FALSE)</f>
        <v>https://www.zoellerpumps.com/en-us/products/sump-effluent-pumps/commercial/160-series</v>
      </c>
      <c r="E1076" s="37" t="s">
        <v>21</v>
      </c>
      <c r="F1076" s="40">
        <v>1301</v>
      </c>
      <c r="G1076" s="41"/>
      <c r="H1076" s="42">
        <v>53514135904</v>
      </c>
      <c r="I1076" s="43">
        <v>90</v>
      </c>
      <c r="J1076" s="43" t="s">
        <v>22</v>
      </c>
      <c r="K1076" s="43">
        <v>21.25</v>
      </c>
      <c r="L1076" s="43">
        <v>11.75</v>
      </c>
      <c r="M1076" s="43">
        <v>14.75</v>
      </c>
      <c r="N1076" s="37" t="s">
        <v>23</v>
      </c>
      <c r="O1076" s="37" t="s">
        <v>196</v>
      </c>
    </row>
    <row r="1077" spans="1:16" s="36" customFormat="1" x14ac:dyDescent="0.25">
      <c r="A1077" s="37" t="s">
        <v>2143</v>
      </c>
      <c r="B1077" s="44" t="str">
        <f t="shared" si="21"/>
        <v>GX161 2F/460V/3Ph/Ex Pr/FM/CSA/(161-0047)</v>
      </c>
      <c r="C1077" s="37" t="s">
        <v>2144</v>
      </c>
      <c r="D1077" s="37" t="str">
        <f>VLOOKUP(A1077,'[1]Zoeller Pump Company'!$A$10:$C$3862,3,FALSE)</f>
        <v>https://www.zoellerpumps.com/en-us/products/sump-effluent-pumps/commercial/160-series</v>
      </c>
      <c r="E1077" s="37" t="s">
        <v>21</v>
      </c>
      <c r="F1077" s="40">
        <v>2422</v>
      </c>
      <c r="G1077" s="41"/>
      <c r="H1077" s="42">
        <v>53514148997</v>
      </c>
      <c r="I1077" s="43">
        <v>119</v>
      </c>
      <c r="J1077" s="43" t="s">
        <v>22</v>
      </c>
      <c r="K1077" s="43">
        <v>32</v>
      </c>
      <c r="L1077" s="43">
        <v>12</v>
      </c>
      <c r="M1077" s="43">
        <v>15</v>
      </c>
      <c r="N1077" s="37" t="s">
        <v>23</v>
      </c>
      <c r="O1077" s="37" t="s">
        <v>24</v>
      </c>
      <c r="P1077" s="39"/>
    </row>
    <row r="1078" spans="1:16" s="36" customFormat="1" x14ac:dyDescent="0.25">
      <c r="A1078" s="37" t="s">
        <v>2145</v>
      </c>
      <c r="B1078" s="44" t="str">
        <f t="shared" si="21"/>
        <v>EX161 2F/50'Cd/230V/1Ph/Ex Pr/FM/CSA/(161-0055)</v>
      </c>
      <c r="C1078" s="37" t="s">
        <v>2146</v>
      </c>
      <c r="D1078" s="37" t="str">
        <f>VLOOKUP(A1078,'[1]Zoeller Pump Company'!$A$10:$C$3862,3,FALSE)</f>
        <v>https://www.zoellerpumps.com/en-us/products/sump-effluent-pumps/commercial/160-series</v>
      </c>
      <c r="E1078" s="37" t="s">
        <v>21</v>
      </c>
      <c r="F1078" s="40">
        <v>2447</v>
      </c>
      <c r="G1078" s="41"/>
      <c r="H1078" s="42">
        <v>53514152130</v>
      </c>
      <c r="I1078" s="43">
        <v>123</v>
      </c>
      <c r="J1078" s="43" t="s">
        <v>22</v>
      </c>
      <c r="K1078" s="43">
        <v>32</v>
      </c>
      <c r="L1078" s="43">
        <v>12</v>
      </c>
      <c r="M1078" s="43">
        <v>15</v>
      </c>
      <c r="N1078" s="37" t="s">
        <v>23</v>
      </c>
      <c r="O1078" s="37" t="s">
        <v>24</v>
      </c>
    </row>
    <row r="1079" spans="1:16" s="36" customFormat="1" x14ac:dyDescent="0.25">
      <c r="A1079" s="37" t="s">
        <v>2147</v>
      </c>
      <c r="B1079" s="44" t="str">
        <f t="shared" si="21"/>
        <v>NX161 2F/25'Cd/115V/1Ph/Ex Pr/FM/CSA/(161-0064)</v>
      </c>
      <c r="C1079" s="37" t="s">
        <v>2148</v>
      </c>
      <c r="D1079" s="37" t="str">
        <f>VLOOKUP(A1079,'[1]Zoeller Pump Company'!$A$10:$C$3862,3,FALSE)</f>
        <v>https://www.zoellerpumps.com/en-us/products/sump-effluent-pumps/commercial/160-series</v>
      </c>
      <c r="E1079" s="37" t="s">
        <v>21</v>
      </c>
      <c r="F1079" s="40">
        <v>2428</v>
      </c>
      <c r="G1079" s="41"/>
      <c r="H1079" s="42">
        <v>53514182113</v>
      </c>
      <c r="I1079" s="43">
        <v>120</v>
      </c>
      <c r="J1079" s="43" t="s">
        <v>22</v>
      </c>
      <c r="K1079" s="43">
        <v>32</v>
      </c>
      <c r="L1079" s="43">
        <v>12</v>
      </c>
      <c r="M1079" s="43">
        <v>15</v>
      </c>
      <c r="N1079" s="37" t="s">
        <v>23</v>
      </c>
      <c r="O1079" s="37" t="s">
        <v>24</v>
      </c>
    </row>
    <row r="1080" spans="1:16" s="36" customFormat="1" x14ac:dyDescent="0.25">
      <c r="A1080" s="37" t="s">
        <v>2149</v>
      </c>
      <c r="B1080" s="44" t="str">
        <f t="shared" si="21"/>
        <v>F161 2F/25'Cd/230V/3Ph/cCSAus/UL/(161-0066)</v>
      </c>
      <c r="C1080" s="37" t="s">
        <v>2150</v>
      </c>
      <c r="D1080" s="37" t="str">
        <f>VLOOKUP(A1080,'[1]Zoeller Pump Company'!$A$10:$C$3862,3,FALSE)</f>
        <v>https://www.zoellerpumps.com/en-us/products/sump-effluent-pumps/commercial/160-series</v>
      </c>
      <c r="E1080" s="37" t="s">
        <v>21</v>
      </c>
      <c r="F1080" s="40">
        <v>1376</v>
      </c>
      <c r="G1080" s="41"/>
      <c r="H1080" s="42">
        <v>53514189068</v>
      </c>
      <c r="I1080" s="43">
        <v>86</v>
      </c>
      <c r="J1080" s="43" t="s">
        <v>22</v>
      </c>
      <c r="K1080" s="43"/>
      <c r="L1080" s="43"/>
      <c r="M1080" s="43"/>
      <c r="N1080" s="37" t="s">
        <v>23</v>
      </c>
      <c r="O1080" s="37" t="s">
        <v>196</v>
      </c>
      <c r="P1080" s="39"/>
    </row>
    <row r="1081" spans="1:16" s="36" customFormat="1" x14ac:dyDescent="0.25">
      <c r="A1081" s="37" t="s">
        <v>2151</v>
      </c>
      <c r="B1081" s="44" t="str">
        <f t="shared" si="21"/>
        <v>I161 2F/50'Cd/200-208V/1Ph/cCSAus/(161-0022)</v>
      </c>
      <c r="C1081" s="37" t="s">
        <v>2152</v>
      </c>
      <c r="D1081" s="37" t="str">
        <f>VLOOKUP(A1081,'[1]Zoeller Pump Company'!$A$10:$C$3862,3,FALSE)</f>
        <v>https://www.zoellerpumps.com/en-us/products/sump-effluent-pumps/commercial/160-series</v>
      </c>
      <c r="E1081" s="37" t="s">
        <v>21</v>
      </c>
      <c r="F1081" s="40">
        <v>1341</v>
      </c>
      <c r="G1081" s="41"/>
      <c r="H1081" s="42">
        <v>53514192952</v>
      </c>
      <c r="I1081" s="43">
        <v>92</v>
      </c>
      <c r="J1081" s="43" t="s">
        <v>22</v>
      </c>
      <c r="K1081" s="43"/>
      <c r="L1081" s="43"/>
      <c r="M1081" s="43"/>
      <c r="N1081" s="37" t="s">
        <v>23</v>
      </c>
      <c r="O1081" s="37" t="s">
        <v>196</v>
      </c>
    </row>
    <row r="1082" spans="1:16" s="36" customFormat="1" x14ac:dyDescent="0.25">
      <c r="A1082" s="37" t="s">
        <v>2153</v>
      </c>
      <c r="B1082" s="44" t="str">
        <f t="shared" si="21"/>
        <v>GX161 2F/50'Cd/460V/3Ph/Ex Pr/FM/CSA/(161-0069)</v>
      </c>
      <c r="C1082" s="37" t="s">
        <v>2154</v>
      </c>
      <c r="D1082" s="37" t="str">
        <f>VLOOKUP(A1082,'[1]Zoeller Pump Company'!$A$10:$C$3862,3,FALSE)</f>
        <v>https://www.zoellerpumps.com/en-us/products/sump-effluent-pumps/commercial/160-series</v>
      </c>
      <c r="E1082" s="37" t="s">
        <v>21</v>
      </c>
      <c r="F1082" s="40">
        <v>2562</v>
      </c>
      <c r="G1082" s="41"/>
      <c r="H1082" s="42">
        <v>53514201661</v>
      </c>
      <c r="I1082" s="43">
        <v>125</v>
      </c>
      <c r="J1082" s="43" t="s">
        <v>22</v>
      </c>
      <c r="K1082" s="43"/>
      <c r="L1082" s="43"/>
      <c r="M1082" s="43"/>
      <c r="N1082" s="37" t="s">
        <v>23</v>
      </c>
      <c r="O1082" s="37" t="s">
        <v>24</v>
      </c>
      <c r="P1082" s="39"/>
    </row>
    <row r="1083" spans="1:16" s="36" customFormat="1" x14ac:dyDescent="0.25">
      <c r="A1083" s="37" t="s">
        <v>2155</v>
      </c>
      <c r="B1083" s="44" t="str">
        <f t="shared" si="21"/>
        <v>IX161 2F/200-208V/1Ph/Ex Pr/FM/CSA/(161-0043)</v>
      </c>
      <c r="C1083" s="37" t="s">
        <v>2156</v>
      </c>
      <c r="D1083" s="37" t="str">
        <f>VLOOKUP(A1083,'[1]Zoeller Pump Company'!$A$10:$C$3862,3,FALSE)</f>
        <v>https://www.zoellerpumps.com/en-us/products/sump-effluent-pumps/commercial/160-series</v>
      </c>
      <c r="E1083" s="37" t="s">
        <v>21</v>
      </c>
      <c r="F1083" s="40">
        <v>2347</v>
      </c>
      <c r="G1083" s="41"/>
      <c r="H1083" s="42">
        <v>53514207267</v>
      </c>
      <c r="I1083" s="43">
        <v>119</v>
      </c>
      <c r="J1083" s="43" t="s">
        <v>22</v>
      </c>
      <c r="K1083" s="43">
        <v>32</v>
      </c>
      <c r="L1083" s="43">
        <v>12</v>
      </c>
      <c r="M1083" s="43">
        <v>15</v>
      </c>
      <c r="N1083" s="37" t="s">
        <v>23</v>
      </c>
      <c r="O1083" s="37" t="s">
        <v>24</v>
      </c>
    </row>
    <row r="1084" spans="1:16" s="36" customFormat="1" x14ac:dyDescent="0.25">
      <c r="A1084" s="37" t="s">
        <v>2157</v>
      </c>
      <c r="B1084" s="44" t="str">
        <f t="shared" si="21"/>
        <v>EX161 2F/25'Cd/230V/1Ph/Ex Pr/FM/CSA/(161-0061)</v>
      </c>
      <c r="C1084" s="37" t="s">
        <v>2158</v>
      </c>
      <c r="D1084" s="37" t="str">
        <f>VLOOKUP(A1084,'[1]Zoeller Pump Company'!$A$10:$C$3862,3,FALSE)</f>
        <v>https://www.zoellerpumps.com/en-us/products/sump-effluent-pumps/commercial/160-series</v>
      </c>
      <c r="E1084" s="37" t="s">
        <v>21</v>
      </c>
      <c r="F1084" s="40">
        <v>2407</v>
      </c>
      <c r="G1084" s="41"/>
      <c r="H1084" s="42">
        <v>53514211905</v>
      </c>
      <c r="I1084" s="43">
        <v>120</v>
      </c>
      <c r="J1084" s="43" t="s">
        <v>22</v>
      </c>
      <c r="K1084" s="43">
        <v>32</v>
      </c>
      <c r="L1084" s="43">
        <v>12</v>
      </c>
      <c r="M1084" s="43">
        <v>15</v>
      </c>
      <c r="N1084" s="37" t="s">
        <v>23</v>
      </c>
      <c r="O1084" s="37" t="s">
        <v>24</v>
      </c>
      <c r="P1084" s="39"/>
    </row>
    <row r="1085" spans="1:16" s="36" customFormat="1" x14ac:dyDescent="0.25">
      <c r="A1085" s="37" t="s">
        <v>2159</v>
      </c>
      <c r="B1085" s="44" t="str">
        <f t="shared" si="21"/>
        <v>NX161 2F/50'Cd/115V/1Ph/Ex Pr/FM/CSA/(161-0051)</v>
      </c>
      <c r="C1085" s="37" t="s">
        <v>2160</v>
      </c>
      <c r="D1085" s="37" t="str">
        <f>VLOOKUP(A1085,'[1]Zoeller Pump Company'!$A$10:$C$3862,3,FALSE)</f>
        <v>https://www.zoellerpumps.com/en-us/products/sump-effluent-pumps/commercial/160-series</v>
      </c>
      <c r="E1085" s="37" t="s">
        <v>21</v>
      </c>
      <c r="F1085" s="40">
        <v>2468</v>
      </c>
      <c r="G1085" s="41"/>
      <c r="H1085" s="42">
        <v>53514229399</v>
      </c>
      <c r="I1085" s="43">
        <v>120</v>
      </c>
      <c r="J1085" s="43" t="s">
        <v>22</v>
      </c>
      <c r="K1085" s="43">
        <v>32</v>
      </c>
      <c r="L1085" s="43">
        <v>12</v>
      </c>
      <c r="M1085" s="43">
        <v>15</v>
      </c>
      <c r="N1085" s="37" t="s">
        <v>23</v>
      </c>
      <c r="O1085" s="37" t="s">
        <v>24</v>
      </c>
    </row>
    <row r="1086" spans="1:16" s="36" customFormat="1" x14ac:dyDescent="0.25">
      <c r="A1086" s="37" t="s">
        <v>2161</v>
      </c>
      <c r="B1086" s="44" t="str">
        <f t="shared" ref="B1086:B1149" si="22">IF(D1086&lt;&gt;0,HYPERLINK(D1086,C1086),"NO LINK")</f>
        <v>J161 2F/35'CD/200-208V/3Ph/cCSAus/UL/(161-0076)</v>
      </c>
      <c r="C1086" s="37" t="s">
        <v>2162</v>
      </c>
      <c r="D1086" s="37" t="str">
        <f>VLOOKUP(A1086,'[1]Zoeller Pump Company'!$A$10:$C$3862,3,FALSE)</f>
        <v>https://www.zoellerpumps.com/en-us/products/sump-effluent-pumps/commercial/160-series</v>
      </c>
      <c r="E1086" s="37" t="s">
        <v>21</v>
      </c>
      <c r="F1086" s="40">
        <v>1386</v>
      </c>
      <c r="G1086" s="41"/>
      <c r="H1086" s="42">
        <v>53514234805</v>
      </c>
      <c r="I1086" s="43">
        <v>85</v>
      </c>
      <c r="J1086" s="43" t="s">
        <v>22</v>
      </c>
      <c r="K1086" s="43">
        <v>21.25</v>
      </c>
      <c r="L1086" s="43">
        <v>11.75</v>
      </c>
      <c r="M1086" s="43">
        <v>14.75</v>
      </c>
      <c r="N1086" s="37" t="s">
        <v>23</v>
      </c>
      <c r="O1086" s="37" t="s">
        <v>196</v>
      </c>
    </row>
    <row r="1087" spans="1:16" s="36" customFormat="1" x14ac:dyDescent="0.25">
      <c r="A1087" s="37" t="s">
        <v>2163</v>
      </c>
      <c r="B1087" s="44" t="str">
        <f t="shared" si="22"/>
        <v>MX161 2F/50'Cd/115V/1Ph/Ex Pr/FM/CSA/(161-0083)</v>
      </c>
      <c r="C1087" s="37" t="s">
        <v>2164</v>
      </c>
      <c r="D1087" s="37" t="str">
        <f>VLOOKUP(A1087,'[1]Zoeller Pump Company'!$A$10:$C$3862,3,FALSE)</f>
        <v>https://www.zoellerpumps.com/en-us/products/sump-effluent-pumps/commercial/160-series</v>
      </c>
      <c r="E1087" s="37" t="s">
        <v>21</v>
      </c>
      <c r="F1087" s="40">
        <v>3458</v>
      </c>
      <c r="G1087" s="41"/>
      <c r="H1087" s="42">
        <v>53514259938</v>
      </c>
      <c r="I1087" s="43">
        <v>126</v>
      </c>
      <c r="J1087" s="43" t="s">
        <v>22</v>
      </c>
      <c r="K1087" s="43">
        <v>32</v>
      </c>
      <c r="L1087" s="43">
        <v>12</v>
      </c>
      <c r="M1087" s="43">
        <v>15.75</v>
      </c>
      <c r="N1087" s="37" t="s">
        <v>23</v>
      </c>
      <c r="O1087" s="37" t="s">
        <v>24</v>
      </c>
    </row>
    <row r="1088" spans="1:16" s="36" customFormat="1" x14ac:dyDescent="0.25">
      <c r="A1088" s="37" t="s">
        <v>2165</v>
      </c>
      <c r="B1088" s="44" t="str">
        <f t="shared" si="22"/>
        <v>MX161 2F/115V/1Ph/Ex Pr/FM/CSA/(161-0071)</v>
      </c>
      <c r="C1088" s="37" t="s">
        <v>2166</v>
      </c>
      <c r="D1088" s="37" t="str">
        <f>VLOOKUP(A1088,'[1]Zoeller Pump Company'!$A$10:$C$3862,3,FALSE)</f>
        <v>https://www.zoellerpumps.com/en-us/products/sump-effluent-pumps/commercial/160-series</v>
      </c>
      <c r="E1088" s="37" t="s">
        <v>21</v>
      </c>
      <c r="F1088" s="40">
        <v>3318</v>
      </c>
      <c r="G1088" s="41"/>
      <c r="H1088" s="42">
        <v>53514270216</v>
      </c>
      <c r="I1088" s="43">
        <v>126</v>
      </c>
      <c r="J1088" s="43" t="s">
        <v>22</v>
      </c>
      <c r="K1088" s="43">
        <v>32</v>
      </c>
      <c r="L1088" s="43">
        <v>12</v>
      </c>
      <c r="M1088" s="43">
        <v>15.75</v>
      </c>
      <c r="N1088" s="37" t="s">
        <v>23</v>
      </c>
      <c r="O1088" s="37" t="s">
        <v>24</v>
      </c>
    </row>
    <row r="1089" spans="1:15" s="36" customFormat="1" x14ac:dyDescent="0.25">
      <c r="A1089" s="37" t="s">
        <v>2167</v>
      </c>
      <c r="B1089" s="44" t="str">
        <f t="shared" si="22"/>
        <v>N161 2F/115V/1Ph/ED/(161-0085)</v>
      </c>
      <c r="C1089" s="37" t="s">
        <v>2168</v>
      </c>
      <c r="D1089" s="37" t="str">
        <f>VLOOKUP(A1089,'[1]Zoeller Pump Company'!$A$10:$C$3862,3,FALSE)</f>
        <v>https://www.zoellerpumps.com/en-us/products/sump-effluent-pumps/commercial/160-series</v>
      </c>
      <c r="E1089" s="37" t="s">
        <v>21</v>
      </c>
      <c r="F1089" s="40">
        <v>1142</v>
      </c>
      <c r="G1089" s="41"/>
      <c r="H1089" s="42">
        <v>53514270551</v>
      </c>
      <c r="I1089" s="43">
        <v>85</v>
      </c>
      <c r="J1089" s="43" t="s">
        <v>22</v>
      </c>
      <c r="K1089" s="43">
        <v>21.25</v>
      </c>
      <c r="L1089" s="43">
        <v>11.75</v>
      </c>
      <c r="M1089" s="43">
        <v>14.75</v>
      </c>
      <c r="N1089" s="37" t="s">
        <v>23</v>
      </c>
      <c r="O1089" s="37" t="s">
        <v>196</v>
      </c>
    </row>
    <row r="1090" spans="1:15" s="36" customFormat="1" x14ac:dyDescent="0.25">
      <c r="A1090" s="37" t="s">
        <v>2169</v>
      </c>
      <c r="B1090" s="44" t="str">
        <f t="shared" si="22"/>
        <v>IX161 2F/35'Cd/200-208V/1Ph/Ex Pr/FM/CSA/(161-0048)</v>
      </c>
      <c r="C1090" s="37" t="s">
        <v>2170</v>
      </c>
      <c r="D1090" s="37" t="str">
        <f>VLOOKUP(A1090,'[1]Zoeller Pump Company'!$A$10:$C$3862,3,FALSE)</f>
        <v>https://www.zoellerpumps.com/en-us/products/sump-effluent-pumps/commercial/160-series</v>
      </c>
      <c r="E1090" s="37" t="s">
        <v>21</v>
      </c>
      <c r="F1090" s="40">
        <v>2457</v>
      </c>
      <c r="G1090" s="41"/>
      <c r="H1090" s="42">
        <v>53514279530</v>
      </c>
      <c r="I1090" s="43">
        <v>121</v>
      </c>
      <c r="J1090" s="43" t="s">
        <v>22</v>
      </c>
      <c r="K1090" s="43">
        <v>32</v>
      </c>
      <c r="L1090" s="43">
        <v>12</v>
      </c>
      <c r="M1090" s="43">
        <v>15</v>
      </c>
      <c r="N1090" s="37" t="s">
        <v>23</v>
      </c>
      <c r="O1090" s="37" t="s">
        <v>24</v>
      </c>
    </row>
    <row r="1091" spans="1:15" s="36" customFormat="1" x14ac:dyDescent="0.25">
      <c r="A1091" s="37" t="s">
        <v>2171</v>
      </c>
      <c r="B1091" s="44" t="str">
        <f t="shared" si="22"/>
        <v>G161 2F/50'Cd/460V/3Ph/cCSAus/UL/(161-0054)</v>
      </c>
      <c r="C1091" s="37" t="s">
        <v>2172</v>
      </c>
      <c r="D1091" s="37" t="str">
        <f>VLOOKUP(A1091,'[1]Zoeller Pump Company'!$A$10:$C$3862,3,FALSE)</f>
        <v>https://www.zoellerpumps.com/en-us/products/sump-effluent-pumps/commercial/160-series</v>
      </c>
      <c r="E1091" s="37" t="s">
        <v>21</v>
      </c>
      <c r="F1091" s="40">
        <v>1416</v>
      </c>
      <c r="G1091" s="41"/>
      <c r="H1091" s="42">
        <v>53514285111</v>
      </c>
      <c r="I1091" s="43">
        <v>92</v>
      </c>
      <c r="J1091" s="43" t="s">
        <v>22</v>
      </c>
      <c r="K1091" s="43">
        <v>21.25</v>
      </c>
      <c r="L1091" s="43">
        <v>11.75</v>
      </c>
      <c r="M1091" s="43">
        <v>14.75</v>
      </c>
      <c r="N1091" s="37" t="s">
        <v>23</v>
      </c>
      <c r="O1091" s="37" t="s">
        <v>196</v>
      </c>
    </row>
    <row r="1092" spans="1:15" s="36" customFormat="1" x14ac:dyDescent="0.25">
      <c r="A1092" s="37" t="s">
        <v>2173</v>
      </c>
      <c r="B1092" s="44" t="str">
        <f t="shared" si="22"/>
        <v>J161 2F/50'Cd/200-208V/3Ph/cCSAus/UL/(161-0057)</v>
      </c>
      <c r="C1092" s="37" t="s">
        <v>2174</v>
      </c>
      <c r="D1092" s="37" t="str">
        <f>VLOOKUP(A1092,'[1]Zoeller Pump Company'!$A$10:$C$3862,3,FALSE)</f>
        <v>https://www.zoellerpumps.com/en-us/products/sump-effluent-pumps/commercial/160-series</v>
      </c>
      <c r="E1092" s="37" t="s">
        <v>21</v>
      </c>
      <c r="F1092" s="40">
        <v>1416</v>
      </c>
      <c r="G1092" s="41"/>
      <c r="H1092" s="42">
        <v>53514310837</v>
      </c>
      <c r="I1092" s="43">
        <v>84</v>
      </c>
      <c r="J1092" s="43" t="s">
        <v>22</v>
      </c>
      <c r="K1092" s="43">
        <v>21.25</v>
      </c>
      <c r="L1092" s="43">
        <v>11.75</v>
      </c>
      <c r="M1092" s="43">
        <v>1475</v>
      </c>
      <c r="N1092" s="37" t="s">
        <v>23</v>
      </c>
      <c r="O1092" s="37" t="s">
        <v>196</v>
      </c>
    </row>
    <row r="1093" spans="1:15" s="36" customFormat="1" x14ac:dyDescent="0.25">
      <c r="A1093" s="37" t="s">
        <v>2175</v>
      </c>
      <c r="B1093" s="44" t="str">
        <f t="shared" si="22"/>
        <v>D161 2F/35'Cd/230V/1Ph/cCSAus/UL/(161-0008)</v>
      </c>
      <c r="C1093" s="37" t="s">
        <v>2176</v>
      </c>
      <c r="D1093" s="37" t="str">
        <f>VLOOKUP(A1093,'[1]Zoeller Pump Company'!$A$10:$C$3862,3,FALSE)</f>
        <v>https://www.zoellerpumps.com/en-us/products/sump-effluent-pumps/commercial/160-series</v>
      </c>
      <c r="E1093" s="37" t="s">
        <v>21</v>
      </c>
      <c r="F1093" s="40">
        <v>1382</v>
      </c>
      <c r="G1093" s="41"/>
      <c r="H1093" s="42">
        <v>53514315887</v>
      </c>
      <c r="I1093" s="43">
        <v>89</v>
      </c>
      <c r="J1093" s="43" t="s">
        <v>22</v>
      </c>
      <c r="K1093" s="43">
        <v>21.25</v>
      </c>
      <c r="L1093" s="43">
        <v>11.75</v>
      </c>
      <c r="M1093" s="43">
        <v>14.75</v>
      </c>
      <c r="N1093" s="37" t="s">
        <v>23</v>
      </c>
      <c r="O1093" s="37" t="s">
        <v>196</v>
      </c>
    </row>
    <row r="1094" spans="1:15" s="36" customFormat="1" x14ac:dyDescent="0.25">
      <c r="A1094" s="37" t="s">
        <v>2177</v>
      </c>
      <c r="B1094" s="44" t="str">
        <f t="shared" si="22"/>
        <v>D161 2F/50'Cd/230V/1Ph/cCSAus/UL/(161-0052)</v>
      </c>
      <c r="C1094" s="37" t="s">
        <v>2178</v>
      </c>
      <c r="D1094" s="37" t="str">
        <f>VLOOKUP(A1094,'[1]Zoeller Pump Company'!$A$10:$C$3862,3,FALSE)</f>
        <v>https://www.zoellerpumps.com/en-us/products/sump-effluent-pumps/commercial/160-series</v>
      </c>
      <c r="E1094" s="37" t="s">
        <v>21</v>
      </c>
      <c r="F1094" s="40">
        <v>1412</v>
      </c>
      <c r="G1094" s="41"/>
      <c r="H1094" s="42">
        <v>53514315900</v>
      </c>
      <c r="I1094" s="43">
        <v>90</v>
      </c>
      <c r="J1094" s="43" t="s">
        <v>22</v>
      </c>
      <c r="K1094" s="43">
        <v>21.25</v>
      </c>
      <c r="L1094" s="43">
        <v>11.75</v>
      </c>
      <c r="M1094" s="43">
        <v>14.75</v>
      </c>
      <c r="N1094" s="37" t="s">
        <v>23</v>
      </c>
      <c r="O1094" s="37" t="s">
        <v>196</v>
      </c>
    </row>
    <row r="1095" spans="1:15" s="36" customFormat="1" x14ac:dyDescent="0.25">
      <c r="A1095" s="37" t="s">
        <v>2179</v>
      </c>
      <c r="B1095" s="44" t="str">
        <f t="shared" si="22"/>
        <v>J161 2F/25'Cd/200-208V/3Ph/cCSAus/UL/(161-0023)</v>
      </c>
      <c r="C1095" s="37" t="s">
        <v>2180</v>
      </c>
      <c r="D1095" s="37" t="str">
        <f>VLOOKUP(A1095,'[1]Zoeller Pump Company'!$A$10:$C$3862,3,FALSE)</f>
        <v>https://www.zoellerpumps.com/en-us/products/sump-effluent-pumps/commercial/160-series</v>
      </c>
      <c r="E1095" s="37" t="s">
        <v>21</v>
      </c>
      <c r="F1095" s="40">
        <v>1376</v>
      </c>
      <c r="G1095" s="41"/>
      <c r="H1095" s="42">
        <v>53514318192</v>
      </c>
      <c r="I1095" s="43">
        <v>86</v>
      </c>
      <c r="J1095" s="43" t="s">
        <v>22</v>
      </c>
      <c r="K1095" s="43">
        <v>21.25</v>
      </c>
      <c r="L1095" s="43">
        <v>11.75</v>
      </c>
      <c r="M1095" s="43">
        <v>14.75</v>
      </c>
      <c r="N1095" s="37" t="s">
        <v>23</v>
      </c>
      <c r="O1095" s="37" t="s">
        <v>196</v>
      </c>
    </row>
    <row r="1096" spans="1:15" s="36" customFormat="1" x14ac:dyDescent="0.25">
      <c r="A1096" s="37" t="s">
        <v>2181</v>
      </c>
      <c r="B1096" s="44" t="str">
        <f t="shared" si="22"/>
        <v>G161 2F/25'Cd/460V/3Ph/cCSAus/UL/(161-0092)</v>
      </c>
      <c r="C1096" s="37" t="s">
        <v>2182</v>
      </c>
      <c r="D1096" s="37" t="str">
        <f>VLOOKUP(A1096,'[1]Zoeller Pump Company'!$A$10:$C$3862,3,FALSE)</f>
        <v>https://www.zoellerpumps.com/en-us/products/sump-effluent-pumps/commercial/160-series</v>
      </c>
      <c r="E1096" s="37" t="s">
        <v>21</v>
      </c>
      <c r="F1096" s="40">
        <v>1376</v>
      </c>
      <c r="G1096" s="41"/>
      <c r="H1096" s="42">
        <v>53514330309</v>
      </c>
      <c r="I1096" s="43">
        <v>90</v>
      </c>
      <c r="J1096" s="43" t="s">
        <v>22</v>
      </c>
      <c r="K1096" s="43">
        <v>21.25</v>
      </c>
      <c r="L1096" s="43">
        <v>11.75</v>
      </c>
      <c r="M1096" s="43">
        <v>14.75</v>
      </c>
      <c r="N1096" s="37" t="s">
        <v>23</v>
      </c>
      <c r="O1096" s="37" t="s">
        <v>196</v>
      </c>
    </row>
    <row r="1097" spans="1:15" s="36" customFormat="1" x14ac:dyDescent="0.25">
      <c r="A1097" s="37" t="s">
        <v>2183</v>
      </c>
      <c r="B1097" s="44" t="str">
        <f t="shared" si="22"/>
        <v>BN161 2F/50'Cd/115V/1Ph/Pb50'/CSA/(161-0075)</v>
      </c>
      <c r="C1097" s="37" t="s">
        <v>2184</v>
      </c>
      <c r="D1097" s="37" t="str">
        <f>VLOOKUP(A1097,'[1]Zoeller Pump Company'!$A$10:$C$3862,3,FALSE)</f>
        <v>https://www.zoellerpumps.com/en-us/products/sump-effluent-pumps/commercial/160-series</v>
      </c>
      <c r="E1097" s="37" t="s">
        <v>21</v>
      </c>
      <c r="F1097" s="40">
        <v>1381</v>
      </c>
      <c r="G1097" s="41"/>
      <c r="H1097" s="42">
        <v>53514330767</v>
      </c>
      <c r="I1097" s="43">
        <v>89</v>
      </c>
      <c r="J1097" s="43" t="s">
        <v>22</v>
      </c>
      <c r="K1097" s="43">
        <v>21.25</v>
      </c>
      <c r="L1097" s="43">
        <v>11.75</v>
      </c>
      <c r="M1097" s="43">
        <v>14.75</v>
      </c>
      <c r="N1097" s="37" t="s">
        <v>23</v>
      </c>
      <c r="O1097" s="37" t="s">
        <v>196</v>
      </c>
    </row>
    <row r="1098" spans="1:15" s="36" customFormat="1" x14ac:dyDescent="0.25">
      <c r="A1098" s="37" t="s">
        <v>2185</v>
      </c>
      <c r="B1098" s="44" t="str">
        <f t="shared" si="22"/>
        <v>DX161 2F/230V/1Ph/EX Pr/FM/CSA/(161-0072)</v>
      </c>
      <c r="C1098" s="37" t="s">
        <v>2186</v>
      </c>
      <c r="D1098" s="37" t="str">
        <f>VLOOKUP(A1098,'[1]Zoeller Pump Company'!$A$10:$C$3862,3,FALSE)</f>
        <v>https://www.zoellerpumps.com/en-us/products/sump-effluent-pumps/commercial/160-series</v>
      </c>
      <c r="E1098" s="37" t="s">
        <v>21</v>
      </c>
      <c r="F1098" s="40">
        <v>3311</v>
      </c>
      <c r="G1098" s="41"/>
      <c r="H1098" s="42">
        <v>53514331016</v>
      </c>
      <c r="I1098" s="43">
        <v>122</v>
      </c>
      <c r="J1098" s="43" t="s">
        <v>22</v>
      </c>
      <c r="K1098" s="43">
        <v>32</v>
      </c>
      <c r="L1098" s="43">
        <v>12</v>
      </c>
      <c r="M1098" s="43">
        <v>15</v>
      </c>
      <c r="N1098" s="37" t="s">
        <v>23</v>
      </c>
      <c r="O1098" s="37" t="s">
        <v>24</v>
      </c>
    </row>
    <row r="1099" spans="1:15" s="36" customFormat="1" x14ac:dyDescent="0.25">
      <c r="A1099" s="37" t="s">
        <v>2187</v>
      </c>
      <c r="B1099" s="44" t="str">
        <f t="shared" si="22"/>
        <v>F161 2F/50'Cd/230V/3Ph/cCSAus/UL/(161-0101)</v>
      </c>
      <c r="C1099" s="37" t="s">
        <v>2188</v>
      </c>
      <c r="D1099" s="37" t="str">
        <f>VLOOKUP(A1099,'[1]Zoeller Pump Company'!$A$10:$C$3862,3,FALSE)</f>
        <v>https://www.zoellerpumps.com/en-us/products/sump-effluent-pumps/commercial/160-series</v>
      </c>
      <c r="E1099" s="37" t="s">
        <v>21</v>
      </c>
      <c r="F1099" s="40">
        <v>1416</v>
      </c>
      <c r="G1099" s="41"/>
      <c r="H1099" s="42">
        <v>53514331351</v>
      </c>
      <c r="I1099" s="43">
        <v>88</v>
      </c>
      <c r="J1099" s="43" t="s">
        <v>22</v>
      </c>
      <c r="K1099" s="43">
        <v>21.25</v>
      </c>
      <c r="L1099" s="43">
        <v>11.75</v>
      </c>
      <c r="M1099" s="43">
        <v>14.75</v>
      </c>
      <c r="N1099" s="37" t="s">
        <v>23</v>
      </c>
      <c r="O1099" s="37" t="s">
        <v>196</v>
      </c>
    </row>
    <row r="1100" spans="1:15" s="36" customFormat="1" x14ac:dyDescent="0.25">
      <c r="A1100" s="37" t="s">
        <v>2189</v>
      </c>
      <c r="B1100" s="44" t="str">
        <f t="shared" si="22"/>
        <v>GX161 2F/35'Cd/460V/3Ph/Ex Pr/FM/CSA/(161-0063)</v>
      </c>
      <c r="C1100" s="37" t="s">
        <v>2190</v>
      </c>
      <c r="D1100" s="37" t="str">
        <f>VLOOKUP(A1100,'[1]Zoeller Pump Company'!$A$10:$C$3862,3,FALSE)</f>
        <v>https://www.zoellerpumps.com/en-us/products/sump-effluent-pumps/commercial/160-series</v>
      </c>
      <c r="E1100" s="37" t="s">
        <v>21</v>
      </c>
      <c r="F1100" s="40">
        <v>2532</v>
      </c>
      <c r="G1100" s="41"/>
      <c r="H1100" s="42">
        <v>53514351342</v>
      </c>
      <c r="I1100" s="43">
        <v>125</v>
      </c>
      <c r="J1100" s="43" t="s">
        <v>22</v>
      </c>
      <c r="K1100" s="43">
        <v>0</v>
      </c>
      <c r="L1100" s="43">
        <v>0</v>
      </c>
      <c r="M1100" s="43">
        <v>0</v>
      </c>
      <c r="N1100" s="37" t="s">
        <v>23</v>
      </c>
      <c r="O1100" s="37" t="s">
        <v>24</v>
      </c>
    </row>
    <row r="1101" spans="1:15" s="36" customFormat="1" x14ac:dyDescent="0.25">
      <c r="A1101" s="37" t="s">
        <v>2191</v>
      </c>
      <c r="B1101" s="44" t="str">
        <f t="shared" si="22"/>
        <v>IX161 2F/25'Cd/200-208V/1Ph/Ex Pr/FM/CSA/(161-0088)</v>
      </c>
      <c r="C1101" s="37" t="s">
        <v>2192</v>
      </c>
      <c r="D1101" s="37" t="str">
        <f>VLOOKUP(A1101,'[1]Zoeller Pump Company'!$A$10:$C$3862,3,FALSE)</f>
        <v>https://www.zoellerpumps.com/en-us/products/sump-effluent-pumps/commercial/160-series</v>
      </c>
      <c r="E1101" s="37" t="s">
        <v>21</v>
      </c>
      <c r="F1101" s="40">
        <v>2447</v>
      </c>
      <c r="G1101" s="41"/>
      <c r="H1101" s="42">
        <v>53514359751</v>
      </c>
      <c r="I1101" s="43">
        <v>121</v>
      </c>
      <c r="J1101" s="43" t="s">
        <v>22</v>
      </c>
      <c r="K1101" s="43">
        <v>32</v>
      </c>
      <c r="L1101" s="43">
        <v>12</v>
      </c>
      <c r="M1101" s="43">
        <v>15</v>
      </c>
      <c r="N1101" s="37" t="s">
        <v>23</v>
      </c>
      <c r="O1101" s="37" t="s">
        <v>24</v>
      </c>
    </row>
    <row r="1102" spans="1:15" s="36" customFormat="1" x14ac:dyDescent="0.25">
      <c r="A1102" s="37" t="s">
        <v>2193</v>
      </c>
      <c r="B1102" s="44" t="str">
        <f t="shared" si="22"/>
        <v>BN161 2F/35'Cd/115V/1Ph/Pb35'/CSA</v>
      </c>
      <c r="C1102" s="37" t="s">
        <v>2194</v>
      </c>
      <c r="D1102" s="37" t="str">
        <f>VLOOKUP(A1102,'[1]Zoeller Pump Company'!$A$10:$C$3862,3,FALSE)</f>
        <v>https://www.zoellerpumps.com/en-us/products/sump-effluent-pumps/commercial/160-series</v>
      </c>
      <c r="E1102" s="37" t="s">
        <v>21</v>
      </c>
      <c r="F1102" s="40">
        <v>1351</v>
      </c>
      <c r="G1102" s="41"/>
      <c r="H1102" s="42">
        <v>53514365035</v>
      </c>
      <c r="I1102" s="43">
        <v>87</v>
      </c>
      <c r="J1102" s="43" t="s">
        <v>22</v>
      </c>
      <c r="K1102" s="43">
        <v>21.25</v>
      </c>
      <c r="L1102" s="43">
        <v>11.75</v>
      </c>
      <c r="M1102" s="43">
        <v>14.75</v>
      </c>
      <c r="N1102" s="37" t="s">
        <v>23</v>
      </c>
      <c r="O1102" s="37" t="s">
        <v>196</v>
      </c>
    </row>
    <row r="1103" spans="1:15" s="36" customFormat="1" x14ac:dyDescent="0.25">
      <c r="A1103" s="37" t="s">
        <v>2195</v>
      </c>
      <c r="B1103" s="44" t="str">
        <f t="shared" si="22"/>
        <v>JX161 2F/50'Cd/200-208V/3Ph/Ex Pr/FM/CSA/(161-0074)</v>
      </c>
      <c r="C1103" s="37" t="s">
        <v>2196</v>
      </c>
      <c r="D1103" s="37" t="str">
        <f>VLOOKUP(A1103,'[1]Zoeller Pump Company'!$A$10:$C$3862,3,FALSE)</f>
        <v>https://www.zoellerpumps.com/en-us/products/sump-effluent-pumps/commercial/160-series</v>
      </c>
      <c r="E1103" s="37" t="s">
        <v>21</v>
      </c>
      <c r="F1103" s="40">
        <v>2583</v>
      </c>
      <c r="G1103" s="41"/>
      <c r="H1103" s="42">
        <v>53514381998</v>
      </c>
      <c r="I1103" s="43">
        <v>119</v>
      </c>
      <c r="J1103" s="43" t="s">
        <v>22</v>
      </c>
      <c r="K1103" s="43">
        <v>32</v>
      </c>
      <c r="L1103" s="43">
        <v>12</v>
      </c>
      <c r="M1103" s="43">
        <v>15</v>
      </c>
      <c r="N1103" s="37" t="s">
        <v>23</v>
      </c>
      <c r="O1103" s="37" t="s">
        <v>24</v>
      </c>
    </row>
    <row r="1104" spans="1:15" s="36" customFormat="1" x14ac:dyDescent="0.25">
      <c r="A1104" s="37" t="s">
        <v>2197</v>
      </c>
      <c r="B1104" s="44" t="str">
        <f t="shared" si="22"/>
        <v>IX161 2F/50'Cd/200-208V/1Ph/Ex Pr/FM/CSA/(161-0077)</v>
      </c>
      <c r="C1104" s="37" t="s">
        <v>2198</v>
      </c>
      <c r="D1104" s="37" t="str">
        <f>VLOOKUP(A1104,'[1]Zoeller Pump Company'!$A$10:$C$3862,3,FALSE)</f>
        <v>https://www.zoellerpumps.com/en-us/products/sump-effluent-pumps/commercial/160-series</v>
      </c>
      <c r="E1104" s="37" t="s">
        <v>21</v>
      </c>
      <c r="F1104" s="40">
        <v>2487</v>
      </c>
      <c r="G1104" s="41"/>
      <c r="H1104" s="42">
        <v>53514329266</v>
      </c>
      <c r="I1104" s="43">
        <v>122</v>
      </c>
      <c r="J1104" s="43" t="s">
        <v>22</v>
      </c>
      <c r="K1104" s="43">
        <v>32</v>
      </c>
      <c r="L1104" s="43">
        <v>12</v>
      </c>
      <c r="M1104" s="43">
        <v>15</v>
      </c>
      <c r="N1104" s="37" t="s">
        <v>23</v>
      </c>
      <c r="O1104" s="37" t="s">
        <v>24</v>
      </c>
    </row>
    <row r="1105" spans="1:15" s="36" customFormat="1" x14ac:dyDescent="0.25">
      <c r="A1105" s="37" t="s">
        <v>2199</v>
      </c>
      <c r="B1105" s="44" t="str">
        <f t="shared" si="22"/>
        <v>M163 2F/115V/1Ph/cCSAus/UL/(163-0001)</v>
      </c>
      <c r="C1105" s="37" t="s">
        <v>2200</v>
      </c>
      <c r="D1105" s="37" t="str">
        <f>VLOOKUP(A1105,'[1]Zoeller Pump Company'!$A$10:$C$3862,3,FALSE)</f>
        <v>https://www.zoellerpumps.com/en-us/products/sump-effluent-pumps/commercial/160-series</v>
      </c>
      <c r="E1105" s="37" t="s">
        <v>21</v>
      </c>
      <c r="F1105" s="40">
        <v>1214</v>
      </c>
      <c r="G1105" s="41"/>
      <c r="H1105" s="42">
        <v>53514017422</v>
      </c>
      <c r="I1105" s="43">
        <v>86</v>
      </c>
      <c r="J1105" s="43" t="s">
        <v>22</v>
      </c>
      <c r="K1105" s="43">
        <v>21.25</v>
      </c>
      <c r="L1105" s="43">
        <v>11.75</v>
      </c>
      <c r="M1105" s="43">
        <v>14.75</v>
      </c>
      <c r="N1105" s="37" t="s">
        <v>23</v>
      </c>
      <c r="O1105" s="37" t="s">
        <v>196</v>
      </c>
    </row>
    <row r="1106" spans="1:15" s="36" customFormat="1" x14ac:dyDescent="0.25">
      <c r="A1106" s="37" t="s">
        <v>2201</v>
      </c>
      <c r="B1106" s="44" t="str">
        <f t="shared" si="22"/>
        <v>N163 2F/115V/1Ph/CSA/(163-0002)</v>
      </c>
      <c r="C1106" s="37" t="s">
        <v>2202</v>
      </c>
      <c r="D1106" s="37" t="str">
        <f>VLOOKUP(A1106,'[1]Zoeller Pump Company'!$A$10:$C$3862,3,FALSE)</f>
        <v>https://www.zoellerpumps.com/en-us/products/sump-effluent-pumps/commercial/160-series</v>
      </c>
      <c r="E1106" s="37" t="s">
        <v>21</v>
      </c>
      <c r="F1106" s="40">
        <v>1101</v>
      </c>
      <c r="G1106" s="41"/>
      <c r="H1106" s="42">
        <v>53514017439</v>
      </c>
      <c r="I1106" s="43">
        <v>85</v>
      </c>
      <c r="J1106" s="43" t="s">
        <v>22</v>
      </c>
      <c r="K1106" s="43">
        <v>21.25</v>
      </c>
      <c r="L1106" s="43">
        <v>11.75</v>
      </c>
      <c r="M1106" s="43">
        <v>14.75</v>
      </c>
      <c r="N1106" s="37" t="s">
        <v>23</v>
      </c>
      <c r="O1106" s="37" t="s">
        <v>196</v>
      </c>
    </row>
    <row r="1107" spans="1:15" s="36" customFormat="1" x14ac:dyDescent="0.25">
      <c r="A1107" s="37" t="s">
        <v>2203</v>
      </c>
      <c r="B1107" s="44" t="str">
        <f t="shared" si="22"/>
        <v>D163 2F/230V/1Ph/cCSAus/UL/(163-0003)</v>
      </c>
      <c r="C1107" s="37" t="s">
        <v>2204</v>
      </c>
      <c r="D1107" s="37" t="str">
        <f>VLOOKUP(A1107,'[1]Zoeller Pump Company'!$A$10:$C$3862,3,FALSE)</f>
        <v>https://www.zoellerpumps.com/en-us/products/sump-effluent-pumps/commercial/160-series</v>
      </c>
      <c r="E1107" s="37" t="s">
        <v>21</v>
      </c>
      <c r="F1107" s="40">
        <v>1274</v>
      </c>
      <c r="G1107" s="41"/>
      <c r="H1107" s="42">
        <v>53514017446</v>
      </c>
      <c r="I1107" s="43">
        <v>86</v>
      </c>
      <c r="J1107" s="43" t="s">
        <v>22</v>
      </c>
      <c r="K1107" s="43">
        <v>21.25</v>
      </c>
      <c r="L1107" s="43">
        <v>11.75</v>
      </c>
      <c r="M1107" s="43">
        <v>14.75</v>
      </c>
      <c r="N1107" s="37" t="s">
        <v>23</v>
      </c>
      <c r="O1107" s="37" t="s">
        <v>196</v>
      </c>
    </row>
    <row r="1108" spans="1:15" s="36" customFormat="1" x14ac:dyDescent="0.25">
      <c r="A1108" s="37" t="s">
        <v>2205</v>
      </c>
      <c r="B1108" s="44" t="str">
        <f t="shared" si="22"/>
        <v>E163 2F/230V/1Ph/cCSAus/UL/(163-0004)</v>
      </c>
      <c r="C1108" s="37" t="s">
        <v>2206</v>
      </c>
      <c r="D1108" s="37" t="str">
        <f>VLOOKUP(A1108,'[1]Zoeller Pump Company'!$A$10:$C$3862,3,FALSE)</f>
        <v>https://www.zoellerpumps.com/en-us/products/sump-effluent-pumps/commercial/160-series</v>
      </c>
      <c r="E1108" s="37" t="s">
        <v>21</v>
      </c>
      <c r="F1108" s="40">
        <v>1161</v>
      </c>
      <c r="G1108" s="41"/>
      <c r="H1108" s="42">
        <v>53514017453</v>
      </c>
      <c r="I1108" s="43">
        <v>85</v>
      </c>
      <c r="J1108" s="43" t="s">
        <v>22</v>
      </c>
      <c r="K1108" s="43">
        <v>21.25</v>
      </c>
      <c r="L1108" s="43">
        <v>11.75</v>
      </c>
      <c r="M1108" s="43">
        <v>14.75</v>
      </c>
      <c r="N1108" s="37" t="s">
        <v>23</v>
      </c>
      <c r="O1108" s="37" t="s">
        <v>196</v>
      </c>
    </row>
    <row r="1109" spans="1:15" s="36" customFormat="1" x14ac:dyDescent="0.25">
      <c r="A1109" s="37" t="s">
        <v>2207</v>
      </c>
      <c r="B1109" s="44" t="str">
        <f t="shared" si="22"/>
        <v>N163 2F/25'Cd/115V/1Ph/CSA/(163-0021)</v>
      </c>
      <c r="C1109" s="37" t="s">
        <v>2208</v>
      </c>
      <c r="D1109" s="37" t="str">
        <f>VLOOKUP(A1109,'[1]Zoeller Pump Company'!$A$10:$C$3862,3,FALSE)</f>
        <v>https://www.zoellerpumps.com/en-us/products/sump-effluent-pumps/commercial/160-series</v>
      </c>
      <c r="E1109" s="37" t="s">
        <v>21</v>
      </c>
      <c r="F1109" s="40">
        <v>1201</v>
      </c>
      <c r="G1109" s="41"/>
      <c r="H1109" s="42">
        <v>53514017460</v>
      </c>
      <c r="I1109" s="43">
        <v>87</v>
      </c>
      <c r="J1109" s="43" t="s">
        <v>22</v>
      </c>
      <c r="K1109" s="43">
        <v>21.25</v>
      </c>
      <c r="L1109" s="43">
        <v>11.75</v>
      </c>
      <c r="M1109" s="43">
        <v>14.75</v>
      </c>
      <c r="N1109" s="37" t="s">
        <v>23</v>
      </c>
      <c r="O1109" s="37" t="s">
        <v>196</v>
      </c>
    </row>
    <row r="1110" spans="1:15" s="36" customFormat="1" x14ac:dyDescent="0.25">
      <c r="A1110" s="37" t="s">
        <v>2209</v>
      </c>
      <c r="B1110" s="44" t="str">
        <f t="shared" si="22"/>
        <v>M163 2F/50'Cd/115V/1Ph/cCSAus/UL/(163-0029)</v>
      </c>
      <c r="C1110" s="37" t="s">
        <v>2210</v>
      </c>
      <c r="D1110" s="37" t="str">
        <f>VLOOKUP(A1110,'[1]Zoeller Pump Company'!$A$10:$C$3862,3,FALSE)</f>
        <v>https://www.zoellerpumps.com/en-us/products/sump-effluent-pumps/commercial/160-series</v>
      </c>
      <c r="E1110" s="37" t="s">
        <v>21</v>
      </c>
      <c r="F1110" s="40">
        <v>1354</v>
      </c>
      <c r="G1110" s="41"/>
      <c r="H1110" s="42">
        <v>53514026455</v>
      </c>
      <c r="I1110" s="43">
        <v>95</v>
      </c>
      <c r="J1110" s="43" t="s">
        <v>22</v>
      </c>
      <c r="K1110" s="43">
        <v>21.25</v>
      </c>
      <c r="L1110" s="43">
        <v>11.75</v>
      </c>
      <c r="M1110" s="43">
        <v>14.75</v>
      </c>
      <c r="N1110" s="37" t="s">
        <v>23</v>
      </c>
      <c r="O1110" s="37" t="s">
        <v>196</v>
      </c>
    </row>
    <row r="1111" spans="1:15" s="36" customFormat="1" x14ac:dyDescent="0.25">
      <c r="A1111" s="37" t="s">
        <v>2211</v>
      </c>
      <c r="B1111" s="44" t="str">
        <f t="shared" si="22"/>
        <v>N163 2F/50'Cd/115V/1Ph/CSA/(163-0015)</v>
      </c>
      <c r="C1111" s="37" t="s">
        <v>2212</v>
      </c>
      <c r="D1111" s="37" t="str">
        <f>VLOOKUP(A1111,'[1]Zoeller Pump Company'!$A$10:$C$3862,3,FALSE)</f>
        <v>https://www.zoellerpumps.com/en-us/products/sump-effluent-pumps/commercial/160-series</v>
      </c>
      <c r="E1111" s="37" t="s">
        <v>21</v>
      </c>
      <c r="F1111" s="40">
        <v>1241</v>
      </c>
      <c r="G1111" s="41"/>
      <c r="H1111" s="42">
        <v>53514026905</v>
      </c>
      <c r="I1111" s="43">
        <v>94</v>
      </c>
      <c r="J1111" s="43" t="s">
        <v>22</v>
      </c>
      <c r="K1111" s="43">
        <v>21.25</v>
      </c>
      <c r="L1111" s="43">
        <v>11.75</v>
      </c>
      <c r="M1111" s="43">
        <v>14.75</v>
      </c>
      <c r="N1111" s="37" t="s">
        <v>23</v>
      </c>
      <c r="O1111" s="37" t="s">
        <v>196</v>
      </c>
    </row>
    <row r="1112" spans="1:15" s="36" customFormat="1" x14ac:dyDescent="0.25">
      <c r="A1112" s="37" t="s">
        <v>2213</v>
      </c>
      <c r="B1112" s="44" t="str">
        <f t="shared" si="22"/>
        <v>M163 2F/25'Cd/115V/1Ph/cCSAus/UL/(163-0030)</v>
      </c>
      <c r="C1112" s="37" t="s">
        <v>2214</v>
      </c>
      <c r="D1112" s="37" t="str">
        <f>VLOOKUP(A1112,'[1]Zoeller Pump Company'!$A$10:$C$3862,3,FALSE)</f>
        <v>https://www.zoellerpumps.com/en-us/products/sump-effluent-pumps/commercial/160-series</v>
      </c>
      <c r="E1112" s="37" t="s">
        <v>21</v>
      </c>
      <c r="F1112" s="40">
        <v>1314</v>
      </c>
      <c r="G1112" s="41"/>
      <c r="H1112" s="42">
        <v>53514028244</v>
      </c>
      <c r="I1112" s="43">
        <v>87</v>
      </c>
      <c r="J1112" s="43" t="s">
        <v>22</v>
      </c>
      <c r="K1112" s="43">
        <v>21.25</v>
      </c>
      <c r="L1112" s="43">
        <v>11.75</v>
      </c>
      <c r="M1112" s="43">
        <v>14.75</v>
      </c>
      <c r="N1112" s="37" t="s">
        <v>23</v>
      </c>
      <c r="O1112" s="37" t="s">
        <v>196</v>
      </c>
    </row>
    <row r="1113" spans="1:15" s="36" customFormat="1" x14ac:dyDescent="0.25">
      <c r="A1113" s="37" t="s">
        <v>2215</v>
      </c>
      <c r="B1113" s="44" t="str">
        <f t="shared" si="22"/>
        <v>D163 2F/25'Cd/230V/1Ph/cCSAus/(163-0025)</v>
      </c>
      <c r="C1113" s="37" t="s">
        <v>2216</v>
      </c>
      <c r="D1113" s="37" t="str">
        <f>VLOOKUP(A1113,'[1]Zoeller Pump Company'!$A$10:$C$3862,3,FALSE)</f>
        <v>https://www.zoellerpumps.com/en-us/products/sump-effluent-pumps/commercial/160-series</v>
      </c>
      <c r="E1113" s="37" t="s">
        <v>21</v>
      </c>
      <c r="F1113" s="40">
        <v>1374</v>
      </c>
      <c r="G1113" s="41"/>
      <c r="H1113" s="42">
        <v>53514037024</v>
      </c>
      <c r="I1113" s="43">
        <v>88</v>
      </c>
      <c r="J1113" s="43" t="s">
        <v>22</v>
      </c>
      <c r="K1113" s="43">
        <v>21.25</v>
      </c>
      <c r="L1113" s="43">
        <v>11.75</v>
      </c>
      <c r="M1113" s="43">
        <v>14.75</v>
      </c>
      <c r="N1113" s="37" t="s">
        <v>23</v>
      </c>
      <c r="O1113" s="37" t="s">
        <v>196</v>
      </c>
    </row>
    <row r="1114" spans="1:15" s="36" customFormat="1" x14ac:dyDescent="0.25">
      <c r="A1114" s="37" t="s">
        <v>2217</v>
      </c>
      <c r="B1114" s="44" t="str">
        <f t="shared" si="22"/>
        <v>G163 2F/460V/3Ph/cCSAus/UL/(163-0031)</v>
      </c>
      <c r="C1114" s="37" t="s">
        <v>2218</v>
      </c>
      <c r="D1114" s="37" t="str">
        <f>VLOOKUP(A1114,'[1]Zoeller Pump Company'!$A$10:$C$3862,3,FALSE)</f>
        <v>https://www.zoellerpumps.com/en-us/products/sump-effluent-pumps/commercial/160-series</v>
      </c>
      <c r="E1114" s="37" t="s">
        <v>21</v>
      </c>
      <c r="F1114" s="40">
        <v>1276</v>
      </c>
      <c r="G1114" s="41"/>
      <c r="H1114" s="42">
        <v>53514038038</v>
      </c>
      <c r="I1114" s="43">
        <v>85</v>
      </c>
      <c r="J1114" s="43" t="s">
        <v>22</v>
      </c>
      <c r="K1114" s="43">
        <v>21.25</v>
      </c>
      <c r="L1114" s="43">
        <v>11.75</v>
      </c>
      <c r="M1114" s="43">
        <v>14.75</v>
      </c>
      <c r="N1114" s="37" t="s">
        <v>23</v>
      </c>
      <c r="O1114" s="37" t="s">
        <v>196</v>
      </c>
    </row>
    <row r="1115" spans="1:15" s="36" customFormat="1" x14ac:dyDescent="0.25">
      <c r="A1115" s="37" t="s">
        <v>2219</v>
      </c>
      <c r="B1115" s="44" t="str">
        <f t="shared" si="22"/>
        <v>H163 2F/200-208V/1Ph/cCSAus/(163-0007)</v>
      </c>
      <c r="C1115" s="37" t="s">
        <v>2220</v>
      </c>
      <c r="D1115" s="37" t="str">
        <f>VLOOKUP(A1115,'[1]Zoeller Pump Company'!$A$10:$C$3862,3,FALSE)</f>
        <v>https://www.zoellerpumps.com/en-us/products/sump-effluent-pumps/commercial/160-series</v>
      </c>
      <c r="E1115" s="37" t="s">
        <v>21</v>
      </c>
      <c r="F1115" s="40">
        <v>1314</v>
      </c>
      <c r="G1115" s="41"/>
      <c r="H1115" s="42">
        <v>53514038144</v>
      </c>
      <c r="I1115" s="43">
        <v>86</v>
      </c>
      <c r="J1115" s="43" t="s">
        <v>22</v>
      </c>
      <c r="K1115" s="43">
        <v>21.25</v>
      </c>
      <c r="L1115" s="43">
        <v>11.75</v>
      </c>
      <c r="M1115" s="43">
        <v>14.75</v>
      </c>
      <c r="N1115" s="37" t="s">
        <v>23</v>
      </c>
      <c r="O1115" s="37" t="s">
        <v>196</v>
      </c>
    </row>
    <row r="1116" spans="1:15" s="36" customFormat="1" x14ac:dyDescent="0.25">
      <c r="A1116" s="37" t="s">
        <v>2221</v>
      </c>
      <c r="B1116" s="44" t="str">
        <f t="shared" si="22"/>
        <v>I163 2F/200-208V/1Ph/cCSAus/(163-0010)</v>
      </c>
      <c r="C1116" s="37" t="s">
        <v>2222</v>
      </c>
      <c r="D1116" s="37" t="str">
        <f>VLOOKUP(A1116,'[1]Zoeller Pump Company'!$A$10:$C$3862,3,FALSE)</f>
        <v>https://www.zoellerpumps.com/en-us/products/sump-effluent-pumps/commercial/160-series</v>
      </c>
      <c r="E1116" s="37" t="s">
        <v>21</v>
      </c>
      <c r="F1116" s="40">
        <v>1201</v>
      </c>
      <c r="G1116" s="41"/>
      <c r="H1116" s="42">
        <v>53514041243</v>
      </c>
      <c r="I1116" s="43">
        <v>85</v>
      </c>
      <c r="J1116" s="43" t="s">
        <v>22</v>
      </c>
      <c r="K1116" s="43">
        <v>21.25</v>
      </c>
      <c r="L1116" s="43">
        <v>11.75</v>
      </c>
      <c r="M1116" s="43">
        <v>14.75</v>
      </c>
      <c r="N1116" s="37" t="s">
        <v>23</v>
      </c>
      <c r="O1116" s="37" t="s">
        <v>196</v>
      </c>
    </row>
    <row r="1117" spans="1:15" s="36" customFormat="1" x14ac:dyDescent="0.25">
      <c r="A1117" s="37" t="s">
        <v>2223</v>
      </c>
      <c r="B1117" s="44" t="str">
        <f t="shared" si="22"/>
        <v>BN163 2F/115V/1Ph/Pb20'/CSA/(163-0002)</v>
      </c>
      <c r="C1117" s="37" t="s">
        <v>2224</v>
      </c>
      <c r="D1117" s="37" t="str">
        <f>VLOOKUP(A1117,'[1]Zoeller Pump Company'!$A$10:$C$3862,3,FALSE)</f>
        <v>https://www.zoellerpumps.com/en-us/products/sump-effluent-pumps/commercial/160-series</v>
      </c>
      <c r="E1117" s="37" t="s">
        <v>21</v>
      </c>
      <c r="F1117" s="40">
        <v>1241</v>
      </c>
      <c r="G1117" s="41"/>
      <c r="H1117" s="42">
        <v>53514041748</v>
      </c>
      <c r="I1117" s="43">
        <v>85</v>
      </c>
      <c r="J1117" s="43" t="s">
        <v>22</v>
      </c>
      <c r="K1117" s="43">
        <v>21.25</v>
      </c>
      <c r="L1117" s="43">
        <v>11.75</v>
      </c>
      <c r="M1117" s="43">
        <v>14.75</v>
      </c>
      <c r="N1117" s="37" t="s">
        <v>23</v>
      </c>
      <c r="O1117" s="37" t="s">
        <v>196</v>
      </c>
    </row>
    <row r="1118" spans="1:15" s="36" customFormat="1" x14ac:dyDescent="0.25">
      <c r="A1118" s="37" t="s">
        <v>2225</v>
      </c>
      <c r="B1118" s="44" t="str">
        <f t="shared" si="22"/>
        <v>J163 2F/200-208V/3Ph/cCSAus/UL/(163-0008)</v>
      </c>
      <c r="C1118" s="37" t="s">
        <v>2226</v>
      </c>
      <c r="D1118" s="37" t="str">
        <f>VLOOKUP(A1118,'[1]Zoeller Pump Company'!$A$10:$C$3862,3,FALSE)</f>
        <v>https://www.zoellerpumps.com/en-us/products/sump-effluent-pumps/commercial/160-series</v>
      </c>
      <c r="E1118" s="37" t="s">
        <v>21</v>
      </c>
      <c r="F1118" s="40">
        <v>1276</v>
      </c>
      <c r="G1118" s="41"/>
      <c r="H1118" s="42">
        <v>53514042226</v>
      </c>
      <c r="I1118" s="43">
        <v>85</v>
      </c>
      <c r="J1118" s="43" t="s">
        <v>22</v>
      </c>
      <c r="K1118" s="43">
        <v>21.25</v>
      </c>
      <c r="L1118" s="43">
        <v>11.75</v>
      </c>
      <c r="M1118" s="43">
        <v>14.75</v>
      </c>
      <c r="N1118" s="37" t="s">
        <v>23</v>
      </c>
      <c r="O1118" s="37" t="s">
        <v>196</v>
      </c>
    </row>
    <row r="1119" spans="1:15" s="36" customFormat="1" x14ac:dyDescent="0.25">
      <c r="A1119" s="37" t="s">
        <v>2227</v>
      </c>
      <c r="B1119" s="44" t="str">
        <f t="shared" si="22"/>
        <v>BE163 2F/230V/1Ph/Pb20'/cCSAus/UL/(163-0004)</v>
      </c>
      <c r="C1119" s="37" t="s">
        <v>2228</v>
      </c>
      <c r="D1119" s="37" t="str">
        <f>VLOOKUP(A1119,'[1]Zoeller Pump Company'!$A$10:$C$3862,3,FALSE)</f>
        <v>https://www.zoellerpumps.com/en-us/products/sump-effluent-pumps/commercial/160-series</v>
      </c>
      <c r="E1119" s="37" t="s">
        <v>21</v>
      </c>
      <c r="F1119" s="40">
        <v>1192</v>
      </c>
      <c r="G1119" s="41"/>
      <c r="H1119" s="42">
        <v>53514043094</v>
      </c>
      <c r="I1119" s="43">
        <v>85</v>
      </c>
      <c r="J1119" s="43" t="s">
        <v>22</v>
      </c>
      <c r="K1119" s="43">
        <v>21.25</v>
      </c>
      <c r="L1119" s="43">
        <v>11.75</v>
      </c>
      <c r="M1119" s="43">
        <v>14.75</v>
      </c>
      <c r="N1119" s="37" t="s">
        <v>23</v>
      </c>
      <c r="O1119" s="37" t="s">
        <v>196</v>
      </c>
    </row>
    <row r="1120" spans="1:15" s="36" customFormat="1" x14ac:dyDescent="0.25">
      <c r="A1120" s="37" t="s">
        <v>2229</v>
      </c>
      <c r="B1120" s="44" t="str">
        <f t="shared" si="22"/>
        <v>M163 2F/35'Cd/115V/1Ph/cCSAus/UL/(163-0016)</v>
      </c>
      <c r="C1120" s="37" t="s">
        <v>2230</v>
      </c>
      <c r="D1120" s="37" t="str">
        <f>VLOOKUP(A1120,'[1]Zoeller Pump Company'!$A$10:$C$3862,3,FALSE)</f>
        <v>https://www.zoellerpumps.com/en-us/products/sump-effluent-pumps/commercial/160-series</v>
      </c>
      <c r="E1120" s="37" t="s">
        <v>21</v>
      </c>
      <c r="F1120" s="40">
        <v>1324</v>
      </c>
      <c r="G1120" s="41"/>
      <c r="H1120" s="42">
        <v>53514061166</v>
      </c>
      <c r="I1120" s="43">
        <v>87</v>
      </c>
      <c r="J1120" s="43" t="s">
        <v>22</v>
      </c>
      <c r="K1120" s="43">
        <v>21.25</v>
      </c>
      <c r="L1120" s="43">
        <v>11.75</v>
      </c>
      <c r="M1120" s="43">
        <v>14.75</v>
      </c>
      <c r="N1120" s="37" t="s">
        <v>23</v>
      </c>
      <c r="O1120" s="37" t="s">
        <v>196</v>
      </c>
    </row>
    <row r="1121" spans="1:15" s="36" customFormat="1" x14ac:dyDescent="0.25">
      <c r="A1121" s="37" t="s">
        <v>2231</v>
      </c>
      <c r="B1121" s="44" t="str">
        <f t="shared" si="22"/>
        <v>F163 2F/230V/3Ph/cCSAus/UL/(163-0009)</v>
      </c>
      <c r="C1121" s="37" t="s">
        <v>2232</v>
      </c>
      <c r="D1121" s="37" t="str">
        <f>VLOOKUP(A1121,'[1]Zoeller Pump Company'!$A$10:$C$3862,3,FALSE)</f>
        <v>https://www.zoellerpumps.com/en-us/products/sump-effluent-pumps/commercial/160-series</v>
      </c>
      <c r="E1121" s="37" t="s">
        <v>21</v>
      </c>
      <c r="F1121" s="40">
        <v>1276</v>
      </c>
      <c r="G1121" s="41"/>
      <c r="H1121" s="42">
        <v>53514070403</v>
      </c>
      <c r="I1121" s="43">
        <v>84</v>
      </c>
      <c r="J1121" s="43" t="s">
        <v>22</v>
      </c>
      <c r="K1121" s="43">
        <v>21.25</v>
      </c>
      <c r="L1121" s="43">
        <v>11.75</v>
      </c>
      <c r="M1121" s="43">
        <v>14.75</v>
      </c>
      <c r="N1121" s="37" t="s">
        <v>23</v>
      </c>
      <c r="O1121" s="37" t="s">
        <v>196</v>
      </c>
    </row>
    <row r="1122" spans="1:15" s="36" customFormat="1" x14ac:dyDescent="0.25">
      <c r="A1122" s="37" t="s">
        <v>2233</v>
      </c>
      <c r="B1122" s="44" t="str">
        <f t="shared" si="22"/>
        <v>G163 2F/50'Cd/460V/3Ph/cCSAus/UL/(163-0032)</v>
      </c>
      <c r="C1122" s="37" t="s">
        <v>2234</v>
      </c>
      <c r="D1122" s="37" t="str">
        <f>VLOOKUP(A1122,'[1]Zoeller Pump Company'!$A$10:$C$3862,3,FALSE)</f>
        <v>https://www.zoellerpumps.com/en-us/products/sump-effluent-pumps/commercial/160-series</v>
      </c>
      <c r="E1122" s="37" t="s">
        <v>21</v>
      </c>
      <c r="F1122" s="40">
        <v>1363</v>
      </c>
      <c r="G1122" s="41"/>
      <c r="H1122" s="42">
        <v>53514073824</v>
      </c>
      <c r="I1122" s="43">
        <v>90</v>
      </c>
      <c r="J1122" s="43" t="s">
        <v>22</v>
      </c>
      <c r="K1122" s="43">
        <v>21.25</v>
      </c>
      <c r="L1122" s="43">
        <v>11.75</v>
      </c>
      <c r="M1122" s="43">
        <v>14.75</v>
      </c>
      <c r="N1122" s="37" t="s">
        <v>23</v>
      </c>
      <c r="O1122" s="37" t="s">
        <v>196</v>
      </c>
    </row>
    <row r="1123" spans="1:15" s="36" customFormat="1" x14ac:dyDescent="0.25">
      <c r="A1123" s="37" t="s">
        <v>2235</v>
      </c>
      <c r="B1123" s="44" t="str">
        <f t="shared" si="22"/>
        <v>GX163 2F/25'Cd/460V/3Ph/Ex Pr/FM/CSA/(163-0057)</v>
      </c>
      <c r="C1123" s="37" t="s">
        <v>2236</v>
      </c>
      <c r="D1123" s="37" t="str">
        <f>VLOOKUP(A1123,'[1]Zoeller Pump Company'!$A$10:$C$3862,3,FALSE)</f>
        <v>https://www.zoellerpumps.com/en-us/products/sump-effluent-pumps/commercial/160-series</v>
      </c>
      <c r="E1123" s="37" t="s">
        <v>21</v>
      </c>
      <c r="F1123" s="40">
        <v>2422</v>
      </c>
      <c r="G1123" s="41"/>
      <c r="H1123" s="42">
        <v>53514133634</v>
      </c>
      <c r="I1123" s="43">
        <v>120</v>
      </c>
      <c r="J1123" s="43" t="s">
        <v>22</v>
      </c>
      <c r="K1123" s="43">
        <v>32</v>
      </c>
      <c r="L1123" s="43">
        <v>12</v>
      </c>
      <c r="M1123" s="43">
        <v>15</v>
      </c>
      <c r="N1123" s="37" t="s">
        <v>23</v>
      </c>
      <c r="O1123" s="37" t="s">
        <v>24</v>
      </c>
    </row>
    <row r="1124" spans="1:15" s="36" customFormat="1" x14ac:dyDescent="0.25">
      <c r="A1124" s="37" t="s">
        <v>2237</v>
      </c>
      <c r="B1124" s="44" t="str">
        <f t="shared" si="22"/>
        <v>NX163 2F/115V/1Ph/Ex Pr/FM/CSA/(163-0049)</v>
      </c>
      <c r="C1124" s="37" t="s">
        <v>2238</v>
      </c>
      <c r="D1124" s="37" t="str">
        <f>VLOOKUP(A1124,'[1]Zoeller Pump Company'!$A$10:$C$3862,3,FALSE)</f>
        <v>https://www.zoellerpumps.com/en-us/products/sump-effluent-pumps/commercial/160-series</v>
      </c>
      <c r="E1124" s="37" t="s">
        <v>21</v>
      </c>
      <c r="F1124" s="40">
        <v>2261</v>
      </c>
      <c r="G1124" s="41"/>
      <c r="H1124" s="42">
        <v>53514138653</v>
      </c>
      <c r="I1124" s="43">
        <v>118</v>
      </c>
      <c r="J1124" s="43" t="s">
        <v>22</v>
      </c>
      <c r="K1124" s="43">
        <v>32</v>
      </c>
      <c r="L1124" s="43">
        <v>12</v>
      </c>
      <c r="M1124" s="43">
        <v>15</v>
      </c>
      <c r="N1124" s="37" t="s">
        <v>23</v>
      </c>
      <c r="O1124" s="37" t="s">
        <v>24</v>
      </c>
    </row>
    <row r="1125" spans="1:15" s="36" customFormat="1" x14ac:dyDescent="0.25">
      <c r="A1125" s="37" t="s">
        <v>2239</v>
      </c>
      <c r="B1125" s="44" t="str">
        <f t="shared" si="22"/>
        <v>E163 2F/35'Cd/230V/1Ph/cCSAus/UL/(163-0043)</v>
      </c>
      <c r="C1125" s="37" t="s">
        <v>2240</v>
      </c>
      <c r="D1125" s="37" t="str">
        <f>VLOOKUP(A1125,'[1]Zoeller Pump Company'!$A$10:$C$3862,3,FALSE)</f>
        <v>https://www.zoellerpumps.com/en-us/products/sump-effluent-pumps/commercial/160-series</v>
      </c>
      <c r="E1125" s="37" t="s">
        <v>21</v>
      </c>
      <c r="F1125" s="40">
        <v>1271</v>
      </c>
      <c r="G1125" s="41"/>
      <c r="H1125" s="42">
        <v>53514146740</v>
      </c>
      <c r="I1125" s="43">
        <v>84</v>
      </c>
      <c r="J1125" s="43" t="s">
        <v>22</v>
      </c>
      <c r="K1125" s="43">
        <v>21.25</v>
      </c>
      <c r="L1125" s="43">
        <v>11.75</v>
      </c>
      <c r="M1125" s="43">
        <v>14.75</v>
      </c>
      <c r="N1125" s="37" t="s">
        <v>23</v>
      </c>
      <c r="O1125" s="37" t="s">
        <v>196</v>
      </c>
    </row>
    <row r="1126" spans="1:15" s="36" customFormat="1" x14ac:dyDescent="0.25">
      <c r="A1126" s="37" t="s">
        <v>2241</v>
      </c>
      <c r="B1126" s="44" t="str">
        <f t="shared" si="22"/>
        <v>JX163 2F/200-208V/3Ph/Ex Pr/FM/CSA/(163-0051)</v>
      </c>
      <c r="C1126" s="37" t="s">
        <v>2242</v>
      </c>
      <c r="D1126" s="37" t="str">
        <f>VLOOKUP(A1126,'[1]Zoeller Pump Company'!$A$10:$C$3862,3,FALSE)</f>
        <v>https://www.zoellerpumps.com/en-us/products/sump-effluent-pumps/commercial/160-series</v>
      </c>
      <c r="E1126" s="37" t="s">
        <v>21</v>
      </c>
      <c r="F1126" s="40">
        <v>2422</v>
      </c>
      <c r="G1126" s="41"/>
      <c r="H1126" s="42">
        <v>53514154127</v>
      </c>
      <c r="I1126" s="43">
        <v>116</v>
      </c>
      <c r="J1126" s="43" t="s">
        <v>22</v>
      </c>
      <c r="K1126" s="43">
        <v>32</v>
      </c>
      <c r="L1126" s="43">
        <v>12</v>
      </c>
      <c r="M1126" s="43">
        <v>15</v>
      </c>
      <c r="N1126" s="37" t="s">
        <v>23</v>
      </c>
      <c r="O1126" s="37" t="s">
        <v>24</v>
      </c>
    </row>
    <row r="1127" spans="1:15" s="36" customFormat="1" x14ac:dyDescent="0.25">
      <c r="A1127" s="37" t="s">
        <v>2243</v>
      </c>
      <c r="B1127" s="44" t="str">
        <f t="shared" si="22"/>
        <v>D163 2F/35'Cd/230V/1Ph/cCSAus/UL/(163-0037)</v>
      </c>
      <c r="C1127" s="37" t="s">
        <v>2244</v>
      </c>
      <c r="D1127" s="37" t="str">
        <f>VLOOKUP(A1127,'[1]Zoeller Pump Company'!$A$10:$C$3862,3,FALSE)</f>
        <v>https://www.zoellerpumps.com/en-us/products/sump-effluent-pumps/commercial/160-series</v>
      </c>
      <c r="E1127" s="37" t="s">
        <v>21</v>
      </c>
      <c r="F1127" s="40">
        <v>1384</v>
      </c>
      <c r="G1127" s="41"/>
      <c r="H1127" s="42">
        <v>53514158750</v>
      </c>
      <c r="I1127" s="43">
        <v>89</v>
      </c>
      <c r="J1127" s="43" t="s">
        <v>22</v>
      </c>
      <c r="K1127" s="43">
        <v>21.25</v>
      </c>
      <c r="L1127" s="43">
        <v>11.75</v>
      </c>
      <c r="M1127" s="43">
        <v>14.75</v>
      </c>
      <c r="N1127" s="37" t="s">
        <v>23</v>
      </c>
      <c r="O1127" s="37" t="s">
        <v>196</v>
      </c>
    </row>
    <row r="1128" spans="1:15" s="36" customFormat="1" x14ac:dyDescent="0.25">
      <c r="A1128" s="37" t="s">
        <v>2245</v>
      </c>
      <c r="B1128" s="44" t="str">
        <f t="shared" si="22"/>
        <v>J163 2F/25'Cd/200-208V/3Ph/cCSAus/UL/(163-0064)</v>
      </c>
      <c r="C1128" s="37" t="s">
        <v>2246</v>
      </c>
      <c r="D1128" s="37" t="str">
        <f>VLOOKUP(A1128,'[1]Zoeller Pump Company'!$A$10:$C$3862,3,FALSE)</f>
        <v>https://www.zoellerpumps.com/en-us/products/sump-effluent-pumps/commercial/160-series</v>
      </c>
      <c r="E1128" s="37" t="s">
        <v>21</v>
      </c>
      <c r="F1128" s="40">
        <v>1376</v>
      </c>
      <c r="G1128" s="41"/>
      <c r="H1128" s="42">
        <v>53514166694</v>
      </c>
      <c r="I1128" s="43">
        <v>85</v>
      </c>
      <c r="J1128" s="43" t="s">
        <v>22</v>
      </c>
      <c r="K1128" s="43">
        <v>21.25</v>
      </c>
      <c r="L1128" s="43">
        <v>11.75</v>
      </c>
      <c r="M1128" s="43">
        <v>14.75</v>
      </c>
      <c r="N1128" s="37" t="s">
        <v>23</v>
      </c>
      <c r="O1128" s="37" t="s">
        <v>196</v>
      </c>
    </row>
    <row r="1129" spans="1:15" s="36" customFormat="1" x14ac:dyDescent="0.25">
      <c r="A1129" s="37" t="s">
        <v>2247</v>
      </c>
      <c r="B1129" s="44" t="str">
        <f t="shared" si="22"/>
        <v>JX163 2F/25'Cd/200-208V/Ex Pr/FM/CSA/(163-0065)</v>
      </c>
      <c r="C1129" s="37" t="s">
        <v>2248</v>
      </c>
      <c r="D1129" s="37" t="str">
        <f>VLOOKUP(A1129,'[1]Zoeller Pump Company'!$A$10:$C$3862,3,FALSE)</f>
        <v>https://www.zoellerpumps.com/en-us/products/sump-effluent-pumps/commercial/160-series</v>
      </c>
      <c r="E1129" s="37" t="s">
        <v>21</v>
      </c>
      <c r="F1129" s="40">
        <v>2522</v>
      </c>
      <c r="G1129" s="41"/>
      <c r="H1129" s="42">
        <v>53514166717</v>
      </c>
      <c r="I1129" s="43">
        <v>118</v>
      </c>
      <c r="J1129" s="43" t="s">
        <v>22</v>
      </c>
      <c r="K1129" s="43">
        <v>32</v>
      </c>
      <c r="L1129" s="43">
        <v>12</v>
      </c>
      <c r="M1129" s="43">
        <v>15</v>
      </c>
      <c r="N1129" s="37" t="s">
        <v>23</v>
      </c>
      <c r="O1129" s="37" t="s">
        <v>24</v>
      </c>
    </row>
    <row r="1130" spans="1:15" s="36" customFormat="1" x14ac:dyDescent="0.25">
      <c r="A1130" s="37" t="s">
        <v>2249</v>
      </c>
      <c r="B1130" s="44" t="str">
        <f t="shared" si="22"/>
        <v>H163 2F/25'Cd/200-208V/1Ph/cCSAus/(163-0067)</v>
      </c>
      <c r="C1130" s="37" t="s">
        <v>2250</v>
      </c>
      <c r="D1130" s="37" t="str">
        <f>VLOOKUP(A1130,'[1]Zoeller Pump Company'!$A$10:$C$3862,3,FALSE)</f>
        <v>https://www.zoellerpumps.com/en-us/products/sump-effluent-pumps/commercial/160-series</v>
      </c>
      <c r="E1130" s="37" t="s">
        <v>21</v>
      </c>
      <c r="F1130" s="40">
        <v>1414</v>
      </c>
      <c r="G1130" s="41"/>
      <c r="H1130" s="42">
        <v>53514170974</v>
      </c>
      <c r="I1130" s="43">
        <v>84</v>
      </c>
      <c r="J1130" s="43" t="s">
        <v>22</v>
      </c>
      <c r="K1130" s="43">
        <v>21.25</v>
      </c>
      <c r="L1130" s="43">
        <v>11.75</v>
      </c>
      <c r="M1130" s="43">
        <v>14.75</v>
      </c>
      <c r="N1130" s="37" t="s">
        <v>23</v>
      </c>
      <c r="O1130" s="37" t="s">
        <v>196</v>
      </c>
    </row>
    <row r="1131" spans="1:15" s="36" customFormat="1" x14ac:dyDescent="0.25">
      <c r="A1131" s="37" t="s">
        <v>2251</v>
      </c>
      <c r="B1131" s="44" t="str">
        <f t="shared" si="22"/>
        <v>GX163 2F/460V/3Ph/Ex Pr/FM/CSA/(163-0053)</v>
      </c>
      <c r="C1131" s="37" t="s">
        <v>2252</v>
      </c>
      <c r="D1131" s="37" t="str">
        <f>VLOOKUP(A1131,'[1]Zoeller Pump Company'!$A$10:$C$3862,3,FALSE)</f>
        <v>https://www.zoellerpumps.com/en-us/products/sump-effluent-pumps/commercial/160-series</v>
      </c>
      <c r="E1131" s="37" t="s">
        <v>21</v>
      </c>
      <c r="F1131" s="40">
        <v>2422</v>
      </c>
      <c r="G1131" s="41"/>
      <c r="H1131" s="42">
        <v>53514174415</v>
      </c>
      <c r="I1131" s="43">
        <v>118</v>
      </c>
      <c r="J1131" s="43" t="s">
        <v>22</v>
      </c>
      <c r="K1131" s="43"/>
      <c r="L1131" s="43"/>
      <c r="M1131" s="43"/>
      <c r="N1131" s="37" t="s">
        <v>23</v>
      </c>
      <c r="O1131" s="37" t="s">
        <v>24</v>
      </c>
    </row>
    <row r="1132" spans="1:15" s="36" customFormat="1" x14ac:dyDescent="0.25">
      <c r="A1132" s="37" t="s">
        <v>2253</v>
      </c>
      <c r="B1132" s="44" t="str">
        <f t="shared" si="22"/>
        <v>IX163 2F/200-208V/1Ph/Ex Pr/FM/CSA/(163-0054)</v>
      </c>
      <c r="C1132" s="37" t="s">
        <v>2254</v>
      </c>
      <c r="D1132" s="37" t="str">
        <f>VLOOKUP(A1132,'[1]Zoeller Pump Company'!$A$10:$C$3862,3,FALSE)</f>
        <v>https://www.zoellerpumps.com/en-us/products/sump-effluent-pumps/commercial/160-series</v>
      </c>
      <c r="E1132" s="37" t="s">
        <v>21</v>
      </c>
      <c r="F1132" s="40">
        <v>2347</v>
      </c>
      <c r="G1132" s="41"/>
      <c r="H1132" s="42">
        <v>53514199388</v>
      </c>
      <c r="I1132" s="43">
        <v>118</v>
      </c>
      <c r="J1132" s="43" t="s">
        <v>22</v>
      </c>
      <c r="K1132" s="43">
        <v>32</v>
      </c>
      <c r="L1132" s="43">
        <v>12</v>
      </c>
      <c r="M1132" s="43">
        <v>15</v>
      </c>
      <c r="N1132" s="37" t="s">
        <v>23</v>
      </c>
      <c r="O1132" s="37" t="s">
        <v>24</v>
      </c>
    </row>
    <row r="1133" spans="1:15" s="36" customFormat="1" x14ac:dyDescent="0.25">
      <c r="A1133" s="37" t="s">
        <v>2255</v>
      </c>
      <c r="B1133" s="44" t="str">
        <f t="shared" si="22"/>
        <v>FX163 2F/230V/3Ph/Ex Pr/FM/CSA/(163-0052)</v>
      </c>
      <c r="C1133" s="37" t="s">
        <v>2256</v>
      </c>
      <c r="D1133" s="37" t="str">
        <f>VLOOKUP(A1133,'[1]Zoeller Pump Company'!$A$10:$C$3862,3,FALSE)</f>
        <v>https://www.zoellerpumps.com/en-us/products/sump-effluent-pumps/commercial/160-series</v>
      </c>
      <c r="E1133" s="37" t="s">
        <v>21</v>
      </c>
      <c r="F1133" s="40">
        <v>2422</v>
      </c>
      <c r="G1133" s="41"/>
      <c r="H1133" s="42">
        <v>53514199821</v>
      </c>
      <c r="I1133" s="43">
        <v>118</v>
      </c>
      <c r="J1133" s="43" t="s">
        <v>22</v>
      </c>
      <c r="K1133" s="43"/>
      <c r="L1133" s="43"/>
      <c r="M1133" s="43"/>
      <c r="N1133" s="37" t="s">
        <v>23</v>
      </c>
      <c r="O1133" s="37" t="s">
        <v>24</v>
      </c>
    </row>
    <row r="1134" spans="1:15" s="36" customFormat="1" x14ac:dyDescent="0.25">
      <c r="A1134" s="37" t="s">
        <v>2257</v>
      </c>
      <c r="B1134" s="44" t="str">
        <f t="shared" si="22"/>
        <v>I163 2F/25'Cd/200-208V/1Ph/cCSAus/(163-0072)</v>
      </c>
      <c r="C1134" s="37" t="s">
        <v>2258</v>
      </c>
      <c r="D1134" s="37" t="str">
        <f>VLOOKUP(A1134,'[1]Zoeller Pump Company'!$A$10:$C$3862,3,FALSE)</f>
        <v>https://www.zoellerpumps.com/en-us/products/sump-effluent-pumps/commercial/160-series</v>
      </c>
      <c r="E1134" s="37" t="s">
        <v>21</v>
      </c>
      <c r="F1134" s="40">
        <v>1301</v>
      </c>
      <c r="G1134" s="41"/>
      <c r="H1134" s="42">
        <v>53514202422</v>
      </c>
      <c r="I1134" s="43">
        <v>87</v>
      </c>
      <c r="J1134" s="43" t="s">
        <v>22</v>
      </c>
      <c r="K1134" s="43"/>
      <c r="L1134" s="43"/>
      <c r="M1134" s="43"/>
      <c r="N1134" s="37" t="s">
        <v>23</v>
      </c>
      <c r="O1134" s="37" t="s">
        <v>196</v>
      </c>
    </row>
    <row r="1135" spans="1:15" s="36" customFormat="1" x14ac:dyDescent="0.25">
      <c r="A1135" s="37" t="s">
        <v>2259</v>
      </c>
      <c r="B1135" s="44" t="str">
        <f t="shared" si="22"/>
        <v>I163 2F/35'Cd/200-208V/1Ph/cCSAus/(163-0039)</v>
      </c>
      <c r="C1135" s="37" t="s">
        <v>2260</v>
      </c>
      <c r="D1135" s="37" t="str">
        <f>VLOOKUP(A1135,'[1]Zoeller Pump Company'!$A$10:$C$3862,3,FALSE)</f>
        <v>https://www.zoellerpumps.com/en-us/products/sump-effluent-pumps/commercial/160-series</v>
      </c>
      <c r="E1135" s="37" t="s">
        <v>21</v>
      </c>
      <c r="F1135" s="40">
        <v>1311</v>
      </c>
      <c r="G1135" s="41"/>
      <c r="H1135" s="42">
        <v>53514202996</v>
      </c>
      <c r="I1135" s="43">
        <v>88</v>
      </c>
      <c r="J1135" s="43" t="s">
        <v>22</v>
      </c>
      <c r="K1135" s="43"/>
      <c r="L1135" s="43"/>
      <c r="M1135" s="43"/>
      <c r="N1135" s="37" t="s">
        <v>23</v>
      </c>
      <c r="O1135" s="37" t="s">
        <v>196</v>
      </c>
    </row>
    <row r="1136" spans="1:15" s="36" customFormat="1" x14ac:dyDescent="0.25">
      <c r="A1136" s="37" t="s">
        <v>2261</v>
      </c>
      <c r="B1136" s="44" t="str">
        <f t="shared" si="22"/>
        <v>G163 2F/35'Cd/460V/3Ph/cCSAus/UL/(163-0074)</v>
      </c>
      <c r="C1136" s="37" t="s">
        <v>2262</v>
      </c>
      <c r="D1136" s="37" t="str">
        <f>VLOOKUP(A1136,'[1]Zoeller Pump Company'!$A$10:$C$3862,3,FALSE)</f>
        <v>https://www.zoellerpumps.com/en-us/products/sump-effluent-pumps/commercial/160-series</v>
      </c>
      <c r="E1136" s="37" t="s">
        <v>21</v>
      </c>
      <c r="F1136" s="40">
        <v>1386</v>
      </c>
      <c r="G1136" s="41"/>
      <c r="H1136" s="42">
        <v>53514205270</v>
      </c>
      <c r="I1136" s="43">
        <v>85</v>
      </c>
      <c r="J1136" s="43" t="s">
        <v>22</v>
      </c>
      <c r="K1136" s="43"/>
      <c r="L1136" s="43"/>
      <c r="M1136" s="43"/>
      <c r="N1136" s="37" t="s">
        <v>23</v>
      </c>
      <c r="O1136" s="37" t="s">
        <v>196</v>
      </c>
    </row>
    <row r="1137" spans="1:15" s="36" customFormat="1" x14ac:dyDescent="0.25">
      <c r="A1137" s="37" t="s">
        <v>2263</v>
      </c>
      <c r="B1137" s="44" t="str">
        <f t="shared" si="22"/>
        <v>J163 2F/50'Cord/200-208V/3Ph/cCSAus/UL/(163-0069)</v>
      </c>
      <c r="C1137" s="37" t="s">
        <v>2264</v>
      </c>
      <c r="D1137" s="37" t="str">
        <f>VLOOKUP(A1137,'[1]Zoeller Pump Company'!$A$10:$C$3862,3,FALSE)</f>
        <v>https://www.zoellerpumps.com/en-us/products/sump-effluent-pumps/commercial/160-series</v>
      </c>
      <c r="E1137" s="37" t="s">
        <v>21</v>
      </c>
      <c r="F1137" s="40">
        <v>1416</v>
      </c>
      <c r="G1137" s="41"/>
      <c r="H1137" s="42">
        <v>53514228613</v>
      </c>
      <c r="I1137" s="43">
        <v>85</v>
      </c>
      <c r="J1137" s="43" t="s">
        <v>22</v>
      </c>
      <c r="K1137" s="43">
        <v>21.25</v>
      </c>
      <c r="L1137" s="43">
        <v>11.75</v>
      </c>
      <c r="M1137" s="43">
        <v>14.75</v>
      </c>
      <c r="N1137" s="37" t="s">
        <v>23</v>
      </c>
      <c r="O1137" s="37" t="s">
        <v>196</v>
      </c>
    </row>
    <row r="1138" spans="1:15" s="36" customFormat="1" x14ac:dyDescent="0.25">
      <c r="A1138" s="37" t="s">
        <v>2265</v>
      </c>
      <c r="B1138" s="44" t="str">
        <f t="shared" si="22"/>
        <v>MX163 2F/50'Cd/115V/1Ph/Ex Pr/FM/CSA/(163-0085)</v>
      </c>
      <c r="C1138" s="37" t="s">
        <v>2266</v>
      </c>
      <c r="D1138" s="37" t="str">
        <f>VLOOKUP(A1138,'[1]Zoeller Pump Company'!$A$10:$C$3862,3,FALSE)</f>
        <v>https://www.zoellerpumps.com/en-us/products/sump-effluent-pumps/commercial/160-series</v>
      </c>
      <c r="E1138" s="37" t="s">
        <v>21</v>
      </c>
      <c r="F1138" s="40">
        <v>3458</v>
      </c>
      <c r="G1138" s="41"/>
      <c r="H1138" s="42">
        <v>53514314330</v>
      </c>
      <c r="I1138" s="43">
        <v>115</v>
      </c>
      <c r="J1138" s="43" t="s">
        <v>22</v>
      </c>
      <c r="K1138" s="43">
        <v>32</v>
      </c>
      <c r="L1138" s="43">
        <v>12</v>
      </c>
      <c r="M1138" s="43">
        <v>15</v>
      </c>
      <c r="N1138" s="37" t="s">
        <v>23</v>
      </c>
      <c r="O1138" s="37" t="s">
        <v>24</v>
      </c>
    </row>
    <row r="1139" spans="1:15" s="36" customFormat="1" x14ac:dyDescent="0.25">
      <c r="A1139" s="37" t="s">
        <v>2267</v>
      </c>
      <c r="B1139" s="44" t="str">
        <f t="shared" si="22"/>
        <v>EX163 2F/230V/1Ph/Ex Pr/FM/CSA/(163-0050)</v>
      </c>
      <c r="C1139" s="37" t="s">
        <v>2268</v>
      </c>
      <c r="D1139" s="37" t="str">
        <f>VLOOKUP(A1139,'[1]Zoeller Pump Company'!$A$10:$C$3862,3,FALSE)</f>
        <v>https://www.zoellerpumps.com/en-us/products/sump-effluent-pumps/commercial/160-series</v>
      </c>
      <c r="E1139" s="37" t="s">
        <v>21</v>
      </c>
      <c r="F1139" s="40">
        <v>2307</v>
      </c>
      <c r="G1139" s="41"/>
      <c r="H1139" s="42">
        <v>53514320720</v>
      </c>
      <c r="I1139" s="43">
        <v>120</v>
      </c>
      <c r="J1139" s="43" t="s">
        <v>22</v>
      </c>
      <c r="K1139" s="43">
        <v>32</v>
      </c>
      <c r="L1139" s="43">
        <v>12</v>
      </c>
      <c r="M1139" s="43">
        <v>15</v>
      </c>
      <c r="N1139" s="37" t="s">
        <v>23</v>
      </c>
      <c r="O1139" s="37" t="s">
        <v>24</v>
      </c>
    </row>
    <row r="1140" spans="1:15" s="36" customFormat="1" x14ac:dyDescent="0.25">
      <c r="A1140" s="37" t="s">
        <v>2269</v>
      </c>
      <c r="B1140" s="44" t="str">
        <f t="shared" si="22"/>
        <v>JX163 2F/50'Cd/200-208V/Ex Pr/FM/CSA/(163-0066)</v>
      </c>
      <c r="C1140" s="37" t="s">
        <v>2270</v>
      </c>
      <c r="D1140" s="37" t="str">
        <f>VLOOKUP(A1140,'[1]Zoeller Pump Company'!$A$10:$C$3862,3,FALSE)</f>
        <v>https://www.zoellerpumps.com/en-us/products/sump-effluent-pumps/commercial/160-series</v>
      </c>
      <c r="E1140" s="37" t="s">
        <v>21</v>
      </c>
      <c r="F1140" s="40">
        <v>2562</v>
      </c>
      <c r="G1140" s="41"/>
      <c r="H1140" s="42">
        <v>53514330255</v>
      </c>
      <c r="I1140" s="43">
        <v>120</v>
      </c>
      <c r="J1140" s="43" t="s">
        <v>22</v>
      </c>
      <c r="K1140" s="43">
        <v>32</v>
      </c>
      <c r="L1140" s="43">
        <v>12</v>
      </c>
      <c r="M1140" s="43">
        <v>15</v>
      </c>
      <c r="N1140" s="37" t="s">
        <v>23</v>
      </c>
      <c r="O1140" s="37" t="s">
        <v>24</v>
      </c>
    </row>
    <row r="1141" spans="1:15" s="36" customFormat="1" x14ac:dyDescent="0.25">
      <c r="A1141" s="37" t="s">
        <v>2271</v>
      </c>
      <c r="B1141" s="44" t="str">
        <f t="shared" si="22"/>
        <v>J163 2F/35'Cd/200-208V/3Ph/cCSAus/UL/(163-0078)</v>
      </c>
      <c r="C1141" s="37" t="s">
        <v>2272</v>
      </c>
      <c r="D1141" s="37" t="str">
        <f>VLOOKUP(A1141,'[1]Zoeller Pump Company'!$A$10:$C$3862,3,FALSE)</f>
        <v>https://www.zoellerpumps.com/en-us/products/sump-effluent-pumps/commercial/160-series</v>
      </c>
      <c r="E1141" s="37" t="s">
        <v>21</v>
      </c>
      <c r="F1141" s="40">
        <v>1386</v>
      </c>
      <c r="G1141" s="41"/>
      <c r="H1141" s="42">
        <v>53514339173</v>
      </c>
      <c r="I1141" s="43">
        <v>86</v>
      </c>
      <c r="J1141" s="43" t="s">
        <v>22</v>
      </c>
      <c r="K1141" s="43">
        <v>21.25</v>
      </c>
      <c r="L1141" s="43">
        <v>11.75</v>
      </c>
      <c r="M1141" s="43">
        <v>14.75</v>
      </c>
      <c r="N1141" s="37" t="s">
        <v>23</v>
      </c>
      <c r="O1141" s="37" t="s">
        <v>196</v>
      </c>
    </row>
    <row r="1142" spans="1:15" s="36" customFormat="1" x14ac:dyDescent="0.25">
      <c r="A1142" s="37" t="s">
        <v>2273</v>
      </c>
      <c r="B1142" s="44" t="str">
        <f t="shared" si="22"/>
        <v>GX163 2F/50'Cd/460V/3Ph/Ex Pr/FM/CSA/(163-0096)</v>
      </c>
      <c r="C1142" s="37" t="s">
        <v>2274</v>
      </c>
      <c r="D1142" s="37" t="str">
        <f>VLOOKUP(A1142,'[1]Zoeller Pump Company'!$A$10:$C$3862,3,FALSE)</f>
        <v>https://www.zoellerpumps.com/en-us/products/sump-effluent-pumps/commercial/160-series</v>
      </c>
      <c r="E1142" s="37" t="s">
        <v>21</v>
      </c>
      <c r="F1142" s="40">
        <v>2562</v>
      </c>
      <c r="G1142" s="41"/>
      <c r="H1142" s="42">
        <v>53514357177</v>
      </c>
      <c r="I1142" s="43">
        <v>120</v>
      </c>
      <c r="J1142" s="43" t="s">
        <v>22</v>
      </c>
      <c r="K1142" s="43">
        <v>32</v>
      </c>
      <c r="L1142" s="43">
        <v>12</v>
      </c>
      <c r="M1142" s="43">
        <v>15</v>
      </c>
      <c r="N1142" s="37" t="s">
        <v>23</v>
      </c>
      <c r="O1142" s="37" t="s">
        <v>24</v>
      </c>
    </row>
    <row r="1143" spans="1:15" s="36" customFormat="1" x14ac:dyDescent="0.25">
      <c r="A1143" s="37" t="s">
        <v>2275</v>
      </c>
      <c r="B1143" s="44" t="str">
        <f t="shared" si="22"/>
        <v>E163 50'Cd/2F/230V/1Ph/cCSAus/UL/(163-0035)</v>
      </c>
      <c r="C1143" s="37" t="s">
        <v>2276</v>
      </c>
      <c r="D1143" s="37" t="str">
        <f>VLOOKUP(A1143,'[1]Zoeller Pump Company'!$A$10:$C$3862,3,FALSE)</f>
        <v>https://www.zoellerpumps.com/en-us/products/sump-effluent-pumps/commercial/160-series</v>
      </c>
      <c r="E1143" s="37" t="s">
        <v>21</v>
      </c>
      <c r="F1143" s="40">
        <v>1301</v>
      </c>
      <c r="G1143" s="41"/>
      <c r="H1143" s="42">
        <v>53514358372</v>
      </c>
      <c r="I1143" s="43">
        <v>88</v>
      </c>
      <c r="J1143" s="43" t="s">
        <v>22</v>
      </c>
      <c r="K1143" s="43">
        <v>21.25</v>
      </c>
      <c r="L1143" s="43">
        <v>11.75</v>
      </c>
      <c r="M1143" s="43">
        <v>14.75</v>
      </c>
      <c r="N1143" s="37" t="s">
        <v>23</v>
      </c>
      <c r="O1143" s="37" t="s">
        <v>196</v>
      </c>
    </row>
    <row r="1144" spans="1:15" s="36" customFormat="1" x14ac:dyDescent="0.25">
      <c r="A1144" s="37" t="s">
        <v>2277</v>
      </c>
      <c r="B1144" s="44" t="str">
        <f t="shared" si="22"/>
        <v>NX163 2F/50'Cd/115V/1Ph/Ex Pr/FM/CSA/(163-0062)</v>
      </c>
      <c r="C1144" s="37" t="s">
        <v>2278</v>
      </c>
      <c r="D1144" s="37" t="str">
        <f>VLOOKUP(A1144,'[1]Zoeller Pump Company'!$A$10:$C$3862,3,FALSE)</f>
        <v>https://www.zoellerpumps.com/en-us/products/sump-effluent-pumps/commercial/160-series</v>
      </c>
      <c r="E1144" s="37" t="s">
        <v>21</v>
      </c>
      <c r="F1144" s="40">
        <v>2401</v>
      </c>
      <c r="G1144" s="41"/>
      <c r="H1144" s="42">
        <v>53514360030</v>
      </c>
      <c r="I1144" s="43">
        <v>118</v>
      </c>
      <c r="J1144" s="43" t="s">
        <v>22</v>
      </c>
      <c r="K1144" s="43">
        <v>32</v>
      </c>
      <c r="L1144" s="43">
        <v>12</v>
      </c>
      <c r="M1144" s="43">
        <v>15</v>
      </c>
      <c r="N1144" s="37" t="s">
        <v>23</v>
      </c>
      <c r="O1144" s="37" t="s">
        <v>24</v>
      </c>
    </row>
    <row r="1145" spans="1:15" s="36" customFormat="1" x14ac:dyDescent="0.25">
      <c r="A1145" s="37" t="s">
        <v>2279</v>
      </c>
      <c r="B1145" s="44" t="str">
        <f t="shared" si="22"/>
        <v>IX163 2F/50'Cd/200-208V/1Ph/Ex Pr/FM/CSA/(163-0073)</v>
      </c>
      <c r="C1145" s="37" t="s">
        <v>2280</v>
      </c>
      <c r="D1145" s="37" t="str">
        <f>VLOOKUP(A1145,'[1]Zoeller Pump Company'!$A$10:$C$3862,3,FALSE)</f>
        <v>https://www.zoellerpumps.com/en-us/products/sump-effluent-pumps/commercial/160-series</v>
      </c>
      <c r="E1145" s="37" t="s">
        <v>21</v>
      </c>
      <c r="F1145" s="40">
        <v>2562</v>
      </c>
      <c r="G1145" s="41"/>
      <c r="H1145" s="42">
        <v>53514360078</v>
      </c>
      <c r="I1145" s="43">
        <v>118</v>
      </c>
      <c r="J1145" s="43" t="s">
        <v>22</v>
      </c>
      <c r="K1145" s="43">
        <v>32</v>
      </c>
      <c r="L1145" s="43">
        <v>12</v>
      </c>
      <c r="M1145" s="43">
        <v>15</v>
      </c>
      <c r="N1145" s="37" t="s">
        <v>23</v>
      </c>
      <c r="O1145" s="37" t="s">
        <v>24</v>
      </c>
    </row>
    <row r="1146" spans="1:15" s="36" customFormat="1" x14ac:dyDescent="0.25">
      <c r="A1146" s="37" t="s">
        <v>2281</v>
      </c>
      <c r="B1146" s="44" t="str">
        <f t="shared" si="22"/>
        <v>I163 2F/50'Cd/200-208V/1Ph/cCSAus/(163-0048)</v>
      </c>
      <c r="C1146" s="37" t="s">
        <v>2282</v>
      </c>
      <c r="D1146" s="37" t="str">
        <f>VLOOKUP(A1146,'[1]Zoeller Pump Company'!$A$10:$C$3862,3,FALSE)</f>
        <v>https://www.zoellerpumps.com/en-us/products/sump-effluent-pumps/commercial/160-series</v>
      </c>
      <c r="E1146" s="37" t="s">
        <v>21</v>
      </c>
      <c r="F1146" s="40">
        <v>1341</v>
      </c>
      <c r="G1146" s="41"/>
      <c r="H1146" s="42">
        <v>53514361358</v>
      </c>
      <c r="I1146" s="43">
        <v>88</v>
      </c>
      <c r="J1146" s="43" t="s">
        <v>22</v>
      </c>
      <c r="K1146" s="43">
        <v>0</v>
      </c>
      <c r="L1146" s="43">
        <v>0</v>
      </c>
      <c r="M1146" s="43">
        <v>0</v>
      </c>
      <c r="N1146" s="37" t="s">
        <v>23</v>
      </c>
      <c r="O1146" s="37" t="s">
        <v>196</v>
      </c>
    </row>
    <row r="1147" spans="1:15" s="36" customFormat="1" x14ac:dyDescent="0.25">
      <c r="A1147" s="37" t="s">
        <v>2283</v>
      </c>
      <c r="B1147" s="44" t="str">
        <f t="shared" si="22"/>
        <v>MX163 2F/115V/1Ph/Ex Pr/FM/CSA/(163-0075)</v>
      </c>
      <c r="C1147" s="37" t="s">
        <v>2284</v>
      </c>
      <c r="D1147" s="37" t="str">
        <f>VLOOKUP(A1147,'[1]Zoeller Pump Company'!$A$10:$C$3862,3,FALSE)</f>
        <v>https://www.zoellerpumps.com/en-us/products/sump-effluent-pumps/commercial/160-series</v>
      </c>
      <c r="E1147" s="37" t="s">
        <v>21</v>
      </c>
      <c r="F1147" s="40">
        <v>3318</v>
      </c>
      <c r="G1147" s="41"/>
      <c r="H1147" s="42">
        <v>53514366599</v>
      </c>
      <c r="I1147" s="43">
        <v>115</v>
      </c>
      <c r="J1147" s="43" t="s">
        <v>22</v>
      </c>
      <c r="K1147" s="43">
        <v>32</v>
      </c>
      <c r="L1147" s="43">
        <v>12</v>
      </c>
      <c r="M1147" s="43">
        <v>15</v>
      </c>
      <c r="N1147" s="37" t="s">
        <v>23</v>
      </c>
      <c r="O1147" s="37" t="s">
        <v>24</v>
      </c>
    </row>
    <row r="1148" spans="1:15" s="36" customFormat="1" x14ac:dyDescent="0.25">
      <c r="A1148" s="37" t="s">
        <v>2285</v>
      </c>
      <c r="B1148" s="44" t="str">
        <f t="shared" si="22"/>
        <v>IX163 2F/35'Cd/200-208V/1Ph/Ex Pr/FM/CSA/(163-0098)</v>
      </c>
      <c r="C1148" s="37" t="s">
        <v>2286</v>
      </c>
      <c r="D1148" s="37" t="str">
        <f>VLOOKUP(A1148,'[1]Zoeller Pump Company'!$A$10:$C$3862,3,FALSE)</f>
        <v>https://www.zoellerpumps.com/en-us/products/sump-effluent-pumps/commercial/160-series</v>
      </c>
      <c r="E1148" s="37" t="s">
        <v>21</v>
      </c>
      <c r="F1148" s="40">
        <v>2457</v>
      </c>
      <c r="G1148" s="41"/>
      <c r="H1148" s="42">
        <v>53514367152</v>
      </c>
      <c r="I1148" s="43">
        <v>118</v>
      </c>
      <c r="J1148" s="43" t="s">
        <v>22</v>
      </c>
      <c r="K1148" s="43">
        <v>32</v>
      </c>
      <c r="L1148" s="43">
        <v>12</v>
      </c>
      <c r="M1148" s="43">
        <v>15</v>
      </c>
      <c r="N1148" s="37" t="s">
        <v>23</v>
      </c>
      <c r="O1148" s="37" t="s">
        <v>24</v>
      </c>
    </row>
    <row r="1149" spans="1:15" s="36" customFormat="1" x14ac:dyDescent="0.25">
      <c r="A1149" s="37" t="s">
        <v>2287</v>
      </c>
      <c r="B1149" s="44" t="str">
        <f t="shared" si="22"/>
        <v>HX163 2F/200-208V/1Ph/Ex Pr/FM/CSA/(163-0077)</v>
      </c>
      <c r="C1149" s="37" t="s">
        <v>2288</v>
      </c>
      <c r="D1149" s="37" t="str">
        <f>VLOOKUP(A1149,'[1]Zoeller Pump Company'!$A$10:$C$3862,3,FALSE)</f>
        <v>https://www.zoellerpumps.com/en-us/products/sump-effluent-pumps/commercial/160-series</v>
      </c>
      <c r="E1149" s="37" t="s">
        <v>21</v>
      </c>
      <c r="F1149" s="40">
        <v>3358</v>
      </c>
      <c r="G1149" s="41"/>
      <c r="H1149" s="42">
        <v>53514376000</v>
      </c>
      <c r="I1149" s="43">
        <v>123</v>
      </c>
      <c r="J1149" s="43" t="s">
        <v>22</v>
      </c>
      <c r="K1149" s="43">
        <v>32</v>
      </c>
      <c r="L1149" s="43">
        <v>12</v>
      </c>
      <c r="M1149" s="43">
        <v>15</v>
      </c>
      <c r="N1149" s="37" t="s">
        <v>23</v>
      </c>
      <c r="O1149" s="37" t="s">
        <v>24</v>
      </c>
    </row>
    <row r="1150" spans="1:15" s="36" customFormat="1" x14ac:dyDescent="0.25">
      <c r="A1150" s="37" t="s">
        <v>2289</v>
      </c>
      <c r="B1150" s="44" t="str">
        <f t="shared" ref="B1150:B1213" si="23">IF(D1150&lt;&gt;0,HYPERLINK(D1150,C1150),"NO LINK")</f>
        <v>MX163 2F/35'Cd/115V/1Ph/Ex Pr/FM/CSA/(163-0097)</v>
      </c>
      <c r="C1150" s="37" t="s">
        <v>2290</v>
      </c>
      <c r="D1150" s="37" t="str">
        <f>VLOOKUP(A1150,'[1]Zoeller Pump Company'!$A$10:$C$3862,3,FALSE)</f>
        <v>https://www.zoellerpumps.com/en-us/products/sump-effluent-pumps/commercial/160-series</v>
      </c>
      <c r="E1150" s="37" t="s">
        <v>21</v>
      </c>
      <c r="F1150" s="40">
        <v>3428</v>
      </c>
      <c r="G1150" s="41"/>
      <c r="H1150" s="42">
        <v>53514377502</v>
      </c>
      <c r="I1150" s="43">
        <v>115</v>
      </c>
      <c r="J1150" s="43" t="s">
        <v>22</v>
      </c>
      <c r="K1150" s="43">
        <v>32</v>
      </c>
      <c r="L1150" s="43">
        <v>12</v>
      </c>
      <c r="M1150" s="43">
        <v>15</v>
      </c>
      <c r="N1150" s="37" t="s">
        <v>23</v>
      </c>
      <c r="O1150" s="37" t="s">
        <v>24</v>
      </c>
    </row>
    <row r="1151" spans="1:15" s="36" customFormat="1" x14ac:dyDescent="0.25">
      <c r="A1151" s="37" t="s">
        <v>2291</v>
      </c>
      <c r="B1151" s="44" t="str">
        <f t="shared" si="23"/>
        <v>M264 115V/1Ph/cCSAus/UL</v>
      </c>
      <c r="C1151" s="37" t="s">
        <v>2292</v>
      </c>
      <c r="D1151" s="37" t="str">
        <f>VLOOKUP(A1151,'[1]Zoeller Pump Company'!$A$10:$C$3862,3,FALSE)</f>
        <v>https://www.zoellerpumps.com/en-us/products/sewage-pumps/residential/model-264</v>
      </c>
      <c r="E1151" s="37" t="s">
        <v>21</v>
      </c>
      <c r="F1151" s="40">
        <v>473</v>
      </c>
      <c r="G1151" s="41">
        <f t="shared" ref="G1151:G1166" si="24">F1151*0.75</f>
        <v>354.75</v>
      </c>
      <c r="H1151" s="42">
        <v>53514071684</v>
      </c>
      <c r="I1151" s="43">
        <v>35.5</v>
      </c>
      <c r="J1151" s="43" t="s">
        <v>22</v>
      </c>
      <c r="K1151" s="43">
        <v>16.25</v>
      </c>
      <c r="L1151" s="43">
        <v>11</v>
      </c>
      <c r="M1151" s="43">
        <v>13.5</v>
      </c>
      <c r="N1151" s="37" t="s">
        <v>195</v>
      </c>
      <c r="O1151" s="37" t="s">
        <v>196</v>
      </c>
    </row>
    <row r="1152" spans="1:15" s="36" customFormat="1" x14ac:dyDescent="0.25">
      <c r="A1152" s="37" t="s">
        <v>2293</v>
      </c>
      <c r="B1152" s="44" t="str">
        <f t="shared" si="23"/>
        <v>N264 115V/1Ph/cCSAus/UL</v>
      </c>
      <c r="C1152" s="37" t="s">
        <v>2294</v>
      </c>
      <c r="D1152" s="37" t="s">
        <v>2295</v>
      </c>
      <c r="E1152" s="37" t="s">
        <v>21</v>
      </c>
      <c r="F1152" s="40">
        <v>433</v>
      </c>
      <c r="G1152" s="41">
        <f t="shared" si="24"/>
        <v>324.75</v>
      </c>
      <c r="H1152" s="42">
        <v>53514071691</v>
      </c>
      <c r="I1152" s="43">
        <v>34.5</v>
      </c>
      <c r="J1152" s="43" t="s">
        <v>22</v>
      </c>
      <c r="K1152" s="43">
        <v>16.25</v>
      </c>
      <c r="L1152" s="43">
        <v>11</v>
      </c>
      <c r="M1152" s="43">
        <v>13.5</v>
      </c>
      <c r="N1152" s="37" t="s">
        <v>195</v>
      </c>
      <c r="O1152" s="37" t="s">
        <v>196</v>
      </c>
    </row>
    <row r="1153" spans="1:15" s="36" customFormat="1" x14ac:dyDescent="0.25">
      <c r="A1153" s="37" t="s">
        <v>2296</v>
      </c>
      <c r="B1153" s="44" t="str">
        <f t="shared" si="23"/>
        <v>D264 230V/1Ph/cCSAus/UL</v>
      </c>
      <c r="C1153" s="37" t="s">
        <v>2297</v>
      </c>
      <c r="D1153" s="37" t="s">
        <v>2295</v>
      </c>
      <c r="E1153" s="37" t="s">
        <v>21</v>
      </c>
      <c r="F1153" s="40">
        <v>557</v>
      </c>
      <c r="G1153" s="41">
        <f t="shared" si="24"/>
        <v>417.75</v>
      </c>
      <c r="H1153" s="42">
        <v>53514071707</v>
      </c>
      <c r="I1153" s="43">
        <v>35.5</v>
      </c>
      <c r="J1153" s="43" t="s">
        <v>22</v>
      </c>
      <c r="K1153" s="43">
        <v>16.25</v>
      </c>
      <c r="L1153" s="43">
        <v>11</v>
      </c>
      <c r="M1153" s="43">
        <v>13.5</v>
      </c>
      <c r="N1153" s="37" t="s">
        <v>195</v>
      </c>
      <c r="O1153" s="37" t="s">
        <v>196</v>
      </c>
    </row>
    <row r="1154" spans="1:15" s="36" customFormat="1" x14ac:dyDescent="0.25">
      <c r="A1154" s="37" t="s">
        <v>2298</v>
      </c>
      <c r="B1154" s="44" t="str">
        <f t="shared" si="23"/>
        <v>E264 230V/1Ph/cCSAus/UL</v>
      </c>
      <c r="C1154" s="37" t="s">
        <v>2299</v>
      </c>
      <c r="D1154" s="37" t="s">
        <v>2295</v>
      </c>
      <c r="E1154" s="37" t="s">
        <v>21</v>
      </c>
      <c r="F1154" s="40">
        <v>505</v>
      </c>
      <c r="G1154" s="41">
        <f t="shared" si="24"/>
        <v>378.75</v>
      </c>
      <c r="H1154" s="42">
        <v>53514071714</v>
      </c>
      <c r="I1154" s="43">
        <v>34.5</v>
      </c>
      <c r="J1154" s="43" t="s">
        <v>22</v>
      </c>
      <c r="K1154" s="43">
        <v>16.25</v>
      </c>
      <c r="L1154" s="43">
        <v>11</v>
      </c>
      <c r="M1154" s="43">
        <v>13.5</v>
      </c>
      <c r="N1154" s="37" t="s">
        <v>195</v>
      </c>
      <c r="O1154" s="37" t="s">
        <v>196</v>
      </c>
    </row>
    <row r="1155" spans="1:15" s="36" customFormat="1" x14ac:dyDescent="0.25">
      <c r="A1155" s="37" t="s">
        <v>2300</v>
      </c>
      <c r="B1155" s="44" t="str">
        <f t="shared" si="23"/>
        <v>BN264 115V/1Ph/15'Pb/cCSAus/UL</v>
      </c>
      <c r="C1155" s="37" t="s">
        <v>2301</v>
      </c>
      <c r="D1155" s="37" t="s">
        <v>2295</v>
      </c>
      <c r="E1155" s="37" t="s">
        <v>21</v>
      </c>
      <c r="F1155" s="40">
        <v>478</v>
      </c>
      <c r="G1155" s="41">
        <f t="shared" si="24"/>
        <v>358.5</v>
      </c>
      <c r="H1155" s="42">
        <v>53514071738</v>
      </c>
      <c r="I1155" s="43">
        <v>38.5</v>
      </c>
      <c r="J1155" s="43" t="s">
        <v>22</v>
      </c>
      <c r="K1155" s="43">
        <v>16.25</v>
      </c>
      <c r="L1155" s="43">
        <v>11</v>
      </c>
      <c r="M1155" s="43">
        <v>13.5</v>
      </c>
      <c r="N1155" s="37" t="s">
        <v>195</v>
      </c>
      <c r="O1155" s="37" t="s">
        <v>196</v>
      </c>
    </row>
    <row r="1156" spans="1:15" s="36" customFormat="1" x14ac:dyDescent="0.25">
      <c r="A1156" s="37" t="s">
        <v>2302</v>
      </c>
      <c r="B1156" s="44" t="str">
        <f t="shared" si="23"/>
        <v>BE264 230V/1Ph/15'Pb/cCSAus/UL</v>
      </c>
      <c r="C1156" s="37" t="s">
        <v>2303</v>
      </c>
      <c r="D1156" s="37" t="s">
        <v>2295</v>
      </c>
      <c r="E1156" s="37" t="s">
        <v>21</v>
      </c>
      <c r="F1156" s="40">
        <v>546</v>
      </c>
      <c r="G1156" s="41">
        <f t="shared" si="24"/>
        <v>409.5</v>
      </c>
      <c r="H1156" s="42">
        <v>53514071745</v>
      </c>
      <c r="I1156" s="43">
        <v>39.5</v>
      </c>
      <c r="J1156" s="43" t="s">
        <v>22</v>
      </c>
      <c r="K1156" s="43">
        <v>16.25</v>
      </c>
      <c r="L1156" s="43">
        <v>11</v>
      </c>
      <c r="M1156" s="43">
        <v>13.5</v>
      </c>
      <c r="N1156" s="37" t="s">
        <v>195</v>
      </c>
      <c r="O1156" s="37" t="s">
        <v>196</v>
      </c>
    </row>
    <row r="1157" spans="1:15" s="36" customFormat="1" x14ac:dyDescent="0.25">
      <c r="A1157" s="37" t="s">
        <v>2304</v>
      </c>
      <c r="B1157" s="44" t="str">
        <f t="shared" si="23"/>
        <v>M264 25'Cd/115V/1Ph/cCSAus/UL</v>
      </c>
      <c r="C1157" s="37" t="s">
        <v>2305</v>
      </c>
      <c r="D1157" s="37" t="s">
        <v>2295</v>
      </c>
      <c r="E1157" s="37" t="s">
        <v>21</v>
      </c>
      <c r="F1157" s="40">
        <v>528</v>
      </c>
      <c r="G1157" s="41">
        <f t="shared" si="24"/>
        <v>396</v>
      </c>
      <c r="H1157" s="42">
        <v>53514075262</v>
      </c>
      <c r="I1157" s="43">
        <v>36.5</v>
      </c>
      <c r="J1157" s="43" t="s">
        <v>22</v>
      </c>
      <c r="K1157" s="43">
        <v>16.25</v>
      </c>
      <c r="L1157" s="43">
        <v>11</v>
      </c>
      <c r="M1157" s="43">
        <v>13.5</v>
      </c>
      <c r="N1157" s="37" t="s">
        <v>195</v>
      </c>
      <c r="O1157" s="37" t="s">
        <v>196</v>
      </c>
    </row>
    <row r="1158" spans="1:15" s="36" customFormat="1" x14ac:dyDescent="0.25">
      <c r="A1158" s="37" t="s">
        <v>2306</v>
      </c>
      <c r="B1158" s="44" t="str">
        <f t="shared" si="23"/>
        <v>N264 25'Cd/115V/1Ph/cCSAus/UL</v>
      </c>
      <c r="C1158" s="37" t="s">
        <v>2307</v>
      </c>
      <c r="D1158" s="37" t="s">
        <v>2295</v>
      </c>
      <c r="E1158" s="37" t="s">
        <v>21</v>
      </c>
      <c r="F1158" s="40">
        <v>488</v>
      </c>
      <c r="G1158" s="41">
        <f t="shared" si="24"/>
        <v>366</v>
      </c>
      <c r="H1158" s="42">
        <v>53514079277</v>
      </c>
      <c r="I1158" s="43">
        <v>38.5</v>
      </c>
      <c r="J1158" s="43" t="s">
        <v>22</v>
      </c>
      <c r="K1158" s="43">
        <v>16.25</v>
      </c>
      <c r="L1158" s="43">
        <v>11</v>
      </c>
      <c r="M1158" s="43">
        <v>13.5</v>
      </c>
      <c r="N1158" s="37" t="s">
        <v>195</v>
      </c>
      <c r="O1158" s="37" t="s">
        <v>196</v>
      </c>
    </row>
    <row r="1159" spans="1:15" s="36" customFormat="1" x14ac:dyDescent="0.25">
      <c r="A1159" s="37" t="s">
        <v>2308</v>
      </c>
      <c r="B1159" s="44" t="str">
        <f t="shared" si="23"/>
        <v>N264 35'Cd/115V/1Ph/cCSAus/UL</v>
      </c>
      <c r="C1159" s="37" t="s">
        <v>2309</v>
      </c>
      <c r="D1159" s="37" t="s">
        <v>2295</v>
      </c>
      <c r="E1159" s="37" t="s">
        <v>21</v>
      </c>
      <c r="F1159" s="40">
        <v>508</v>
      </c>
      <c r="G1159" s="41">
        <f t="shared" si="24"/>
        <v>381</v>
      </c>
      <c r="H1159" s="42">
        <v>53514088620</v>
      </c>
      <c r="I1159" s="43">
        <v>39.5</v>
      </c>
      <c r="J1159" s="43" t="s">
        <v>22</v>
      </c>
      <c r="K1159" s="43">
        <v>16.25</v>
      </c>
      <c r="L1159" s="43">
        <v>11</v>
      </c>
      <c r="M1159" s="43">
        <v>13.5</v>
      </c>
      <c r="N1159" s="37" t="s">
        <v>195</v>
      </c>
      <c r="O1159" s="37" t="s">
        <v>196</v>
      </c>
    </row>
    <row r="1160" spans="1:15" s="36" customFormat="1" x14ac:dyDescent="0.25">
      <c r="A1160" s="37" t="s">
        <v>2310</v>
      </c>
      <c r="B1160" s="44" t="str">
        <f t="shared" si="23"/>
        <v>E264 25'Cd/230V/1Ph/cCSAus/UL</v>
      </c>
      <c r="C1160" s="37" t="s">
        <v>2311</v>
      </c>
      <c r="D1160" s="37" t="s">
        <v>2295</v>
      </c>
      <c r="E1160" s="37" t="s">
        <v>21</v>
      </c>
      <c r="F1160" s="40">
        <v>560</v>
      </c>
      <c r="G1160" s="41">
        <f t="shared" si="24"/>
        <v>420</v>
      </c>
      <c r="H1160" s="42">
        <v>53514093266</v>
      </c>
      <c r="I1160" s="43">
        <v>39.5</v>
      </c>
      <c r="J1160" s="43" t="s">
        <v>22</v>
      </c>
      <c r="K1160" s="43">
        <v>16.25</v>
      </c>
      <c r="L1160" s="43">
        <v>11</v>
      </c>
      <c r="M1160" s="43">
        <v>13.5</v>
      </c>
      <c r="N1160" s="37" t="s">
        <v>195</v>
      </c>
      <c r="O1160" s="37" t="s">
        <v>196</v>
      </c>
    </row>
    <row r="1161" spans="1:15" s="36" customFormat="1" x14ac:dyDescent="0.25">
      <c r="A1161" s="37" t="s">
        <v>2312</v>
      </c>
      <c r="B1161" s="44" t="str">
        <f t="shared" si="23"/>
        <v>D264 25'Cd/230V/1Ph/cCSAus/UL</v>
      </c>
      <c r="C1161" s="37" t="s">
        <v>2313</v>
      </c>
      <c r="D1161" s="37" t="s">
        <v>2295</v>
      </c>
      <c r="E1161" s="37" t="s">
        <v>21</v>
      </c>
      <c r="F1161" s="40">
        <v>612</v>
      </c>
      <c r="G1161" s="41">
        <f t="shared" si="24"/>
        <v>459</v>
      </c>
      <c r="H1161" s="42">
        <v>53514104405</v>
      </c>
      <c r="I1161" s="43">
        <v>36.5</v>
      </c>
      <c r="J1161" s="43" t="s">
        <v>22</v>
      </c>
      <c r="K1161" s="43">
        <v>16.25</v>
      </c>
      <c r="L1161" s="43">
        <v>11</v>
      </c>
      <c r="M1161" s="43">
        <v>13.5</v>
      </c>
      <c r="N1161" s="37" t="s">
        <v>195</v>
      </c>
      <c r="O1161" s="37" t="s">
        <v>196</v>
      </c>
    </row>
    <row r="1162" spans="1:15" s="36" customFormat="1" x14ac:dyDescent="0.25">
      <c r="A1162" s="37" t="s">
        <v>2314</v>
      </c>
      <c r="B1162" s="44" t="str">
        <f t="shared" si="23"/>
        <v>M264 35'Cd/115V/1Ph/cCSAus/UL</v>
      </c>
      <c r="C1162" s="37" t="s">
        <v>2315</v>
      </c>
      <c r="D1162" s="37" t="s">
        <v>2295</v>
      </c>
      <c r="E1162" s="37" t="s">
        <v>21</v>
      </c>
      <c r="F1162" s="40">
        <v>548</v>
      </c>
      <c r="G1162" s="41">
        <f t="shared" si="24"/>
        <v>411</v>
      </c>
      <c r="H1162" s="42">
        <v>53514104689</v>
      </c>
      <c r="I1162" s="43">
        <v>38.5</v>
      </c>
      <c r="J1162" s="43" t="s">
        <v>22</v>
      </c>
      <c r="K1162" s="43">
        <v>16.25</v>
      </c>
      <c r="L1162" s="43">
        <v>11</v>
      </c>
      <c r="M1162" s="43">
        <v>13.5</v>
      </c>
      <c r="N1162" s="37" t="s">
        <v>195</v>
      </c>
      <c r="O1162" s="37" t="s">
        <v>196</v>
      </c>
    </row>
    <row r="1163" spans="1:15" s="36" customFormat="1" x14ac:dyDescent="0.25">
      <c r="A1163" s="37" t="s">
        <v>2316</v>
      </c>
      <c r="B1163" s="44" t="str">
        <f t="shared" si="23"/>
        <v>M264 50'Cd/115V/1Ph/cCSAus/UL</v>
      </c>
      <c r="C1163" s="37" t="s">
        <v>2317</v>
      </c>
      <c r="D1163" s="37" t="s">
        <v>2295</v>
      </c>
      <c r="E1163" s="37" t="s">
        <v>21</v>
      </c>
      <c r="F1163" s="40">
        <v>573</v>
      </c>
      <c r="G1163" s="41">
        <f t="shared" si="24"/>
        <v>429.75</v>
      </c>
      <c r="H1163" s="42">
        <v>53514106805</v>
      </c>
      <c r="I1163" s="43">
        <v>41.5</v>
      </c>
      <c r="J1163" s="43" t="s">
        <v>22</v>
      </c>
      <c r="K1163" s="43">
        <v>16.25</v>
      </c>
      <c r="L1163" s="43">
        <v>11</v>
      </c>
      <c r="M1163" s="43">
        <v>13.5</v>
      </c>
      <c r="N1163" s="37" t="s">
        <v>195</v>
      </c>
      <c r="O1163" s="37" t="s">
        <v>196</v>
      </c>
    </row>
    <row r="1164" spans="1:15" s="36" customFormat="1" x14ac:dyDescent="0.25">
      <c r="A1164" s="37" t="s">
        <v>2318</v>
      </c>
      <c r="B1164" s="44" t="str">
        <f t="shared" si="23"/>
        <v>E264 50'Cd/230V/1Ph/cCSAus/UL</v>
      </c>
      <c r="C1164" s="37" t="s">
        <v>2319</v>
      </c>
      <c r="D1164" s="37" t="s">
        <v>2295</v>
      </c>
      <c r="E1164" s="37" t="s">
        <v>21</v>
      </c>
      <c r="F1164" s="40">
        <v>605</v>
      </c>
      <c r="G1164" s="41">
        <f t="shared" si="24"/>
        <v>453.75</v>
      </c>
      <c r="H1164" s="42">
        <v>53514121488</v>
      </c>
      <c r="I1164" s="43">
        <v>41.5</v>
      </c>
      <c r="J1164" s="43" t="s">
        <v>22</v>
      </c>
      <c r="K1164" s="43">
        <v>16.25</v>
      </c>
      <c r="L1164" s="43">
        <v>11</v>
      </c>
      <c r="M1164" s="43">
        <v>13.5</v>
      </c>
      <c r="N1164" s="37" t="s">
        <v>195</v>
      </c>
      <c r="O1164" s="37" t="s">
        <v>196</v>
      </c>
    </row>
    <row r="1165" spans="1:15" s="36" customFormat="1" x14ac:dyDescent="0.25">
      <c r="A1165" s="37" t="s">
        <v>2320</v>
      </c>
      <c r="B1165" s="44" t="str">
        <f t="shared" si="23"/>
        <v>E264 35'Cd/230V/1Ph/cCSAus/UL</v>
      </c>
      <c r="C1165" s="37" t="s">
        <v>2321</v>
      </c>
      <c r="D1165" s="37" t="s">
        <v>2295</v>
      </c>
      <c r="E1165" s="37" t="s">
        <v>21</v>
      </c>
      <c r="F1165" s="40">
        <v>580</v>
      </c>
      <c r="G1165" s="41">
        <f t="shared" si="24"/>
        <v>435</v>
      </c>
      <c r="H1165" s="42">
        <v>53514212247</v>
      </c>
      <c r="I1165" s="43">
        <v>41</v>
      </c>
      <c r="J1165" s="43" t="s">
        <v>22</v>
      </c>
      <c r="K1165" s="43">
        <v>16.25</v>
      </c>
      <c r="L1165" s="43">
        <v>11</v>
      </c>
      <c r="M1165" s="43">
        <v>13.5</v>
      </c>
      <c r="N1165" s="37" t="s">
        <v>195</v>
      </c>
      <c r="O1165" s="37" t="s">
        <v>196</v>
      </c>
    </row>
    <row r="1166" spans="1:15" s="36" customFormat="1" x14ac:dyDescent="0.25">
      <c r="A1166" s="37" t="s">
        <v>2322</v>
      </c>
      <c r="B1166" s="44" t="str">
        <f t="shared" si="23"/>
        <v>D264 50'Cd/230V/1Ph/cCSAus/UL</v>
      </c>
      <c r="C1166" s="37" t="s">
        <v>2323</v>
      </c>
      <c r="D1166" s="37" t="s">
        <v>2295</v>
      </c>
      <c r="E1166" s="37" t="s">
        <v>21</v>
      </c>
      <c r="F1166" s="40">
        <v>657</v>
      </c>
      <c r="G1166" s="41">
        <f t="shared" si="24"/>
        <v>492.75</v>
      </c>
      <c r="H1166" s="42">
        <v>53514366384</v>
      </c>
      <c r="I1166" s="43">
        <v>35.5</v>
      </c>
      <c r="J1166" s="43" t="s">
        <v>22</v>
      </c>
      <c r="K1166" s="43">
        <v>16.25</v>
      </c>
      <c r="L1166" s="43">
        <v>11</v>
      </c>
      <c r="M1166" s="43">
        <v>13.5</v>
      </c>
      <c r="N1166" s="37" t="s">
        <v>195</v>
      </c>
      <c r="O1166" s="37" t="s">
        <v>196</v>
      </c>
    </row>
    <row r="1167" spans="1:15" s="36" customFormat="1" x14ac:dyDescent="0.25">
      <c r="A1167" s="37" t="s">
        <v>2324</v>
      </c>
      <c r="B1167" s="44" t="str">
        <f t="shared" si="23"/>
        <v>D165 2F/230V/1Ph/cCSAus/UL/(165-0003)</v>
      </c>
      <c r="C1167" s="37" t="s">
        <v>2325</v>
      </c>
      <c r="D1167" s="37" t="str">
        <f>VLOOKUP(A1167,'[1]Zoeller Pump Company'!$A$10:$C$3862,3,FALSE)</f>
        <v>https://www.zoellerpumps.com/en-us/products/sump-effluent-pumps/commercial/160-series</v>
      </c>
      <c r="E1167" s="37" t="s">
        <v>21</v>
      </c>
      <c r="F1167" s="40">
        <v>1412</v>
      </c>
      <c r="G1167" s="41"/>
      <c r="H1167" s="42">
        <v>53514017484</v>
      </c>
      <c r="I1167" s="43">
        <v>86</v>
      </c>
      <c r="J1167" s="43" t="s">
        <v>22</v>
      </c>
      <c r="K1167" s="43">
        <v>21.25</v>
      </c>
      <c r="L1167" s="43">
        <v>11.75</v>
      </c>
      <c r="M1167" s="43">
        <v>14.75</v>
      </c>
      <c r="N1167" s="37" t="s">
        <v>23</v>
      </c>
      <c r="O1167" s="37" t="s">
        <v>196</v>
      </c>
    </row>
    <row r="1168" spans="1:15" s="36" customFormat="1" x14ac:dyDescent="0.25">
      <c r="A1168" s="37" t="s">
        <v>2326</v>
      </c>
      <c r="B1168" s="44" t="str">
        <f t="shared" si="23"/>
        <v>E165 2F/230V/1Ph/cCSAus/UL/(165-0004)</v>
      </c>
      <c r="C1168" s="37" t="s">
        <v>2327</v>
      </c>
      <c r="D1168" s="37" t="str">
        <f>VLOOKUP(A1168,'[1]Zoeller Pump Company'!$A$10:$C$3862,3,FALSE)</f>
        <v>https://www.zoellerpumps.com/en-us/products/sump-effluent-pumps/commercial/160-series</v>
      </c>
      <c r="E1168" s="37" t="s">
        <v>21</v>
      </c>
      <c r="F1168" s="40">
        <v>1293</v>
      </c>
      <c r="G1168" s="41"/>
      <c r="H1168" s="42">
        <v>53514017491</v>
      </c>
      <c r="I1168" s="43">
        <v>85</v>
      </c>
      <c r="J1168" s="43" t="s">
        <v>22</v>
      </c>
      <c r="K1168" s="43">
        <v>21.25</v>
      </c>
      <c r="L1168" s="43">
        <v>11.75</v>
      </c>
      <c r="M1168" s="43">
        <v>14.75</v>
      </c>
      <c r="N1168" s="37" t="s">
        <v>23</v>
      </c>
      <c r="O1168" s="37" t="s">
        <v>196</v>
      </c>
    </row>
    <row r="1169" spans="1:15" s="36" customFormat="1" x14ac:dyDescent="0.25">
      <c r="A1169" s="37" t="s">
        <v>2328</v>
      </c>
      <c r="B1169" s="44" t="str">
        <f t="shared" si="23"/>
        <v>J165 2F/200-208V/3Ph/cCSAus/UL/(165-0009)</v>
      </c>
      <c r="C1169" s="37" t="s">
        <v>2329</v>
      </c>
      <c r="D1169" s="37" t="str">
        <f>VLOOKUP(A1169,'[1]Zoeller Pump Company'!$A$10:$C$3862,3,FALSE)</f>
        <v>https://www.zoellerpumps.com/en-us/products/sump-effluent-pumps/commercial/160-series</v>
      </c>
      <c r="E1169" s="37" t="s">
        <v>21</v>
      </c>
      <c r="F1169" s="40">
        <v>1408</v>
      </c>
      <c r="G1169" s="41"/>
      <c r="H1169" s="42">
        <v>53514017507</v>
      </c>
      <c r="I1169" s="43">
        <v>85</v>
      </c>
      <c r="J1169" s="43" t="s">
        <v>22</v>
      </c>
      <c r="K1169" s="43">
        <v>21.25</v>
      </c>
      <c r="L1169" s="43">
        <v>11.75</v>
      </c>
      <c r="M1169" s="43">
        <v>14.75</v>
      </c>
      <c r="N1169" s="37" t="s">
        <v>23</v>
      </c>
      <c r="O1169" s="37" t="s">
        <v>196</v>
      </c>
    </row>
    <row r="1170" spans="1:15" s="36" customFormat="1" x14ac:dyDescent="0.25">
      <c r="A1170" s="37" t="s">
        <v>2330</v>
      </c>
      <c r="B1170" s="44" t="str">
        <f t="shared" si="23"/>
        <v>I165 2F/200-208V/1Ph/cCSAus/(165-0020)</v>
      </c>
      <c r="C1170" s="37" t="s">
        <v>2331</v>
      </c>
      <c r="D1170" s="37" t="str">
        <f>VLOOKUP(A1170,'[1]Zoeller Pump Company'!$A$10:$C$3862,3,FALSE)</f>
        <v>https://www.zoellerpumps.com/en-us/products/sump-effluent-pumps/commercial/160-series</v>
      </c>
      <c r="E1170" s="37" t="s">
        <v>21</v>
      </c>
      <c r="F1170" s="40">
        <v>1333</v>
      </c>
      <c r="G1170" s="41"/>
      <c r="H1170" s="42">
        <v>53514017514</v>
      </c>
      <c r="I1170" s="43">
        <v>85</v>
      </c>
      <c r="J1170" s="43" t="s">
        <v>22</v>
      </c>
      <c r="K1170" s="43">
        <v>21.25</v>
      </c>
      <c r="L1170" s="43">
        <v>11.75</v>
      </c>
      <c r="M1170" s="43">
        <v>14.75</v>
      </c>
      <c r="N1170" s="37" t="s">
        <v>23</v>
      </c>
      <c r="O1170" s="37" t="s">
        <v>196</v>
      </c>
    </row>
    <row r="1171" spans="1:15" s="36" customFormat="1" x14ac:dyDescent="0.25">
      <c r="A1171" s="37" t="s">
        <v>2332</v>
      </c>
      <c r="B1171" s="44" t="str">
        <f t="shared" si="23"/>
        <v>G165 2F/460V/3Ph/cCSAus/UL/(165-0008)</v>
      </c>
      <c r="C1171" s="37" t="s">
        <v>2333</v>
      </c>
      <c r="D1171" s="37" t="str">
        <f>VLOOKUP(A1171,'[1]Zoeller Pump Company'!$A$10:$C$3862,3,FALSE)</f>
        <v>https://www.zoellerpumps.com/en-us/products/sump-effluent-pumps/commercial/160-series</v>
      </c>
      <c r="E1171" s="37" t="s">
        <v>21</v>
      </c>
      <c r="F1171" s="40">
        <v>1408</v>
      </c>
      <c r="G1171" s="41"/>
      <c r="H1171" s="42">
        <v>53514017521</v>
      </c>
      <c r="I1171" s="43">
        <v>85</v>
      </c>
      <c r="J1171" s="43" t="s">
        <v>22</v>
      </c>
      <c r="K1171" s="43">
        <v>21.25</v>
      </c>
      <c r="L1171" s="43">
        <v>11.75</v>
      </c>
      <c r="M1171" s="43">
        <v>14.75</v>
      </c>
      <c r="N1171" s="37" t="s">
        <v>23</v>
      </c>
      <c r="O1171" s="37" t="s">
        <v>196</v>
      </c>
    </row>
    <row r="1172" spans="1:15" s="36" customFormat="1" x14ac:dyDescent="0.25">
      <c r="A1172" s="37" t="s">
        <v>2334</v>
      </c>
      <c r="B1172" s="44" t="str">
        <f t="shared" si="23"/>
        <v>F165 2F/230V/3Ph/cCSAus/UL/(165-0015)</v>
      </c>
      <c r="C1172" s="37" t="s">
        <v>2335</v>
      </c>
      <c r="D1172" s="37" t="str">
        <f>VLOOKUP(A1172,'[1]Zoeller Pump Company'!$A$10:$C$3862,3,FALSE)</f>
        <v>https://www.zoellerpumps.com/en-us/products/sump-effluent-pumps/commercial/160-series</v>
      </c>
      <c r="E1172" s="37" t="s">
        <v>21</v>
      </c>
      <c r="F1172" s="40">
        <v>1408</v>
      </c>
      <c r="G1172" s="41"/>
      <c r="H1172" s="42">
        <v>53514017545</v>
      </c>
      <c r="I1172" s="43">
        <v>85</v>
      </c>
      <c r="J1172" s="43" t="s">
        <v>22</v>
      </c>
      <c r="K1172" s="43">
        <v>21.25</v>
      </c>
      <c r="L1172" s="43">
        <v>11.75</v>
      </c>
      <c r="M1172" s="43">
        <v>14.75</v>
      </c>
      <c r="N1172" s="37" t="s">
        <v>23</v>
      </c>
      <c r="O1172" s="37" t="s">
        <v>196</v>
      </c>
    </row>
    <row r="1173" spans="1:15" s="36" customFormat="1" x14ac:dyDescent="0.25">
      <c r="A1173" s="37" t="s">
        <v>2336</v>
      </c>
      <c r="B1173" s="44" t="str">
        <f t="shared" si="23"/>
        <v>D165 2F/230V/1Ph/ED/(165-0025)</v>
      </c>
      <c r="C1173" s="37" t="s">
        <v>2337</v>
      </c>
      <c r="D1173" s="37" t="str">
        <f>VLOOKUP(A1173,'[1]Zoeller Pump Company'!$A$10:$C$3862,3,FALSE)</f>
        <v>https://www.zoellerpumps.com/en-us/products/sump-effluent-pumps/commercial/160-series</v>
      </c>
      <c r="E1173" s="37" t="s">
        <v>21</v>
      </c>
      <c r="F1173" s="40">
        <v>1453</v>
      </c>
      <c r="G1173" s="41"/>
      <c r="H1173" s="42">
        <v>53514017552</v>
      </c>
      <c r="I1173" s="43">
        <v>86</v>
      </c>
      <c r="J1173" s="43" t="s">
        <v>22</v>
      </c>
      <c r="K1173" s="43">
        <v>21.25</v>
      </c>
      <c r="L1173" s="43">
        <v>11.75</v>
      </c>
      <c r="M1173" s="43">
        <v>14.75</v>
      </c>
      <c r="N1173" s="37" t="s">
        <v>23</v>
      </c>
      <c r="O1173" s="37" t="s">
        <v>196</v>
      </c>
    </row>
    <row r="1174" spans="1:15" s="36" customFormat="1" x14ac:dyDescent="0.25">
      <c r="A1174" s="37" t="s">
        <v>2338</v>
      </c>
      <c r="B1174" s="44" t="str">
        <f t="shared" si="23"/>
        <v>E165 2F/25'Cd/230V/1Ph/cCSAus/UL/(165-0026)</v>
      </c>
      <c r="C1174" s="37" t="s">
        <v>2339</v>
      </c>
      <c r="D1174" s="37" t="str">
        <f>VLOOKUP(A1174,'[1]Zoeller Pump Company'!$A$10:$C$3862,3,FALSE)</f>
        <v>https://www.zoellerpumps.com/en-us/products/sump-effluent-pumps/commercial/160-series</v>
      </c>
      <c r="E1174" s="37" t="s">
        <v>21</v>
      </c>
      <c r="F1174" s="40">
        <v>1393</v>
      </c>
      <c r="G1174" s="41"/>
      <c r="H1174" s="42">
        <v>53514029128</v>
      </c>
      <c r="I1174" s="43">
        <v>87</v>
      </c>
      <c r="J1174" s="43" t="s">
        <v>22</v>
      </c>
      <c r="K1174" s="43">
        <v>21.25</v>
      </c>
      <c r="L1174" s="43">
        <v>11.75</v>
      </c>
      <c r="M1174" s="43">
        <v>14.75</v>
      </c>
      <c r="N1174" s="37" t="s">
        <v>23</v>
      </c>
      <c r="O1174" s="37" t="s">
        <v>196</v>
      </c>
    </row>
    <row r="1175" spans="1:15" s="36" customFormat="1" x14ac:dyDescent="0.25">
      <c r="A1175" s="37" t="s">
        <v>2340</v>
      </c>
      <c r="B1175" s="44" t="str">
        <f t="shared" si="23"/>
        <v>G165 2F/35'Cd/460V/3Ph/cCSAus/UL/(165-0023)</v>
      </c>
      <c r="C1175" s="37" t="s">
        <v>2341</v>
      </c>
      <c r="D1175" s="37" t="str">
        <f>VLOOKUP(A1175,'[1]Zoeller Pump Company'!$A$10:$C$3862,3,FALSE)</f>
        <v>https://www.zoellerpumps.com/en-us/products/sump-effluent-pumps/commercial/160-series</v>
      </c>
      <c r="E1175" s="37" t="s">
        <v>21</v>
      </c>
      <c r="F1175" s="40">
        <v>1518</v>
      </c>
      <c r="G1175" s="41"/>
      <c r="H1175" s="42">
        <v>53514037079</v>
      </c>
      <c r="I1175" s="43">
        <v>90</v>
      </c>
      <c r="J1175" s="43" t="s">
        <v>22</v>
      </c>
      <c r="K1175" s="43">
        <v>21.25</v>
      </c>
      <c r="L1175" s="43">
        <v>11.75</v>
      </c>
      <c r="M1175" s="43">
        <v>14.75</v>
      </c>
      <c r="N1175" s="37" t="s">
        <v>23</v>
      </c>
      <c r="O1175" s="37" t="s">
        <v>196</v>
      </c>
    </row>
    <row r="1176" spans="1:15" s="36" customFormat="1" x14ac:dyDescent="0.25">
      <c r="A1176" s="37" t="s">
        <v>2342</v>
      </c>
      <c r="B1176" s="44" t="str">
        <f t="shared" si="23"/>
        <v>H165 2F/200-208V/1Ph/cCSAus/(165-0012)</v>
      </c>
      <c r="C1176" s="37" t="s">
        <v>2343</v>
      </c>
      <c r="D1176" s="37" t="str">
        <f>VLOOKUP(A1176,'[1]Zoeller Pump Company'!$A$10:$C$3862,3,FALSE)</f>
        <v>https://www.zoellerpumps.com/en-us/products/sump-effluent-pumps/commercial/160-series</v>
      </c>
      <c r="E1176" s="37" t="s">
        <v>21</v>
      </c>
      <c r="F1176" s="40">
        <v>1452</v>
      </c>
      <c r="G1176" s="41"/>
      <c r="H1176" s="42">
        <v>53514037192</v>
      </c>
      <c r="I1176" s="43">
        <v>86</v>
      </c>
      <c r="J1176" s="43" t="s">
        <v>22</v>
      </c>
      <c r="K1176" s="43">
        <v>21.25</v>
      </c>
      <c r="L1176" s="43">
        <v>11.75</v>
      </c>
      <c r="M1176" s="43">
        <v>14.75</v>
      </c>
      <c r="N1176" s="37" t="s">
        <v>23</v>
      </c>
      <c r="O1176" s="37" t="s">
        <v>196</v>
      </c>
    </row>
    <row r="1177" spans="1:15" s="36" customFormat="1" x14ac:dyDescent="0.25">
      <c r="A1177" s="37" t="s">
        <v>2344</v>
      </c>
      <c r="B1177" s="44" t="str">
        <f t="shared" si="23"/>
        <v>D165 2F/35'Cd/230V/1Ph/cCSAus/UL/(165-0029)</v>
      </c>
      <c r="C1177" s="37" t="s">
        <v>2345</v>
      </c>
      <c r="D1177" s="37" t="str">
        <f>VLOOKUP(A1177,'[1]Zoeller Pump Company'!$A$10:$C$3862,3,FALSE)</f>
        <v>https://www.zoellerpumps.com/en-us/products/sump-effluent-pumps/commercial/160-series</v>
      </c>
      <c r="E1177" s="37" t="s">
        <v>21</v>
      </c>
      <c r="F1177" s="40">
        <v>1522</v>
      </c>
      <c r="G1177" s="41"/>
      <c r="H1177" s="42">
        <v>53514039554</v>
      </c>
      <c r="I1177" s="43">
        <v>91</v>
      </c>
      <c r="J1177" s="43" t="s">
        <v>22</v>
      </c>
      <c r="K1177" s="43">
        <v>21.25</v>
      </c>
      <c r="L1177" s="43">
        <v>11.75</v>
      </c>
      <c r="M1177" s="43">
        <v>14.75</v>
      </c>
      <c r="N1177" s="37" t="s">
        <v>23</v>
      </c>
      <c r="O1177" s="37" t="s">
        <v>196</v>
      </c>
    </row>
    <row r="1178" spans="1:15" s="36" customFormat="1" x14ac:dyDescent="0.25">
      <c r="A1178" s="37" t="s">
        <v>2346</v>
      </c>
      <c r="B1178" s="44" t="str">
        <f t="shared" si="23"/>
        <v>BE165 2F/230V/1Ph/Pb/cCSAus/UL/(165-0004)</v>
      </c>
      <c r="C1178" s="37" t="s">
        <v>2347</v>
      </c>
      <c r="D1178" s="37" t="str">
        <f>VLOOKUP(A1178,'[1]Zoeller Pump Company'!$A$10:$C$3862,3,FALSE)</f>
        <v>https://www.zoellerpumps.com/en-us/products/sump-effluent-pumps/commercial/160-series</v>
      </c>
      <c r="E1178" s="37" t="s">
        <v>21</v>
      </c>
      <c r="F1178" s="40">
        <v>1320</v>
      </c>
      <c r="G1178" s="41"/>
      <c r="H1178" s="42">
        <v>53514044282</v>
      </c>
      <c r="I1178" s="43">
        <v>83</v>
      </c>
      <c r="J1178" s="43" t="s">
        <v>22</v>
      </c>
      <c r="K1178" s="43">
        <v>21.25</v>
      </c>
      <c r="L1178" s="43">
        <v>11.75</v>
      </c>
      <c r="M1178" s="43">
        <v>14.75</v>
      </c>
      <c r="N1178" s="37" t="s">
        <v>23</v>
      </c>
      <c r="O1178" s="37" t="s">
        <v>196</v>
      </c>
    </row>
    <row r="1179" spans="1:15" s="36" customFormat="1" x14ac:dyDescent="0.25">
      <c r="A1179" s="37" t="s">
        <v>2348</v>
      </c>
      <c r="B1179" s="44" t="str">
        <f t="shared" si="23"/>
        <v>G165 2F/50'Cd/460V/3Ph/cCSAus/UL/(165-0031)</v>
      </c>
      <c r="C1179" s="37" t="s">
        <v>2349</v>
      </c>
      <c r="D1179" s="37" t="str">
        <f>VLOOKUP(A1179,'[1]Zoeller Pump Company'!$A$10:$C$3862,3,FALSE)</f>
        <v>https://www.zoellerpumps.com/en-us/products/sump-effluent-pumps/commercial/160-series</v>
      </c>
      <c r="E1179" s="37" t="s">
        <v>21</v>
      </c>
      <c r="F1179" s="40">
        <v>1548</v>
      </c>
      <c r="G1179" s="41"/>
      <c r="H1179" s="42">
        <v>53514045807</v>
      </c>
      <c r="I1179" s="43">
        <v>92</v>
      </c>
      <c r="J1179" s="43" t="s">
        <v>22</v>
      </c>
      <c r="K1179" s="43">
        <v>21.25</v>
      </c>
      <c r="L1179" s="43">
        <v>11.75</v>
      </c>
      <c r="M1179" s="43">
        <v>14.75</v>
      </c>
      <c r="N1179" s="37" t="s">
        <v>23</v>
      </c>
      <c r="O1179" s="37" t="s">
        <v>196</v>
      </c>
    </row>
    <row r="1180" spans="1:15" s="36" customFormat="1" x14ac:dyDescent="0.25">
      <c r="A1180" s="37" t="s">
        <v>2350</v>
      </c>
      <c r="B1180" s="44" t="str">
        <f t="shared" si="23"/>
        <v>F165 2F/35'/230V/3Ph/cCSAus/UL/(165-0033)</v>
      </c>
      <c r="C1180" s="37" t="s">
        <v>2351</v>
      </c>
      <c r="D1180" s="37" t="str">
        <f>VLOOKUP(A1180,'[1]Zoeller Pump Company'!$A$10:$C$3862,3,FALSE)</f>
        <v>https://www.zoellerpumps.com/en-us/products/sump-effluent-pumps/commercial/160-series</v>
      </c>
      <c r="E1180" s="37" t="s">
        <v>21</v>
      </c>
      <c r="F1180" s="40">
        <v>1518</v>
      </c>
      <c r="G1180" s="41"/>
      <c r="H1180" s="42">
        <v>53514053994</v>
      </c>
      <c r="I1180" s="43">
        <v>90</v>
      </c>
      <c r="J1180" s="43" t="s">
        <v>22</v>
      </c>
      <c r="K1180" s="43">
        <v>21.25</v>
      </c>
      <c r="L1180" s="43">
        <v>11.75</v>
      </c>
      <c r="M1180" s="43">
        <v>14.75</v>
      </c>
      <c r="N1180" s="37" t="s">
        <v>23</v>
      </c>
      <c r="O1180" s="37" t="s">
        <v>196</v>
      </c>
    </row>
    <row r="1181" spans="1:15" s="36" customFormat="1" x14ac:dyDescent="0.25">
      <c r="A1181" s="37" t="s">
        <v>2352</v>
      </c>
      <c r="B1181" s="44" t="str">
        <f t="shared" si="23"/>
        <v>E165 2F/50'Cd/230V/1Ph/UL/cCSAus/(165-0014)</v>
      </c>
      <c r="C1181" s="37" t="s">
        <v>2353</v>
      </c>
      <c r="D1181" s="37" t="str">
        <f>VLOOKUP(A1181,'[1]Zoeller Pump Company'!$A$10:$C$3862,3,FALSE)</f>
        <v>https://www.zoellerpumps.com/en-us/products/sump-effluent-pumps/commercial/160-series</v>
      </c>
      <c r="E1181" s="37" t="s">
        <v>21</v>
      </c>
      <c r="F1181" s="40">
        <v>1433</v>
      </c>
      <c r="G1181" s="41"/>
      <c r="H1181" s="42">
        <v>53514062569</v>
      </c>
      <c r="I1181" s="43">
        <v>90</v>
      </c>
      <c r="J1181" s="43" t="s">
        <v>22</v>
      </c>
      <c r="K1181" s="43">
        <v>21.25</v>
      </c>
      <c r="L1181" s="43">
        <v>11.75</v>
      </c>
      <c r="M1181" s="43">
        <v>14.75</v>
      </c>
      <c r="N1181" s="37" t="s">
        <v>23</v>
      </c>
      <c r="O1181" s="37" t="s">
        <v>196</v>
      </c>
    </row>
    <row r="1182" spans="1:15" s="36" customFormat="1" x14ac:dyDescent="0.25">
      <c r="A1182" s="37" t="s">
        <v>2354</v>
      </c>
      <c r="B1182" s="44" t="str">
        <f t="shared" si="23"/>
        <v>E165 2F/35'Cd/230V/1Ph/cCSAus/UL/(165-0013)</v>
      </c>
      <c r="C1182" s="37" t="s">
        <v>2355</v>
      </c>
      <c r="D1182" s="37" t="str">
        <f>VLOOKUP(A1182,'[1]Zoeller Pump Company'!$A$10:$C$3862,3,FALSE)</f>
        <v>https://www.zoellerpumps.com/en-us/products/sump-effluent-pumps/commercial/160-series</v>
      </c>
      <c r="E1182" s="37" t="s">
        <v>21</v>
      </c>
      <c r="F1182" s="40">
        <v>1403</v>
      </c>
      <c r="G1182" s="41"/>
      <c r="H1182" s="42">
        <v>53514086299</v>
      </c>
      <c r="I1182" s="43">
        <v>87</v>
      </c>
      <c r="J1182" s="43" t="s">
        <v>22</v>
      </c>
      <c r="K1182" s="43">
        <v>21.25</v>
      </c>
      <c r="L1182" s="43">
        <v>11.75</v>
      </c>
      <c r="M1182" s="43">
        <v>14.75</v>
      </c>
      <c r="N1182" s="37" t="s">
        <v>23</v>
      </c>
      <c r="O1182" s="37" t="s">
        <v>196</v>
      </c>
    </row>
    <row r="1183" spans="1:15" s="36" customFormat="1" x14ac:dyDescent="0.25">
      <c r="A1183" s="37" t="s">
        <v>2356</v>
      </c>
      <c r="B1183" s="44" t="str">
        <f t="shared" si="23"/>
        <v>H165 2F/50'Cd/200-208V/1Ph/cCSAus/(165-0045)</v>
      </c>
      <c r="C1183" s="37" t="s">
        <v>2357</v>
      </c>
      <c r="D1183" s="37" t="str">
        <f>VLOOKUP(A1183,'[1]Zoeller Pump Company'!$A$10:$C$3862,3,FALSE)</f>
        <v>https://www.zoellerpumps.com/en-us/products/sump-effluent-pumps/commercial/160-series</v>
      </c>
      <c r="E1183" s="37" t="s">
        <v>21</v>
      </c>
      <c r="F1183" s="40">
        <v>1592</v>
      </c>
      <c r="G1183" s="41"/>
      <c r="H1183" s="42">
        <v>53514109592</v>
      </c>
      <c r="I1183" s="43">
        <v>90</v>
      </c>
      <c r="J1183" s="43" t="s">
        <v>22</v>
      </c>
      <c r="K1183" s="43">
        <v>21.25</v>
      </c>
      <c r="L1183" s="43">
        <v>11.75</v>
      </c>
      <c r="M1183" s="43">
        <v>14.75</v>
      </c>
      <c r="N1183" s="37" t="s">
        <v>23</v>
      </c>
      <c r="O1183" s="37" t="s">
        <v>196</v>
      </c>
    </row>
    <row r="1184" spans="1:15" s="36" customFormat="1" x14ac:dyDescent="0.25">
      <c r="A1184" s="37" t="s">
        <v>2358</v>
      </c>
      <c r="B1184" s="44" t="str">
        <f t="shared" si="23"/>
        <v>EX165 2F/230V/1Ph/Ex Pr/FM/CSA/(165-0039)</v>
      </c>
      <c r="C1184" s="37" t="s">
        <v>2359</v>
      </c>
      <c r="D1184" s="37" t="str">
        <f>VLOOKUP(A1184,'[1]Zoeller Pump Company'!$A$10:$C$3862,3,FALSE)</f>
        <v>https://www.zoellerpumps.com/en-us/products/sump-effluent-pumps/commercial/160-series</v>
      </c>
      <c r="E1184" s="37" t="s">
        <v>21</v>
      </c>
      <c r="F1184" s="40">
        <v>2474</v>
      </c>
      <c r="G1184" s="41"/>
      <c r="H1184" s="42">
        <v>53514137083</v>
      </c>
      <c r="I1184" s="43">
        <v>118</v>
      </c>
      <c r="J1184" s="43" t="s">
        <v>22</v>
      </c>
      <c r="K1184" s="43">
        <v>32</v>
      </c>
      <c r="L1184" s="43">
        <v>12</v>
      </c>
      <c r="M1184" s="43">
        <v>15</v>
      </c>
      <c r="N1184" s="37" t="s">
        <v>23</v>
      </c>
      <c r="O1184" s="37" t="s">
        <v>24</v>
      </c>
    </row>
    <row r="1185" spans="1:15" s="36" customFormat="1" x14ac:dyDescent="0.25">
      <c r="A1185" s="37" t="s">
        <v>2360</v>
      </c>
      <c r="B1185" s="44" t="str">
        <f t="shared" si="23"/>
        <v>J165 2F/35'Cd/200-208V/3Ph/cCSAus/UL/(165-0028)</v>
      </c>
      <c r="C1185" s="37" t="s">
        <v>2361</v>
      </c>
      <c r="D1185" s="37" t="str">
        <f>VLOOKUP(A1185,'[1]Zoeller Pump Company'!$A$10:$C$3862,3,FALSE)</f>
        <v>https://www.zoellerpumps.com/en-us/products/sump-effluent-pumps/commercial/160-series</v>
      </c>
      <c r="E1185" s="37" t="s">
        <v>21</v>
      </c>
      <c r="F1185" s="40">
        <v>1518</v>
      </c>
      <c r="G1185" s="41"/>
      <c r="H1185" s="42">
        <v>53514165697</v>
      </c>
      <c r="I1185" s="43">
        <v>87</v>
      </c>
      <c r="J1185" s="43" t="s">
        <v>22</v>
      </c>
      <c r="K1185" s="43">
        <v>21.25</v>
      </c>
      <c r="L1185" s="43">
        <v>11.75</v>
      </c>
      <c r="M1185" s="43">
        <v>14.75</v>
      </c>
      <c r="N1185" s="37" t="s">
        <v>23</v>
      </c>
      <c r="O1185" s="37" t="s">
        <v>196</v>
      </c>
    </row>
    <row r="1186" spans="1:15" s="36" customFormat="1" x14ac:dyDescent="0.25">
      <c r="A1186" s="37" t="s">
        <v>2362</v>
      </c>
      <c r="B1186" s="44" t="str">
        <f t="shared" si="23"/>
        <v>GX165 2F/460V/3Ph/Ex Pr/FM/CSA/(165-0042)</v>
      </c>
      <c r="C1186" s="37" t="s">
        <v>2363</v>
      </c>
      <c r="D1186" s="37" t="str">
        <f>VLOOKUP(A1186,'[1]Zoeller Pump Company'!$A$10:$C$3862,3,FALSE)</f>
        <v>https://www.zoellerpumps.com/en-us/products/sump-effluent-pumps/commercial/160-series</v>
      </c>
      <c r="E1186" s="37" t="s">
        <v>21</v>
      </c>
      <c r="F1186" s="40">
        <v>2589</v>
      </c>
      <c r="G1186" s="41"/>
      <c r="H1186" s="42">
        <v>53514184827</v>
      </c>
      <c r="I1186" s="43">
        <v>118</v>
      </c>
      <c r="J1186" s="43" t="s">
        <v>22</v>
      </c>
      <c r="K1186" s="43"/>
      <c r="L1186" s="43"/>
      <c r="M1186" s="43"/>
      <c r="N1186" s="37" t="s">
        <v>23</v>
      </c>
      <c r="O1186" s="37" t="s">
        <v>24</v>
      </c>
    </row>
    <row r="1187" spans="1:15" s="36" customFormat="1" x14ac:dyDescent="0.25">
      <c r="A1187" s="37" t="s">
        <v>2364</v>
      </c>
      <c r="B1187" s="44" t="str">
        <f t="shared" si="23"/>
        <v>J165 2F/25'Cd/200-208V/3Ph/cCSAus/UL/(165-0055)</v>
      </c>
      <c r="C1187" s="37" t="s">
        <v>2365</v>
      </c>
      <c r="D1187" s="37" t="str">
        <f>VLOOKUP(A1187,'[1]Zoeller Pump Company'!$A$10:$C$3862,3,FALSE)</f>
        <v>https://www.zoellerpumps.com/en-us/products/sump-effluent-pumps/commercial/160-series</v>
      </c>
      <c r="E1187" s="37" t="s">
        <v>21</v>
      </c>
      <c r="F1187" s="40">
        <v>1408</v>
      </c>
      <c r="G1187" s="41"/>
      <c r="H1187" s="42">
        <v>53514190606</v>
      </c>
      <c r="I1187" s="43">
        <v>88</v>
      </c>
      <c r="J1187" s="43" t="s">
        <v>22</v>
      </c>
      <c r="K1187" s="43"/>
      <c r="L1187" s="43"/>
      <c r="M1187" s="43"/>
      <c r="N1187" s="37" t="s">
        <v>23</v>
      </c>
      <c r="O1187" s="37" t="s">
        <v>196</v>
      </c>
    </row>
    <row r="1188" spans="1:15" s="36" customFormat="1" x14ac:dyDescent="0.25">
      <c r="A1188" s="37" t="s">
        <v>2366</v>
      </c>
      <c r="B1188" s="44" t="str">
        <f t="shared" si="23"/>
        <v>I165 2F/25' Cord/200-208V/1Ph/cCSAus/(165-0059)</v>
      </c>
      <c r="C1188" s="37" t="s">
        <v>2367</v>
      </c>
      <c r="D1188" s="37" t="str">
        <f>VLOOKUP(A1188,'[1]Zoeller Pump Company'!$A$10:$C$3862,3,FALSE)</f>
        <v>https://www.zoellerpumps.com/en-us/products/sump-effluent-pumps/commercial/160-series</v>
      </c>
      <c r="E1188" s="37" t="s">
        <v>21</v>
      </c>
      <c r="F1188" s="40">
        <v>1433</v>
      </c>
      <c r="G1188" s="41"/>
      <c r="H1188" s="42">
        <v>53514228170</v>
      </c>
      <c r="I1188" s="43">
        <v>85</v>
      </c>
      <c r="J1188" s="43" t="s">
        <v>22</v>
      </c>
      <c r="K1188" s="43">
        <v>21.25</v>
      </c>
      <c r="L1188" s="43">
        <v>11.75</v>
      </c>
      <c r="M1188" s="43">
        <v>14.75</v>
      </c>
      <c r="N1188" s="37" t="s">
        <v>23</v>
      </c>
      <c r="O1188" s="37" t="s">
        <v>196</v>
      </c>
    </row>
    <row r="1189" spans="1:15" s="36" customFormat="1" x14ac:dyDescent="0.25">
      <c r="A1189" s="37" t="s">
        <v>2368</v>
      </c>
      <c r="B1189" s="44" t="str">
        <f t="shared" si="23"/>
        <v>GX165 2F/25'Cd/460V/3Ph/Ex Pr/FM/CSA/(165-0060)</v>
      </c>
      <c r="C1189" s="37" t="s">
        <v>2369</v>
      </c>
      <c r="D1189" s="37" t="str">
        <f>VLOOKUP(A1189,'[1]Zoeller Pump Company'!$A$10:$C$3862,3,FALSE)</f>
        <v>https://www.zoellerpumps.com/en-us/products/sump-effluent-pumps/commercial/160-series</v>
      </c>
      <c r="E1189" s="37" t="s">
        <v>21</v>
      </c>
      <c r="F1189" s="40">
        <v>2689</v>
      </c>
      <c r="G1189" s="41"/>
      <c r="H1189" s="42">
        <v>53514239510</v>
      </c>
      <c r="I1189" s="43">
        <v>118</v>
      </c>
      <c r="J1189" s="43" t="s">
        <v>22</v>
      </c>
      <c r="K1189" s="43">
        <v>32</v>
      </c>
      <c r="L1189" s="43">
        <v>12</v>
      </c>
      <c r="M1189" s="43">
        <v>15</v>
      </c>
      <c r="N1189" s="37" t="s">
        <v>23</v>
      </c>
      <c r="O1189" s="37" t="s">
        <v>24</v>
      </c>
    </row>
    <row r="1190" spans="1:15" s="36" customFormat="1" x14ac:dyDescent="0.25">
      <c r="A1190" s="37" t="s">
        <v>2370</v>
      </c>
      <c r="B1190" s="44" t="str">
        <f t="shared" si="23"/>
        <v>J165 2F/50'Cd/200-208V/3Ph/cCSAus/UL/(165-0061)</v>
      </c>
      <c r="C1190" s="37" t="s">
        <v>2371</v>
      </c>
      <c r="D1190" s="37" t="str">
        <f>VLOOKUP(A1190,'[1]Zoeller Pump Company'!$A$10:$C$3862,3,FALSE)</f>
        <v>https://www.zoellerpumps.com/en-us/products/sump-effluent-pumps/commercial/160-series</v>
      </c>
      <c r="E1190" s="37" t="s">
        <v>21</v>
      </c>
      <c r="F1190" s="40">
        <v>1548</v>
      </c>
      <c r="G1190" s="41"/>
      <c r="H1190" s="42">
        <v>53514240301</v>
      </c>
      <c r="I1190" s="43">
        <v>87</v>
      </c>
      <c r="J1190" s="43" t="s">
        <v>22</v>
      </c>
      <c r="K1190" s="43">
        <v>21.25</v>
      </c>
      <c r="L1190" s="43">
        <v>11.75</v>
      </c>
      <c r="M1190" s="43">
        <v>14.75</v>
      </c>
      <c r="N1190" s="37" t="s">
        <v>23</v>
      </c>
      <c r="O1190" s="37" t="s">
        <v>196</v>
      </c>
    </row>
    <row r="1191" spans="1:15" s="36" customFormat="1" x14ac:dyDescent="0.25">
      <c r="A1191" s="37" t="s">
        <v>2372</v>
      </c>
      <c r="B1191" s="44" t="str">
        <f t="shared" si="23"/>
        <v>G165 2F/25'Cd/460V/3Ph/cCSAus/UL/(165-0046)</v>
      </c>
      <c r="C1191" s="37" t="s">
        <v>2373</v>
      </c>
      <c r="D1191" s="37" t="str">
        <f>VLOOKUP(A1191,'[1]Zoeller Pump Company'!$A$10:$C$3862,3,FALSE)</f>
        <v>https://www.zoellerpumps.com/en-us/products/sump-effluent-pumps/commercial/160-series</v>
      </c>
      <c r="E1191" s="37" t="s">
        <v>21</v>
      </c>
      <c r="F1191" s="40">
        <v>1508</v>
      </c>
      <c r="G1191" s="41"/>
      <c r="H1191" s="42">
        <v>53514259457</v>
      </c>
      <c r="I1191" s="43">
        <v>90</v>
      </c>
      <c r="J1191" s="43" t="s">
        <v>22</v>
      </c>
      <c r="K1191" s="43">
        <v>21.25</v>
      </c>
      <c r="L1191" s="43">
        <v>11.75</v>
      </c>
      <c r="M1191" s="43">
        <v>14.75</v>
      </c>
      <c r="N1191" s="37" t="s">
        <v>23</v>
      </c>
      <c r="O1191" s="37" t="s">
        <v>196</v>
      </c>
    </row>
    <row r="1192" spans="1:15" s="36" customFormat="1" x14ac:dyDescent="0.25">
      <c r="A1192" s="37" t="s">
        <v>2374</v>
      </c>
      <c r="B1192" s="44" t="str">
        <f t="shared" si="23"/>
        <v>I165 2F/50' Cord/200-208V/1Ph/cCSAus/(165-0064)</v>
      </c>
      <c r="C1192" s="37" t="s">
        <v>2375</v>
      </c>
      <c r="D1192" s="37" t="str">
        <f>VLOOKUP(A1192,'[1]Zoeller Pump Company'!$A$10:$C$3862,3,FALSE)</f>
        <v>https://www.zoellerpumps.com/en-us/products/sump-effluent-pumps/commercial/160-series</v>
      </c>
      <c r="E1192" s="37" t="s">
        <v>21</v>
      </c>
      <c r="F1192" s="40">
        <v>1473</v>
      </c>
      <c r="G1192" s="41"/>
      <c r="H1192" s="42">
        <v>53514263232</v>
      </c>
      <c r="I1192" s="43">
        <v>85</v>
      </c>
      <c r="J1192" s="43" t="s">
        <v>22</v>
      </c>
      <c r="K1192" s="43">
        <v>21.25</v>
      </c>
      <c r="L1192" s="43">
        <v>11.75</v>
      </c>
      <c r="M1192" s="43">
        <v>14.75</v>
      </c>
      <c r="N1192" s="37" t="s">
        <v>23</v>
      </c>
      <c r="O1192" s="37" t="s">
        <v>196</v>
      </c>
    </row>
    <row r="1193" spans="1:15" s="36" customFormat="1" x14ac:dyDescent="0.25">
      <c r="A1193" s="37" t="s">
        <v>2376</v>
      </c>
      <c r="B1193" s="44" t="str">
        <f t="shared" si="23"/>
        <v>FX165 2F/35'Cd/230V/3Ph/Ex Pr/FM/CSA/(165-0072)</v>
      </c>
      <c r="C1193" s="37" t="s">
        <v>2377</v>
      </c>
      <c r="D1193" s="37" t="str">
        <f>VLOOKUP(A1193,'[1]Zoeller Pump Company'!$A$10:$C$3862,3,FALSE)</f>
        <v>https://www.zoellerpumps.com/en-us/products/sump-effluent-pumps/commercial/160-series</v>
      </c>
      <c r="E1193" s="37" t="s">
        <v>21</v>
      </c>
      <c r="F1193" s="40">
        <v>2699</v>
      </c>
      <c r="G1193" s="41"/>
      <c r="H1193" s="42">
        <v>53514332457</v>
      </c>
      <c r="I1193" s="43">
        <v>118</v>
      </c>
      <c r="J1193" s="43" t="s">
        <v>22</v>
      </c>
      <c r="K1193" s="43">
        <v>32</v>
      </c>
      <c r="L1193" s="43">
        <v>12</v>
      </c>
      <c r="M1193" s="43">
        <v>15</v>
      </c>
      <c r="N1193" s="37" t="s">
        <v>23</v>
      </c>
      <c r="O1193" s="37" t="s">
        <v>24</v>
      </c>
    </row>
    <row r="1194" spans="1:15" s="36" customFormat="1" x14ac:dyDescent="0.25">
      <c r="A1194" s="37" t="s">
        <v>2378</v>
      </c>
      <c r="B1194" s="44" t="str">
        <f t="shared" si="23"/>
        <v>IX165 2F/200V/1Ph/Ex Pr/FM/CSA/(165-0044)</v>
      </c>
      <c r="C1194" s="37" t="s">
        <v>2379</v>
      </c>
      <c r="D1194" s="37" t="str">
        <f>VLOOKUP(A1194,'[1]Zoeller Pump Company'!$A$10:$C$3862,3,FALSE)</f>
        <v>https://www.zoellerpumps.com/en-us/products/sump-effluent-pumps/commercial/160-series</v>
      </c>
      <c r="E1194" s="37" t="s">
        <v>21</v>
      </c>
      <c r="F1194" s="40">
        <v>2514</v>
      </c>
      <c r="G1194" s="41"/>
      <c r="H1194" s="42">
        <v>53514332471</v>
      </c>
      <c r="I1194" s="43">
        <v>117</v>
      </c>
      <c r="J1194" s="43" t="s">
        <v>22</v>
      </c>
      <c r="K1194" s="43">
        <v>22.62</v>
      </c>
      <c r="L1194" s="43">
        <v>11.75</v>
      </c>
      <c r="M1194" s="43">
        <v>14.75</v>
      </c>
      <c r="N1194" s="37" t="s">
        <v>23</v>
      </c>
      <c r="O1194" s="37" t="s">
        <v>24</v>
      </c>
    </row>
    <row r="1195" spans="1:15" s="36" customFormat="1" x14ac:dyDescent="0.25">
      <c r="A1195" s="37" t="s">
        <v>2380</v>
      </c>
      <c r="B1195" s="44" t="str">
        <f t="shared" si="23"/>
        <v>D165 2F/50'Cd/230V/1Ph/cCSAus/UL/(165-00056)</v>
      </c>
      <c r="C1195" s="37" t="s">
        <v>2381</v>
      </c>
      <c r="D1195" s="37" t="str">
        <f>VLOOKUP(A1195,'[1]Zoeller Pump Company'!$A$10:$C$3862,3,FALSE)</f>
        <v>https://www.zoellerpumps.com/en-us/products/sump-effluent-pumps/commercial/160-series</v>
      </c>
      <c r="E1195" s="37" t="s">
        <v>21</v>
      </c>
      <c r="F1195" s="40">
        <v>1545</v>
      </c>
      <c r="G1195" s="41"/>
      <c r="H1195" s="42">
        <v>53514346195</v>
      </c>
      <c r="I1195" s="43">
        <v>94</v>
      </c>
      <c r="J1195" s="43" t="s">
        <v>22</v>
      </c>
      <c r="K1195" s="43">
        <v>21.25</v>
      </c>
      <c r="L1195" s="43">
        <v>11.75</v>
      </c>
      <c r="M1195" s="43">
        <v>14.75</v>
      </c>
      <c r="N1195" s="37" t="s">
        <v>23</v>
      </c>
      <c r="O1195" s="37" t="s">
        <v>196</v>
      </c>
    </row>
    <row r="1196" spans="1:15" s="36" customFormat="1" x14ac:dyDescent="0.25">
      <c r="A1196" s="37" t="s">
        <v>2382</v>
      </c>
      <c r="B1196" s="44" t="str">
        <f t="shared" si="23"/>
        <v>D165 2F/25'Cd/230V/1Ph/cCSAus/UL/(165-0075)</v>
      </c>
      <c r="C1196" s="37" t="s">
        <v>2383</v>
      </c>
      <c r="D1196" s="37" t="str">
        <f>VLOOKUP(A1196,'[1]Zoeller Pump Company'!$A$10:$C$3862,3,FALSE)</f>
        <v>https://www.zoellerpumps.com/en-us/products/sump-effluent-pumps/commercial/160-series</v>
      </c>
      <c r="E1196" s="37" t="s">
        <v>21</v>
      </c>
      <c r="F1196" s="40">
        <v>1512</v>
      </c>
      <c r="G1196" s="41"/>
      <c r="H1196" s="42">
        <v>53514362614</v>
      </c>
      <c r="I1196" s="43">
        <v>86</v>
      </c>
      <c r="J1196" s="43" t="s">
        <v>22</v>
      </c>
      <c r="K1196" s="43">
        <v>21.25</v>
      </c>
      <c r="L1196" s="43">
        <v>11.75</v>
      </c>
      <c r="M1196" s="43">
        <v>14.75</v>
      </c>
      <c r="N1196" s="37" t="s">
        <v>23</v>
      </c>
      <c r="O1196" s="37" t="s">
        <v>196</v>
      </c>
    </row>
    <row r="1197" spans="1:15" s="36" customFormat="1" x14ac:dyDescent="0.25">
      <c r="A1197" s="37" t="s">
        <v>2384</v>
      </c>
      <c r="B1197" s="44" t="str">
        <f t="shared" si="23"/>
        <v>HX165 2F/200V/1Ph/Ex Pr/FM/CSA/(165-0058)</v>
      </c>
      <c r="C1197" s="37" t="s">
        <v>2385</v>
      </c>
      <c r="D1197" s="37" t="str">
        <f>VLOOKUP(A1197,'[1]Zoeller Pump Company'!$A$10:$C$3862,3,FALSE)</f>
        <v>https://www.zoellerpumps.com/en-us/products/sump-effluent-pumps/commercial/160-series</v>
      </c>
      <c r="E1197" s="37" t="s">
        <v>21</v>
      </c>
      <c r="F1197" s="40">
        <v>3419</v>
      </c>
      <c r="G1197" s="41"/>
      <c r="H1197" s="42">
        <v>53514366674</v>
      </c>
      <c r="I1197" s="43">
        <v>118</v>
      </c>
      <c r="J1197" s="43" t="s">
        <v>22</v>
      </c>
      <c r="K1197" s="43">
        <v>32</v>
      </c>
      <c r="L1197" s="43">
        <v>12</v>
      </c>
      <c r="M1197" s="43">
        <v>15</v>
      </c>
      <c r="N1197" s="37" t="s">
        <v>23</v>
      </c>
      <c r="O1197" s="37" t="s">
        <v>24</v>
      </c>
    </row>
    <row r="1198" spans="1:15" s="36" customFormat="1" x14ac:dyDescent="0.25">
      <c r="A1198" s="37" t="s">
        <v>2386</v>
      </c>
      <c r="B1198" s="44" t="str">
        <f t="shared" si="23"/>
        <v>M266 115V/1Ph/cCSAus/UL</v>
      </c>
      <c r="C1198" s="37" t="s">
        <v>2387</v>
      </c>
      <c r="D1198" s="37" t="str">
        <f>VLOOKUP(A1198,'[1]Zoeller Pump Company'!$A$10:$C$3862,3,FALSE)</f>
        <v>https://www.zoellerpumps.com/en-us/products/sewage-pumps/residential/260-series</v>
      </c>
      <c r="E1198" s="37" t="s">
        <v>21</v>
      </c>
      <c r="F1198" s="40">
        <v>519</v>
      </c>
      <c r="G1198" s="41"/>
      <c r="H1198" s="42">
        <v>53514017569</v>
      </c>
      <c r="I1198" s="43">
        <v>41</v>
      </c>
      <c r="J1198" s="43" t="s">
        <v>22</v>
      </c>
      <c r="K1198" s="43">
        <v>16.25</v>
      </c>
      <c r="L1198" s="43">
        <v>11</v>
      </c>
      <c r="M1198" s="43">
        <v>13.5</v>
      </c>
      <c r="N1198" s="37" t="s">
        <v>195</v>
      </c>
      <c r="O1198" s="37" t="s">
        <v>196</v>
      </c>
    </row>
    <row r="1199" spans="1:15" s="36" customFormat="1" x14ac:dyDescent="0.25">
      <c r="A1199" s="37" t="s">
        <v>2388</v>
      </c>
      <c r="B1199" s="44" t="str">
        <f t="shared" si="23"/>
        <v>N266 115V/1Ph/cCSAus/UL</v>
      </c>
      <c r="C1199" s="37" t="s">
        <v>2389</v>
      </c>
      <c r="D1199" s="37" t="str">
        <f>VLOOKUP(A1199,'[1]Zoeller Pump Company'!$A$10:$C$3862,3,FALSE)</f>
        <v>https://www.zoellerpumps.com/en-us/products/sewage-pumps/residential/260-series</v>
      </c>
      <c r="E1199" s="37" t="s">
        <v>21</v>
      </c>
      <c r="F1199" s="40">
        <v>458</v>
      </c>
      <c r="G1199" s="41"/>
      <c r="H1199" s="42">
        <v>53514017576</v>
      </c>
      <c r="I1199" s="43">
        <v>40</v>
      </c>
      <c r="J1199" s="43" t="s">
        <v>22</v>
      </c>
      <c r="K1199" s="43">
        <v>16.25</v>
      </c>
      <c r="L1199" s="43">
        <v>11</v>
      </c>
      <c r="M1199" s="43">
        <v>13.5</v>
      </c>
      <c r="N1199" s="37" t="s">
        <v>195</v>
      </c>
      <c r="O1199" s="37" t="s">
        <v>196</v>
      </c>
    </row>
    <row r="1200" spans="1:15" s="36" customFormat="1" x14ac:dyDescent="0.25">
      <c r="A1200" s="37" t="s">
        <v>2390</v>
      </c>
      <c r="B1200" s="44" t="str">
        <f t="shared" si="23"/>
        <v>D266 230V/1Ph/cCSAus/UL</v>
      </c>
      <c r="C1200" s="37" t="s">
        <v>2391</v>
      </c>
      <c r="D1200" s="37" t="str">
        <f>VLOOKUP(A1200,'[1]Zoeller Pump Company'!$A$10:$C$3862,3,FALSE)</f>
        <v>https://www.zoellerpumps.com/en-us/products/sewage-pumps/residential/260-series</v>
      </c>
      <c r="E1200" s="37" t="s">
        <v>21</v>
      </c>
      <c r="F1200" s="40">
        <v>608</v>
      </c>
      <c r="G1200" s="41"/>
      <c r="H1200" s="42">
        <v>53514017583</v>
      </c>
      <c r="I1200" s="43">
        <v>41</v>
      </c>
      <c r="J1200" s="43" t="s">
        <v>22</v>
      </c>
      <c r="K1200" s="43">
        <v>16.25</v>
      </c>
      <c r="L1200" s="43">
        <v>11</v>
      </c>
      <c r="M1200" s="43">
        <v>13.5</v>
      </c>
      <c r="N1200" s="37" t="s">
        <v>195</v>
      </c>
      <c r="O1200" s="37" t="s">
        <v>196</v>
      </c>
    </row>
    <row r="1201" spans="1:15" s="36" customFormat="1" x14ac:dyDescent="0.25">
      <c r="A1201" s="37" t="s">
        <v>2392</v>
      </c>
      <c r="B1201" s="44" t="str">
        <f t="shared" si="23"/>
        <v>E266 230V/1Ph/UL/cCSAus</v>
      </c>
      <c r="C1201" s="37" t="s">
        <v>2393</v>
      </c>
      <c r="D1201" s="37" t="str">
        <f>VLOOKUP(A1201,'[1]Zoeller Pump Company'!$A$10:$C$3862,3,FALSE)</f>
        <v>https://www.zoellerpumps.com/en-us/products/sewage-pumps/residential/260-series</v>
      </c>
      <c r="E1201" s="37" t="s">
        <v>21</v>
      </c>
      <c r="F1201" s="40">
        <v>551</v>
      </c>
      <c r="G1201" s="41"/>
      <c r="H1201" s="42">
        <v>53514017590</v>
      </c>
      <c r="I1201" s="43">
        <v>40</v>
      </c>
      <c r="J1201" s="43" t="s">
        <v>22</v>
      </c>
      <c r="K1201" s="43">
        <v>16.25</v>
      </c>
      <c r="L1201" s="43">
        <v>11</v>
      </c>
      <c r="M1201" s="43">
        <v>13.5</v>
      </c>
      <c r="N1201" s="37" t="s">
        <v>195</v>
      </c>
      <c r="O1201" s="37" t="s">
        <v>196</v>
      </c>
    </row>
    <row r="1202" spans="1:15" s="36" customFormat="1" x14ac:dyDescent="0.25">
      <c r="A1202" s="37" t="s">
        <v>2394</v>
      </c>
      <c r="B1202" s="44" t="str">
        <f t="shared" si="23"/>
        <v>BN266 115V/1Ph/Pb15'/cCSAus/UL</v>
      </c>
      <c r="C1202" s="37" t="s">
        <v>2395</v>
      </c>
      <c r="D1202" s="37" t="str">
        <f>VLOOKUP(A1202,'[1]Zoeller Pump Company'!$A$10:$C$3862,3,FALSE)</f>
        <v>https://www.zoellerpumps.com/en-us/products/sewage-pumps/residential/260-series</v>
      </c>
      <c r="E1202" s="37" t="s">
        <v>21</v>
      </c>
      <c r="F1202" s="40">
        <v>498</v>
      </c>
      <c r="G1202" s="41"/>
      <c r="H1202" s="42">
        <v>53514017606</v>
      </c>
      <c r="I1202" s="43">
        <v>42</v>
      </c>
      <c r="J1202" s="43" t="s">
        <v>22</v>
      </c>
      <c r="K1202" s="43">
        <v>16.25</v>
      </c>
      <c r="L1202" s="43">
        <v>11</v>
      </c>
      <c r="M1202" s="43">
        <v>13.5</v>
      </c>
      <c r="N1202" s="37" t="s">
        <v>195</v>
      </c>
      <c r="O1202" s="37" t="s">
        <v>196</v>
      </c>
    </row>
    <row r="1203" spans="1:15" s="36" customFormat="1" x14ac:dyDescent="0.25">
      <c r="A1203" s="37" t="s">
        <v>2396</v>
      </c>
      <c r="B1203" s="44" t="str">
        <f t="shared" si="23"/>
        <v>F266 230V/3Ph/UL/cCSAus</v>
      </c>
      <c r="C1203" s="37" t="s">
        <v>2397</v>
      </c>
      <c r="D1203" s="37" t="str">
        <f>VLOOKUP(A1203,'[1]Zoeller Pump Company'!$A$10:$C$3862,3,FALSE)</f>
        <v>https://www.zoellerpumps.com/en-us/products/sewage-pumps/residential/260-series</v>
      </c>
      <c r="E1203" s="37" t="s">
        <v>21</v>
      </c>
      <c r="F1203" s="40">
        <v>666</v>
      </c>
      <c r="G1203" s="41"/>
      <c r="H1203" s="42">
        <v>53514028367</v>
      </c>
      <c r="I1203" s="43">
        <v>40</v>
      </c>
      <c r="J1203" s="43" t="s">
        <v>22</v>
      </c>
      <c r="K1203" s="43">
        <v>16.25</v>
      </c>
      <c r="L1203" s="43">
        <v>11</v>
      </c>
      <c r="M1203" s="43">
        <v>13.5</v>
      </c>
      <c r="N1203" s="37" t="s">
        <v>195</v>
      </c>
      <c r="O1203" s="37" t="s">
        <v>196</v>
      </c>
    </row>
    <row r="1204" spans="1:15" s="36" customFormat="1" x14ac:dyDescent="0.25">
      <c r="A1204" s="37" t="s">
        <v>2398</v>
      </c>
      <c r="B1204" s="44" t="str">
        <f t="shared" si="23"/>
        <v>G266 460V/3Ph/cCSAus</v>
      </c>
      <c r="C1204" s="37" t="s">
        <v>2399</v>
      </c>
      <c r="D1204" s="37" t="str">
        <f>VLOOKUP(A1204,'[1]Zoeller Pump Company'!$A$10:$C$3862,3,FALSE)</f>
        <v>https://www.zoellerpumps.com/en-us/products/sewage-pumps/residential/260-series</v>
      </c>
      <c r="E1204" s="37" t="s">
        <v>21</v>
      </c>
      <c r="F1204" s="40">
        <v>666</v>
      </c>
      <c r="G1204" s="41"/>
      <c r="H1204" s="42">
        <v>53514028374</v>
      </c>
      <c r="I1204" s="43">
        <v>40</v>
      </c>
      <c r="J1204" s="43" t="s">
        <v>22</v>
      </c>
      <c r="K1204" s="43">
        <v>16.25</v>
      </c>
      <c r="L1204" s="43">
        <v>11</v>
      </c>
      <c r="M1204" s="43">
        <v>13.5</v>
      </c>
      <c r="N1204" s="37" t="s">
        <v>195</v>
      </c>
      <c r="O1204" s="37" t="s">
        <v>196</v>
      </c>
    </row>
    <row r="1205" spans="1:15" s="36" customFormat="1" x14ac:dyDescent="0.25">
      <c r="A1205" s="37" t="s">
        <v>2400</v>
      </c>
      <c r="B1205" s="44" t="str">
        <f t="shared" si="23"/>
        <v>J266 200-208V/3Ph/UL/cCSAus</v>
      </c>
      <c r="C1205" s="37" t="s">
        <v>2401</v>
      </c>
      <c r="D1205" s="37" t="str">
        <f>VLOOKUP(A1205,'[1]Zoeller Pump Company'!$A$10:$C$3862,3,FALSE)</f>
        <v>https://www.zoellerpumps.com/en-us/products/sewage-pumps/residential/260-series</v>
      </c>
      <c r="E1205" s="37" t="s">
        <v>21</v>
      </c>
      <c r="F1205" s="40">
        <v>666</v>
      </c>
      <c r="G1205" s="41"/>
      <c r="H1205" s="42">
        <v>53514028381</v>
      </c>
      <c r="I1205" s="43">
        <v>40</v>
      </c>
      <c r="J1205" s="43" t="s">
        <v>22</v>
      </c>
      <c r="K1205" s="43">
        <v>16.25</v>
      </c>
      <c r="L1205" s="43">
        <v>11</v>
      </c>
      <c r="M1205" s="43">
        <v>13.5</v>
      </c>
      <c r="N1205" s="37" t="s">
        <v>195</v>
      </c>
      <c r="O1205" s="37" t="s">
        <v>196</v>
      </c>
    </row>
    <row r="1206" spans="1:15" s="36" customFormat="1" x14ac:dyDescent="0.25">
      <c r="A1206" s="37" t="s">
        <v>2402</v>
      </c>
      <c r="B1206" s="44" t="str">
        <f t="shared" si="23"/>
        <v>H266 200-208V/1Ph/cCSAus</v>
      </c>
      <c r="C1206" s="37" t="s">
        <v>2403</v>
      </c>
      <c r="D1206" s="37" t="str">
        <f>VLOOKUP(A1206,'[1]Zoeller Pump Company'!$A$10:$C$3862,3,FALSE)</f>
        <v>https://www.zoellerpumps.com/en-us/products/sewage-pumps/residential/260-series</v>
      </c>
      <c r="E1206" s="37" t="s">
        <v>21</v>
      </c>
      <c r="F1206" s="40">
        <v>648</v>
      </c>
      <c r="G1206" s="41"/>
      <c r="H1206" s="42">
        <v>53514028398</v>
      </c>
      <c r="I1206" s="43">
        <v>41</v>
      </c>
      <c r="J1206" s="43" t="s">
        <v>22</v>
      </c>
      <c r="K1206" s="43">
        <v>16.25</v>
      </c>
      <c r="L1206" s="43">
        <v>11</v>
      </c>
      <c r="M1206" s="43">
        <v>13.5</v>
      </c>
      <c r="N1206" s="37" t="s">
        <v>195</v>
      </c>
      <c r="O1206" s="37" t="s">
        <v>196</v>
      </c>
    </row>
    <row r="1207" spans="1:15" s="36" customFormat="1" x14ac:dyDescent="0.25">
      <c r="A1207" s="37" t="s">
        <v>2404</v>
      </c>
      <c r="B1207" s="44" t="str">
        <f t="shared" si="23"/>
        <v>I266 200-208V/1Ph/cCSAus</v>
      </c>
      <c r="C1207" s="37" t="s">
        <v>2405</v>
      </c>
      <c r="D1207" s="37" t="str">
        <f>VLOOKUP(A1207,'[1]Zoeller Pump Company'!$A$10:$C$3862,3,FALSE)</f>
        <v>https://www.zoellerpumps.com/en-us/products/sewage-pumps/residential/260-series</v>
      </c>
      <c r="E1207" s="37" t="s">
        <v>21</v>
      </c>
      <c r="F1207" s="40">
        <v>591</v>
      </c>
      <c r="G1207" s="41"/>
      <c r="H1207" s="42">
        <v>53514028404</v>
      </c>
      <c r="I1207" s="43">
        <v>40</v>
      </c>
      <c r="J1207" s="43" t="s">
        <v>22</v>
      </c>
      <c r="K1207" s="43">
        <v>16.25</v>
      </c>
      <c r="L1207" s="43">
        <v>11</v>
      </c>
      <c r="M1207" s="43">
        <v>13.5</v>
      </c>
      <c r="N1207" s="37" t="s">
        <v>195</v>
      </c>
      <c r="O1207" s="37" t="s">
        <v>196</v>
      </c>
    </row>
    <row r="1208" spans="1:15" s="36" customFormat="1" x14ac:dyDescent="0.25">
      <c r="A1208" s="37" t="s">
        <v>2406</v>
      </c>
      <c r="B1208" s="44" t="str">
        <f t="shared" si="23"/>
        <v>M266 50'Cd/115V/1Ph/cCSAus/UL</v>
      </c>
      <c r="C1208" s="37" t="s">
        <v>2407</v>
      </c>
      <c r="D1208" s="37" t="str">
        <f>VLOOKUP(A1208,'[1]Zoeller Pump Company'!$A$10:$C$3862,3,FALSE)</f>
        <v>https://www.zoellerpumps.com/en-us/products/sewage-pumps/residential/260-series</v>
      </c>
      <c r="E1208" s="37" t="s">
        <v>21</v>
      </c>
      <c r="F1208" s="40">
        <v>619</v>
      </c>
      <c r="G1208" s="41"/>
      <c r="H1208" s="42">
        <v>53514037048</v>
      </c>
      <c r="I1208" s="43">
        <v>50</v>
      </c>
      <c r="J1208" s="43" t="s">
        <v>22</v>
      </c>
      <c r="K1208" s="43">
        <v>16.25</v>
      </c>
      <c r="L1208" s="43">
        <v>11</v>
      </c>
      <c r="M1208" s="43">
        <v>13.5</v>
      </c>
      <c r="N1208" s="37" t="s">
        <v>195</v>
      </c>
      <c r="O1208" s="37" t="s">
        <v>196</v>
      </c>
    </row>
    <row r="1209" spans="1:15" s="36" customFormat="1" x14ac:dyDescent="0.25">
      <c r="A1209" s="37" t="s">
        <v>2408</v>
      </c>
      <c r="B1209" s="44" t="str">
        <f t="shared" si="23"/>
        <v>M266 25'Cd/115V/1Ph/cCSAus/UL</v>
      </c>
      <c r="C1209" s="37" t="s">
        <v>2409</v>
      </c>
      <c r="D1209" s="37" t="str">
        <f>VLOOKUP(A1209,'[1]Zoeller Pump Company'!$A$10:$C$3862,3,FALSE)</f>
        <v>https://www.zoellerpumps.com/en-us/products/sewage-pumps/residential/260-series</v>
      </c>
      <c r="E1209" s="37" t="s">
        <v>21</v>
      </c>
      <c r="F1209" s="40">
        <v>574</v>
      </c>
      <c r="G1209" s="41"/>
      <c r="H1209" s="42">
        <v>53514037260</v>
      </c>
      <c r="I1209" s="43">
        <v>43</v>
      </c>
      <c r="J1209" s="43" t="s">
        <v>22</v>
      </c>
      <c r="K1209" s="43">
        <v>16.25</v>
      </c>
      <c r="L1209" s="43">
        <v>11</v>
      </c>
      <c r="M1209" s="43">
        <v>13.5</v>
      </c>
      <c r="N1209" s="37" t="s">
        <v>195</v>
      </c>
      <c r="O1209" s="37" t="s">
        <v>196</v>
      </c>
    </row>
    <row r="1210" spans="1:15" s="36" customFormat="1" x14ac:dyDescent="0.25">
      <c r="A1210" s="37" t="s">
        <v>2410</v>
      </c>
      <c r="B1210" s="44" t="str">
        <f t="shared" si="23"/>
        <v>BE266 230V/1Ph/Pb15'/MFS/cCSAus/UL</v>
      </c>
      <c r="C1210" s="37" t="s">
        <v>2411</v>
      </c>
      <c r="D1210" s="37" t="str">
        <f>VLOOKUP(A1210,'[1]Zoeller Pump Company'!$A$10:$C$3862,3,FALSE)</f>
        <v>https://www.zoellerpumps.com/en-us/products/sewage-pumps/residential/260-series</v>
      </c>
      <c r="E1210" s="37" t="s">
        <v>21</v>
      </c>
      <c r="F1210" s="40">
        <v>590</v>
      </c>
      <c r="G1210" s="41"/>
      <c r="H1210" s="42">
        <v>53514041342</v>
      </c>
      <c r="I1210" s="43">
        <v>42</v>
      </c>
      <c r="J1210" s="43" t="s">
        <v>22</v>
      </c>
      <c r="K1210" s="43">
        <v>16.25</v>
      </c>
      <c r="L1210" s="43">
        <v>11</v>
      </c>
      <c r="M1210" s="43">
        <v>13.5</v>
      </c>
      <c r="N1210" s="37" t="s">
        <v>195</v>
      </c>
      <c r="O1210" s="37" t="s">
        <v>196</v>
      </c>
    </row>
    <row r="1211" spans="1:15" s="36" customFormat="1" x14ac:dyDescent="0.25">
      <c r="A1211" s="37" t="s">
        <v>2412</v>
      </c>
      <c r="B1211" s="44" t="str">
        <f t="shared" si="23"/>
        <v>N266 25'Cd/115V/1Ph/cCSAus/UL</v>
      </c>
      <c r="C1211" s="37" t="s">
        <v>2413</v>
      </c>
      <c r="D1211" s="37" t="str">
        <f>VLOOKUP(A1211,'[1]Zoeller Pump Company'!$A$10:$C$3862,3,FALSE)</f>
        <v>https://www.zoellerpumps.com/en-us/products/sewage-pumps/residential/260-series</v>
      </c>
      <c r="E1211" s="37" t="s">
        <v>21</v>
      </c>
      <c r="F1211" s="40">
        <v>513</v>
      </c>
      <c r="G1211" s="41"/>
      <c r="H1211" s="42">
        <v>53514059255</v>
      </c>
      <c r="I1211" s="43">
        <v>45</v>
      </c>
      <c r="J1211" s="43" t="s">
        <v>22</v>
      </c>
      <c r="K1211" s="43">
        <v>16.25</v>
      </c>
      <c r="L1211" s="43">
        <v>11</v>
      </c>
      <c r="M1211" s="43">
        <v>13.5</v>
      </c>
      <c r="N1211" s="37" t="s">
        <v>195</v>
      </c>
      <c r="O1211" s="37" t="s">
        <v>196</v>
      </c>
    </row>
    <row r="1212" spans="1:15" s="36" customFormat="1" x14ac:dyDescent="0.25">
      <c r="A1212" s="37" t="s">
        <v>2414</v>
      </c>
      <c r="B1212" s="44" t="str">
        <f t="shared" si="23"/>
        <v>N266 115V/1Ph/Ci Imp/cCSAus/UL</v>
      </c>
      <c r="C1212" s="37" t="s">
        <v>2415</v>
      </c>
      <c r="D1212" s="37" t="str">
        <f>VLOOKUP(A1212,'[1]Zoeller Pump Company'!$A$10:$C$3862,3,FALSE)</f>
        <v>https://www.zoellerpumps.com/en-us/products/sewage-pumps/residential/260-series</v>
      </c>
      <c r="E1212" s="37" t="s">
        <v>21</v>
      </c>
      <c r="F1212" s="40">
        <v>488</v>
      </c>
      <c r="G1212" s="41"/>
      <c r="H1212" s="42">
        <v>53514050245</v>
      </c>
      <c r="I1212" s="43">
        <v>41</v>
      </c>
      <c r="J1212" s="43" t="s">
        <v>22</v>
      </c>
      <c r="K1212" s="43">
        <v>16.25</v>
      </c>
      <c r="L1212" s="43">
        <v>11</v>
      </c>
      <c r="M1212" s="43">
        <v>13.5</v>
      </c>
      <c r="N1212" s="37" t="s">
        <v>195</v>
      </c>
      <c r="O1212" s="37" t="s">
        <v>196</v>
      </c>
    </row>
    <row r="1213" spans="1:15" s="36" customFormat="1" x14ac:dyDescent="0.25">
      <c r="A1213" s="37" t="s">
        <v>2416</v>
      </c>
      <c r="B1213" s="44" t="str">
        <f t="shared" si="23"/>
        <v>D266 230V/1Ph/CI Imp/cCSAus/UL</v>
      </c>
      <c r="C1213" s="37" t="s">
        <v>2417</v>
      </c>
      <c r="D1213" s="37" t="str">
        <f>VLOOKUP(A1213,'[1]Zoeller Pump Company'!$A$10:$C$3862,3,FALSE)</f>
        <v>https://www.zoellerpumps.com/en-us/products/sewage-pumps/residential/260-series</v>
      </c>
      <c r="E1213" s="37" t="s">
        <v>21</v>
      </c>
      <c r="F1213" s="40">
        <v>638</v>
      </c>
      <c r="G1213" s="41"/>
      <c r="H1213" s="42">
        <v>53514065591</v>
      </c>
      <c r="I1213" s="43">
        <v>42</v>
      </c>
      <c r="J1213" s="43" t="s">
        <v>22</v>
      </c>
      <c r="K1213" s="43">
        <v>16.25</v>
      </c>
      <c r="L1213" s="43">
        <v>11</v>
      </c>
      <c r="M1213" s="43">
        <v>13.5</v>
      </c>
      <c r="N1213" s="37" t="s">
        <v>195</v>
      </c>
      <c r="O1213" s="37" t="s">
        <v>196</v>
      </c>
    </row>
    <row r="1214" spans="1:15" s="36" customFormat="1" x14ac:dyDescent="0.25">
      <c r="A1214" s="37" t="s">
        <v>2418</v>
      </c>
      <c r="B1214" s="44" t="str">
        <f t="shared" ref="B1214:B1277" si="25">IF(D1214&lt;&gt;0,HYPERLINK(D1214,C1214),"NO LINK")</f>
        <v>M266 35'Cd/115V/1Ph/cCSAus/UL</v>
      </c>
      <c r="C1214" s="37" t="s">
        <v>2419</v>
      </c>
      <c r="D1214" s="37" t="str">
        <f>VLOOKUP(A1214,'[1]Zoeller Pump Company'!$A$10:$C$3862,3,FALSE)</f>
        <v>https://www.zoellerpumps.com/en-us/products/sewage-pumps/residential/260-series</v>
      </c>
      <c r="E1214" s="37" t="s">
        <v>21</v>
      </c>
      <c r="F1214" s="40">
        <v>594</v>
      </c>
      <c r="G1214" s="41"/>
      <c r="H1214" s="42">
        <v>53514077365</v>
      </c>
      <c r="I1214" s="43">
        <v>52</v>
      </c>
      <c r="J1214" s="43" t="s">
        <v>22</v>
      </c>
      <c r="K1214" s="43">
        <v>16.25</v>
      </c>
      <c r="L1214" s="43">
        <v>11</v>
      </c>
      <c r="M1214" s="43">
        <v>13.5</v>
      </c>
      <c r="N1214" s="37" t="s">
        <v>195</v>
      </c>
      <c r="O1214" s="37" t="s">
        <v>196</v>
      </c>
    </row>
    <row r="1215" spans="1:15" s="36" customFormat="1" x14ac:dyDescent="0.25">
      <c r="A1215" s="37" t="s">
        <v>2420</v>
      </c>
      <c r="B1215" s="44" t="str">
        <f t="shared" si="25"/>
        <v>D266 35'Cd/230V/1Ph/cCSAus/UL</v>
      </c>
      <c r="C1215" s="37" t="s">
        <v>2421</v>
      </c>
      <c r="D1215" s="37" t="str">
        <f>VLOOKUP(A1215,'[1]Zoeller Pump Company'!$A$10:$C$3862,3,FALSE)</f>
        <v>https://www.zoellerpumps.com/en-us/products/sewage-pumps/residential/260-series</v>
      </c>
      <c r="E1215" s="37" t="s">
        <v>21</v>
      </c>
      <c r="F1215" s="40">
        <v>683</v>
      </c>
      <c r="G1215" s="41"/>
      <c r="H1215" s="42">
        <v>53514113551</v>
      </c>
      <c r="I1215" s="43">
        <v>42</v>
      </c>
      <c r="J1215" s="43" t="s">
        <v>22</v>
      </c>
      <c r="K1215" s="43">
        <v>16.25</v>
      </c>
      <c r="L1215" s="43">
        <v>11</v>
      </c>
      <c r="M1215" s="43">
        <v>13.5</v>
      </c>
      <c r="N1215" s="37" t="s">
        <v>195</v>
      </c>
      <c r="O1215" s="37" t="s">
        <v>196</v>
      </c>
    </row>
    <row r="1216" spans="1:15" s="36" customFormat="1" x14ac:dyDescent="0.25">
      <c r="A1216" s="37" t="s">
        <v>2422</v>
      </c>
      <c r="B1216" s="44" t="str">
        <f t="shared" si="25"/>
        <v>E266 50'Cd/230V/1Ph/UL/cCSAus</v>
      </c>
      <c r="C1216" s="37" t="s">
        <v>2423</v>
      </c>
      <c r="D1216" s="37" t="str">
        <f>VLOOKUP(A1216,'[1]Zoeller Pump Company'!$A$10:$C$3862,3,FALSE)</f>
        <v>https://www.zoellerpumps.com/en-us/products/sewage-pumps/residential/260-series</v>
      </c>
      <c r="E1216" s="37" t="s">
        <v>21</v>
      </c>
      <c r="F1216" s="40">
        <v>651</v>
      </c>
      <c r="G1216" s="41"/>
      <c r="H1216" s="42">
        <v>53514119492</v>
      </c>
      <c r="I1216" s="43">
        <v>40</v>
      </c>
      <c r="J1216" s="43" t="s">
        <v>22</v>
      </c>
      <c r="K1216" s="43">
        <v>16.25</v>
      </c>
      <c r="L1216" s="43">
        <v>11</v>
      </c>
      <c r="M1216" s="43">
        <v>13.5</v>
      </c>
      <c r="N1216" s="37" t="s">
        <v>195</v>
      </c>
      <c r="O1216" s="37" t="s">
        <v>196</v>
      </c>
    </row>
    <row r="1217" spans="1:15" s="36" customFormat="1" x14ac:dyDescent="0.25">
      <c r="A1217" s="37" t="s">
        <v>2424</v>
      </c>
      <c r="B1217" s="44" t="str">
        <f t="shared" si="25"/>
        <v>G266 35'Cd/460V/3Ph/cCSAus</v>
      </c>
      <c r="C1217" s="37" t="s">
        <v>2425</v>
      </c>
      <c r="D1217" s="37" t="str">
        <f>VLOOKUP(A1217,'[1]Zoeller Pump Company'!$A$10:$C$3862,3,FALSE)</f>
        <v>https://www.zoellerpumps.com/en-us/products/sewage-pumps/residential/260-series</v>
      </c>
      <c r="E1217" s="37" t="s">
        <v>21</v>
      </c>
      <c r="F1217" s="40">
        <v>741</v>
      </c>
      <c r="G1217" s="41"/>
      <c r="H1217" s="42">
        <v>53514134068</v>
      </c>
      <c r="I1217" s="43">
        <v>42</v>
      </c>
      <c r="J1217" s="43" t="s">
        <v>22</v>
      </c>
      <c r="K1217" s="43">
        <v>16.25</v>
      </c>
      <c r="L1217" s="43">
        <v>11</v>
      </c>
      <c r="M1217" s="43">
        <v>13.5</v>
      </c>
      <c r="N1217" s="37" t="s">
        <v>195</v>
      </c>
      <c r="O1217" s="37" t="s">
        <v>196</v>
      </c>
    </row>
    <row r="1218" spans="1:15" s="36" customFormat="1" x14ac:dyDescent="0.25">
      <c r="A1218" s="37" t="s">
        <v>2426</v>
      </c>
      <c r="B1218" s="44" t="str">
        <f t="shared" si="25"/>
        <v>J266 25'Cd/200-208V/3Ph/UL/cCSAus</v>
      </c>
      <c r="C1218" s="37" t="s">
        <v>2427</v>
      </c>
      <c r="D1218" s="37" t="str">
        <f>VLOOKUP(A1218,'[1]Zoeller Pump Company'!$A$10:$C$3862,3,FALSE)</f>
        <v>https://www.zoellerpumps.com/en-us/products/sewage-pumps/residential/260-series</v>
      </c>
      <c r="E1218" s="37" t="s">
        <v>21</v>
      </c>
      <c r="F1218" s="40">
        <v>721</v>
      </c>
      <c r="G1218" s="41"/>
      <c r="H1218" s="42">
        <v>53514135812</v>
      </c>
      <c r="I1218" s="43">
        <v>40</v>
      </c>
      <c r="J1218" s="43" t="s">
        <v>22</v>
      </c>
      <c r="K1218" s="43">
        <v>16.25</v>
      </c>
      <c r="L1218" s="43">
        <v>11</v>
      </c>
      <c r="M1218" s="43">
        <v>13.5</v>
      </c>
      <c r="N1218" s="37" t="s">
        <v>195</v>
      </c>
      <c r="O1218" s="37" t="s">
        <v>196</v>
      </c>
    </row>
    <row r="1219" spans="1:15" s="36" customFormat="1" x14ac:dyDescent="0.25">
      <c r="A1219" s="37" t="s">
        <v>2428</v>
      </c>
      <c r="B1219" s="44" t="str">
        <f t="shared" si="25"/>
        <v>M266 15'Cd/115V/1Ph/cCSAus/UL</v>
      </c>
      <c r="C1219" s="37" t="s">
        <v>2429</v>
      </c>
      <c r="D1219" s="37" t="str">
        <f>VLOOKUP(A1219,'[1]Zoeller Pump Company'!$A$10:$C$3862,3,FALSE)</f>
        <v>https://www.zoellerpumps.com/en-us/products/sewage-pumps/residential/260-series</v>
      </c>
      <c r="E1219" s="37" t="s">
        <v>21</v>
      </c>
      <c r="F1219" s="40">
        <v>544</v>
      </c>
      <c r="G1219" s="41"/>
      <c r="H1219" s="42">
        <v>53514144739</v>
      </c>
      <c r="I1219" s="43">
        <v>41</v>
      </c>
      <c r="J1219" s="43" t="s">
        <v>22</v>
      </c>
      <c r="K1219" s="43">
        <v>16.25</v>
      </c>
      <c r="L1219" s="43">
        <v>11</v>
      </c>
      <c r="M1219" s="43">
        <v>13.5</v>
      </c>
      <c r="N1219" s="37" t="s">
        <v>195</v>
      </c>
      <c r="O1219" s="37" t="s">
        <v>196</v>
      </c>
    </row>
    <row r="1220" spans="1:15" s="36" customFormat="1" x14ac:dyDescent="0.25">
      <c r="A1220" s="37" t="s">
        <v>2430</v>
      </c>
      <c r="B1220" s="44" t="str">
        <f t="shared" si="25"/>
        <v>N266 50'Cd/115V/1Ph/cCSAus/UL</v>
      </c>
      <c r="C1220" s="37" t="s">
        <v>2431</v>
      </c>
      <c r="D1220" s="37" t="str">
        <f>VLOOKUP(A1220,'[1]Zoeller Pump Company'!$A$10:$C$3862,3,FALSE)</f>
        <v>https://www.zoellerpumps.com/en-us/products/sewage-pumps/residential/260-series</v>
      </c>
      <c r="E1220" s="37" t="s">
        <v>21</v>
      </c>
      <c r="F1220" s="40">
        <v>558</v>
      </c>
      <c r="G1220" s="41"/>
      <c r="H1220" s="42">
        <v>53514145057</v>
      </c>
      <c r="I1220" s="43">
        <v>48</v>
      </c>
      <c r="J1220" s="43" t="s">
        <v>22</v>
      </c>
      <c r="K1220" s="43">
        <v>16.25</v>
      </c>
      <c r="L1220" s="43">
        <v>11</v>
      </c>
      <c r="M1220" s="43">
        <v>13.5</v>
      </c>
      <c r="N1220" s="37" t="s">
        <v>195</v>
      </c>
      <c r="O1220" s="37" t="s">
        <v>196</v>
      </c>
    </row>
    <row r="1221" spans="1:15" s="36" customFormat="1" x14ac:dyDescent="0.25">
      <c r="A1221" s="37" t="s">
        <v>2432</v>
      </c>
      <c r="B1221" s="44" t="str">
        <f t="shared" si="25"/>
        <v>N266 35'Cd/115V/1Ph/cCSAus/UL</v>
      </c>
      <c r="C1221" s="37" t="s">
        <v>2433</v>
      </c>
      <c r="D1221" s="37" t="str">
        <f>VLOOKUP(A1221,'[1]Zoeller Pump Company'!$A$10:$C$3862,3,FALSE)</f>
        <v>https://www.zoellerpumps.com/en-us/products/sewage-pumps/residential/260-series</v>
      </c>
      <c r="E1221" s="37" t="s">
        <v>21</v>
      </c>
      <c r="F1221" s="40">
        <v>533</v>
      </c>
      <c r="G1221" s="41"/>
      <c r="H1221" s="42">
        <v>53514146122</v>
      </c>
      <c r="I1221" s="43">
        <v>42</v>
      </c>
      <c r="J1221" s="43" t="s">
        <v>22</v>
      </c>
      <c r="K1221" s="43">
        <v>16.25</v>
      </c>
      <c r="L1221" s="43">
        <v>11</v>
      </c>
      <c r="M1221" s="43">
        <v>13.5</v>
      </c>
      <c r="N1221" s="37" t="s">
        <v>195</v>
      </c>
      <c r="O1221" s="37" t="s">
        <v>196</v>
      </c>
    </row>
    <row r="1222" spans="1:15" s="36" customFormat="1" x14ac:dyDescent="0.25">
      <c r="A1222" s="37" t="s">
        <v>2434</v>
      </c>
      <c r="B1222" s="44" t="str">
        <f t="shared" si="25"/>
        <v>F266 25'Cd/230V/3Ph/UL/cCSAus</v>
      </c>
      <c r="C1222" s="37" t="s">
        <v>2435</v>
      </c>
      <c r="D1222" s="37" t="str">
        <f>VLOOKUP(A1222,'[1]Zoeller Pump Company'!$A$10:$C$3862,3,FALSE)</f>
        <v>https://www.zoellerpumps.com/en-us/products/sewage-pumps/residential/260-series</v>
      </c>
      <c r="E1222" s="37" t="s">
        <v>21</v>
      </c>
      <c r="F1222" s="40">
        <v>721</v>
      </c>
      <c r="G1222" s="41"/>
      <c r="H1222" s="42">
        <v>53514176839</v>
      </c>
      <c r="I1222" s="43">
        <v>40</v>
      </c>
      <c r="J1222" s="43" t="s">
        <v>22</v>
      </c>
      <c r="K1222" s="43">
        <v>16.25</v>
      </c>
      <c r="L1222" s="43">
        <v>11</v>
      </c>
      <c r="M1222" s="43">
        <v>13.5</v>
      </c>
      <c r="N1222" s="37" t="s">
        <v>195</v>
      </c>
      <c r="O1222" s="37" t="s">
        <v>196</v>
      </c>
    </row>
    <row r="1223" spans="1:15" s="36" customFormat="1" x14ac:dyDescent="0.25">
      <c r="A1223" s="37" t="s">
        <v>2436</v>
      </c>
      <c r="B1223" s="44" t="str">
        <f t="shared" si="25"/>
        <v>D266 25'Cd/230V/1Ph/cCSAus/UL</v>
      </c>
      <c r="C1223" s="37" t="s">
        <v>2437</v>
      </c>
      <c r="D1223" s="37" t="str">
        <f>VLOOKUP(A1223,'[1]Zoeller Pump Company'!$A$10:$C$3862,3,FALSE)</f>
        <v>https://www.zoellerpumps.com/en-us/products/sewage-pumps/residential/260-series</v>
      </c>
      <c r="E1223" s="37" t="s">
        <v>21</v>
      </c>
      <c r="F1223" s="40">
        <v>663</v>
      </c>
      <c r="G1223" s="41"/>
      <c r="H1223" s="42">
        <v>53514177164</v>
      </c>
      <c r="I1223" s="43">
        <v>41</v>
      </c>
      <c r="J1223" s="43" t="s">
        <v>22</v>
      </c>
      <c r="K1223" s="43">
        <v>16.25</v>
      </c>
      <c r="L1223" s="43">
        <v>11</v>
      </c>
      <c r="M1223" s="43">
        <v>13.5</v>
      </c>
      <c r="N1223" s="37" t="s">
        <v>195</v>
      </c>
      <c r="O1223" s="37" t="s">
        <v>196</v>
      </c>
    </row>
    <row r="1224" spans="1:15" s="36" customFormat="1" x14ac:dyDescent="0.25">
      <c r="A1224" s="37" t="s">
        <v>2438</v>
      </c>
      <c r="B1224" s="44" t="str">
        <f t="shared" si="25"/>
        <v>F266 35'Cd/230V/3Ph/UL/cCSAus</v>
      </c>
      <c r="C1224" s="37" t="s">
        <v>2439</v>
      </c>
      <c r="D1224" s="37" t="str">
        <f>VLOOKUP(A1224,'[1]Zoeller Pump Company'!$A$10:$C$3862,3,FALSE)</f>
        <v>https://www.zoellerpumps.com/en-us/products/sewage-pumps/residential/260-series</v>
      </c>
      <c r="E1224" s="37" t="s">
        <v>21</v>
      </c>
      <c r="F1224" s="40">
        <v>741</v>
      </c>
      <c r="G1224" s="41"/>
      <c r="H1224" s="42">
        <v>53514178567</v>
      </c>
      <c r="I1224" s="43">
        <v>41</v>
      </c>
      <c r="J1224" s="43" t="s">
        <v>22</v>
      </c>
      <c r="K1224" s="43">
        <v>16.25</v>
      </c>
      <c r="L1224" s="43">
        <v>11</v>
      </c>
      <c r="M1224" s="43">
        <v>13.5</v>
      </c>
      <c r="N1224" s="37" t="s">
        <v>195</v>
      </c>
      <c r="O1224" s="37" t="s">
        <v>196</v>
      </c>
    </row>
    <row r="1225" spans="1:15" s="36" customFormat="1" x14ac:dyDescent="0.25">
      <c r="A1225" s="37" t="s">
        <v>2440</v>
      </c>
      <c r="B1225" s="44" t="str">
        <f t="shared" si="25"/>
        <v>J266 50'Cd/200-208V/3Ph/UL/cCSAus</v>
      </c>
      <c r="C1225" s="37" t="s">
        <v>2441</v>
      </c>
      <c r="D1225" s="37" t="str">
        <f>VLOOKUP(A1225,'[1]Zoeller Pump Company'!$A$10:$C$3862,3,FALSE)</f>
        <v>https://www.zoellerpumps.com/en-us/products/sewage-pumps/residential/260-series</v>
      </c>
      <c r="E1225" s="37" t="s">
        <v>21</v>
      </c>
      <c r="F1225" s="40">
        <v>766</v>
      </c>
      <c r="G1225" s="41"/>
      <c r="H1225" s="42">
        <v>53514192754</v>
      </c>
      <c r="I1225" s="43">
        <v>43</v>
      </c>
      <c r="J1225" s="43" t="s">
        <v>22</v>
      </c>
      <c r="K1225" s="43">
        <v>16.25</v>
      </c>
      <c r="L1225" s="43">
        <v>11</v>
      </c>
      <c r="M1225" s="43">
        <v>13.5</v>
      </c>
      <c r="N1225" s="37" t="s">
        <v>195</v>
      </c>
      <c r="O1225" s="37" t="s">
        <v>196</v>
      </c>
    </row>
    <row r="1226" spans="1:15" s="36" customFormat="1" x14ac:dyDescent="0.25">
      <c r="A1226" s="37" t="s">
        <v>2442</v>
      </c>
      <c r="B1226" s="44" t="str">
        <f t="shared" si="25"/>
        <v>J266 35'Cd/200-208V/3Ph/UL/cCSAus</v>
      </c>
      <c r="C1226" s="37" t="s">
        <v>2443</v>
      </c>
      <c r="D1226" s="37" t="str">
        <f>VLOOKUP(A1226,'[1]Zoeller Pump Company'!$A$10:$C$3862,3,FALSE)</f>
        <v>https://www.zoellerpumps.com/en-us/products/sewage-pumps/residential/260-series</v>
      </c>
      <c r="E1226" s="37" t="s">
        <v>21</v>
      </c>
      <c r="F1226" s="40">
        <v>741</v>
      </c>
      <c r="G1226" s="41"/>
      <c r="H1226" s="42">
        <v>53514192761</v>
      </c>
      <c r="I1226" s="43">
        <v>41</v>
      </c>
      <c r="J1226" s="43" t="s">
        <v>22</v>
      </c>
      <c r="K1226" s="43">
        <v>16.25</v>
      </c>
      <c r="L1226" s="43">
        <v>11</v>
      </c>
      <c r="M1226" s="43">
        <v>13.5</v>
      </c>
      <c r="N1226" s="37" t="s">
        <v>195</v>
      </c>
      <c r="O1226" s="37" t="s">
        <v>196</v>
      </c>
    </row>
    <row r="1227" spans="1:15" s="36" customFormat="1" x14ac:dyDescent="0.25">
      <c r="A1227" s="37" t="s">
        <v>2444</v>
      </c>
      <c r="B1227" s="44" t="str">
        <f t="shared" si="25"/>
        <v>E266 25'Cd/230V/1Ph/UL/cCSAus</v>
      </c>
      <c r="C1227" s="37" t="s">
        <v>2445</v>
      </c>
      <c r="D1227" s="37" t="str">
        <f>VLOOKUP(A1227,'[1]Zoeller Pump Company'!$A$10:$C$3862,3,FALSE)</f>
        <v>https://www.zoellerpumps.com/en-us/products/sewage-pumps/residential/260-series</v>
      </c>
      <c r="E1227" s="37" t="s">
        <v>21</v>
      </c>
      <c r="F1227" s="40">
        <v>606</v>
      </c>
      <c r="G1227" s="41"/>
      <c r="H1227" s="42">
        <v>53514197988</v>
      </c>
      <c r="I1227" s="43">
        <v>38</v>
      </c>
      <c r="J1227" s="43" t="s">
        <v>22</v>
      </c>
      <c r="K1227" s="43">
        <v>16.25</v>
      </c>
      <c r="L1227" s="43">
        <v>11</v>
      </c>
      <c r="M1227" s="43">
        <v>13.5</v>
      </c>
      <c r="N1227" s="37" t="s">
        <v>195</v>
      </c>
      <c r="O1227" s="37" t="s">
        <v>196</v>
      </c>
    </row>
    <row r="1228" spans="1:15" s="36" customFormat="1" x14ac:dyDescent="0.25">
      <c r="A1228" s="37" t="s">
        <v>2446</v>
      </c>
      <c r="B1228" s="44" t="str">
        <f t="shared" si="25"/>
        <v>I266 25'Cd/200-208V/1Ph/cCSAus</v>
      </c>
      <c r="C1228" s="37" t="s">
        <v>2447</v>
      </c>
      <c r="D1228" s="37" t="str">
        <f>VLOOKUP(A1228,'[1]Zoeller Pump Company'!$A$10:$C$3862,3,FALSE)</f>
        <v>https://www.zoellerpumps.com/en-us/products/sewage-pumps/residential/260-series</v>
      </c>
      <c r="E1228" s="37" t="s">
        <v>21</v>
      </c>
      <c r="F1228" s="40">
        <v>646</v>
      </c>
      <c r="G1228" s="41"/>
      <c r="H1228" s="42">
        <v>53514211318</v>
      </c>
      <c r="I1228" s="43">
        <v>41</v>
      </c>
      <c r="J1228" s="43" t="s">
        <v>22</v>
      </c>
      <c r="K1228" s="43">
        <v>16.25</v>
      </c>
      <c r="L1228" s="43">
        <v>11</v>
      </c>
      <c r="M1228" s="43">
        <v>13.5</v>
      </c>
      <c r="N1228" s="37" t="s">
        <v>195</v>
      </c>
      <c r="O1228" s="37" t="s">
        <v>196</v>
      </c>
    </row>
    <row r="1229" spans="1:15" s="36" customFormat="1" x14ac:dyDescent="0.25">
      <c r="A1229" s="37" t="s">
        <v>2448</v>
      </c>
      <c r="B1229" s="44" t="str">
        <f t="shared" si="25"/>
        <v>G266 25'Cd/460V/3Ph/cCSAus</v>
      </c>
      <c r="C1229" s="37" t="s">
        <v>2449</v>
      </c>
      <c r="D1229" s="37" t="str">
        <f>VLOOKUP(A1229,'[1]Zoeller Pump Company'!$A$10:$C$3862,3,FALSE)</f>
        <v>https://www.zoellerpumps.com/en-us/products/sewage-pumps/residential/260-series</v>
      </c>
      <c r="E1229" s="37" t="s">
        <v>21</v>
      </c>
      <c r="F1229" s="40">
        <v>721</v>
      </c>
      <c r="G1229" s="41"/>
      <c r="H1229" s="42">
        <v>53514309848</v>
      </c>
      <c r="I1229" s="43">
        <v>42</v>
      </c>
      <c r="J1229" s="43" t="s">
        <v>22</v>
      </c>
      <c r="K1229" s="43">
        <v>16.25</v>
      </c>
      <c r="L1229" s="43">
        <v>11</v>
      </c>
      <c r="M1229" s="43">
        <v>13.5</v>
      </c>
      <c r="N1229" s="37" t="s">
        <v>195</v>
      </c>
      <c r="O1229" s="37" t="s">
        <v>196</v>
      </c>
    </row>
    <row r="1230" spans="1:15" s="36" customFormat="1" x14ac:dyDescent="0.25">
      <c r="A1230" s="37" t="s">
        <v>2450</v>
      </c>
      <c r="B1230" s="44" t="str">
        <f t="shared" si="25"/>
        <v>H266 25'Cd/200-208V/1Ph/cCSAus</v>
      </c>
      <c r="C1230" s="37" t="s">
        <v>2451</v>
      </c>
      <c r="D1230" s="37" t="str">
        <f>VLOOKUP(A1230,'[1]Zoeller Pump Company'!$A$10:$C$3862,3,FALSE)</f>
        <v>https://www.zoellerpumps.com/en-us/products/sewage-pumps/residential/260-series</v>
      </c>
      <c r="E1230" s="37" t="s">
        <v>21</v>
      </c>
      <c r="F1230" s="40">
        <v>703</v>
      </c>
      <c r="G1230" s="41"/>
      <c r="H1230" s="42">
        <v>53514354138</v>
      </c>
      <c r="I1230" s="43">
        <v>41</v>
      </c>
      <c r="J1230" s="43" t="s">
        <v>22</v>
      </c>
      <c r="K1230" s="43">
        <v>16.25</v>
      </c>
      <c r="L1230" s="43">
        <v>11</v>
      </c>
      <c r="M1230" s="43">
        <v>13.5</v>
      </c>
      <c r="N1230" s="37" t="s">
        <v>195</v>
      </c>
      <c r="O1230" s="37" t="s">
        <v>196</v>
      </c>
    </row>
    <row r="1231" spans="1:15" s="36" customFormat="1" x14ac:dyDescent="0.25">
      <c r="A1231" s="37" t="s">
        <v>2452</v>
      </c>
      <c r="B1231" s="44" t="str">
        <f t="shared" si="25"/>
        <v>H266 15'Cd/200-208V/1Ph/cCSAus</v>
      </c>
      <c r="C1231" s="37" t="s">
        <v>2453</v>
      </c>
      <c r="D1231" s="37" t="str">
        <f>VLOOKUP(A1231,'[1]Zoeller Pump Company'!$A$10:$C$3862,3,FALSE)</f>
        <v>https://www.zoellerpumps.com/en-us/products/sewage-pumps/residential/260-series</v>
      </c>
      <c r="E1231" s="37" t="s">
        <v>21</v>
      </c>
      <c r="F1231" s="40">
        <v>673</v>
      </c>
      <c r="G1231" s="41"/>
      <c r="H1231" s="42">
        <v>53514383855</v>
      </c>
      <c r="I1231" s="43">
        <v>41</v>
      </c>
      <c r="J1231" s="43" t="s">
        <v>22</v>
      </c>
      <c r="K1231" s="43">
        <v>16.25</v>
      </c>
      <c r="L1231" s="43">
        <v>11</v>
      </c>
      <c r="M1231" s="43">
        <v>13.5</v>
      </c>
      <c r="N1231" s="37" t="s">
        <v>195</v>
      </c>
      <c r="O1231" s="37" t="s">
        <v>196</v>
      </c>
    </row>
    <row r="1232" spans="1:15" s="36" customFormat="1" x14ac:dyDescent="0.25">
      <c r="A1232" s="52" t="s">
        <v>2454</v>
      </c>
      <c r="B1232" s="44" t="str">
        <f t="shared" si="25"/>
        <v>I266 35'Cd/200-208V/1Ph/cCSAus</v>
      </c>
      <c r="C1232" s="39" t="s">
        <v>2455</v>
      </c>
      <c r="D1232" s="37" t="str">
        <f>VLOOKUP(A1232,'[1]Zoeller Pump Company'!$A$10:$C$3862,3,FALSE)</f>
        <v>https://www.zoellerpumps.com/en-us/products/sewage-pumps/residential/260-series</v>
      </c>
      <c r="E1232" s="39" t="s">
        <v>21</v>
      </c>
      <c r="F1232" s="40">
        <v>666</v>
      </c>
      <c r="G1232" s="41"/>
      <c r="H1232" s="39">
        <v>53514441562</v>
      </c>
      <c r="I1232" s="39">
        <v>39.5</v>
      </c>
      <c r="J1232" s="39" t="s">
        <v>22</v>
      </c>
      <c r="K1232" s="39">
        <v>16.25</v>
      </c>
      <c r="L1232" s="39">
        <v>11</v>
      </c>
      <c r="M1232" s="39">
        <v>13.5</v>
      </c>
      <c r="N1232" s="37" t="s">
        <v>23</v>
      </c>
      <c r="O1232" s="37" t="s">
        <v>196</v>
      </c>
    </row>
    <row r="1233" spans="1:15" s="36" customFormat="1" x14ac:dyDescent="0.25">
      <c r="A1233" s="52" t="s">
        <v>2456</v>
      </c>
      <c r="B1233" s="44" t="str">
        <f t="shared" si="25"/>
        <v>M266 25'Cd/115V/1Ph/cCSAus/CI Impeller</v>
      </c>
      <c r="C1233" s="39" t="s">
        <v>2457</v>
      </c>
      <c r="D1233" s="37" t="str">
        <f>VLOOKUP(A1233,'[1]Zoeller Pump Company'!$A$10:$C$3862,3,FALSE)</f>
        <v>https://www.zoellerpumps.com/en-us/products/sewage-pumps/residential/260-series</v>
      </c>
      <c r="E1233" s="39" t="s">
        <v>21</v>
      </c>
      <c r="F1233" s="40">
        <v>604</v>
      </c>
      <c r="G1233" s="41"/>
      <c r="H1233" s="39">
        <v>53514449667</v>
      </c>
      <c r="I1233" s="39">
        <v>50</v>
      </c>
      <c r="J1233" s="39" t="s">
        <v>22</v>
      </c>
      <c r="K1233" s="39">
        <v>16.25</v>
      </c>
      <c r="L1233" s="39">
        <v>11</v>
      </c>
      <c r="M1233" s="39">
        <v>13.5</v>
      </c>
      <c r="N1233" s="37" t="s">
        <v>23</v>
      </c>
      <c r="O1233" s="37" t="s">
        <v>196</v>
      </c>
    </row>
    <row r="1234" spans="1:15" s="36" customFormat="1" x14ac:dyDescent="0.25">
      <c r="A1234" s="37" t="s">
        <v>2458</v>
      </c>
      <c r="B1234" s="44" t="str">
        <f t="shared" si="25"/>
        <v>M267 115V/1Ph/cCSAus/UL</v>
      </c>
      <c r="C1234" s="37" t="s">
        <v>2459</v>
      </c>
      <c r="D1234" s="37" t="str">
        <f>VLOOKUP(A1234,'[1]Zoeller Pump Company'!$A$10:$C$3862,3,FALSE)</f>
        <v>https://www.zoellerpumps.com/en-us/products/sewage-pumps/residential/260-series</v>
      </c>
      <c r="E1234" s="37" t="s">
        <v>21</v>
      </c>
      <c r="F1234" s="40">
        <v>539</v>
      </c>
      <c r="G1234" s="41">
        <f t="shared" ref="G1234:G1297" si="26">F1234*0.75</f>
        <v>404.25</v>
      </c>
      <c r="H1234" s="42">
        <v>53514017613</v>
      </c>
      <c r="I1234" s="43">
        <v>47.5</v>
      </c>
      <c r="J1234" s="43" t="s">
        <v>22</v>
      </c>
      <c r="K1234" s="43">
        <v>16.25</v>
      </c>
      <c r="L1234" s="43">
        <v>11</v>
      </c>
      <c r="M1234" s="43">
        <v>13.5</v>
      </c>
      <c r="N1234" s="37" t="s">
        <v>195</v>
      </c>
      <c r="O1234" s="37" t="s">
        <v>196</v>
      </c>
    </row>
    <row r="1235" spans="1:15" s="36" customFormat="1" x14ac:dyDescent="0.25">
      <c r="A1235" s="37" t="s">
        <v>2460</v>
      </c>
      <c r="B1235" s="44" t="str">
        <f t="shared" si="25"/>
        <v>N267 115V/1Ph/cCSAus/UL</v>
      </c>
      <c r="C1235" s="37" t="s">
        <v>2461</v>
      </c>
      <c r="D1235" s="37" t="str">
        <f>VLOOKUP(A1235,'[1]Zoeller Pump Company'!$A$10:$C$3862,3,FALSE)</f>
        <v>https://www.zoellerpumps.com/en-us/products/sewage-pumps/residential/260-series</v>
      </c>
      <c r="E1235" s="37" t="s">
        <v>21</v>
      </c>
      <c r="F1235" s="40">
        <v>477</v>
      </c>
      <c r="G1235" s="41">
        <f t="shared" si="26"/>
        <v>357.75</v>
      </c>
      <c r="H1235" s="42">
        <v>53514017620</v>
      </c>
      <c r="I1235" s="43">
        <v>47</v>
      </c>
      <c r="J1235" s="43" t="s">
        <v>22</v>
      </c>
      <c r="K1235" s="43">
        <v>16.25</v>
      </c>
      <c r="L1235" s="43">
        <v>11</v>
      </c>
      <c r="M1235" s="43">
        <v>13.5</v>
      </c>
      <c r="N1235" s="37" t="s">
        <v>195</v>
      </c>
      <c r="O1235" s="37" t="s">
        <v>196</v>
      </c>
    </row>
    <row r="1236" spans="1:15" s="36" customFormat="1" x14ac:dyDescent="0.25">
      <c r="A1236" s="37" t="s">
        <v>2462</v>
      </c>
      <c r="B1236" s="44" t="str">
        <f t="shared" si="25"/>
        <v>D267 230V/1Ph/cCSAus/UL</v>
      </c>
      <c r="C1236" s="37" t="s">
        <v>2463</v>
      </c>
      <c r="D1236" s="37" t="str">
        <f>VLOOKUP(A1236,'[1]Zoeller Pump Company'!$A$10:$C$3862,3,FALSE)</f>
        <v>https://www.zoellerpumps.com/en-us/products/sewage-pumps/residential/260-series</v>
      </c>
      <c r="E1236" s="37" t="s">
        <v>21</v>
      </c>
      <c r="F1236" s="40">
        <v>627</v>
      </c>
      <c r="G1236" s="41">
        <f t="shared" si="26"/>
        <v>470.25</v>
      </c>
      <c r="H1236" s="42">
        <v>53514017637</v>
      </c>
      <c r="I1236" s="43">
        <v>47.5</v>
      </c>
      <c r="J1236" s="43" t="s">
        <v>22</v>
      </c>
      <c r="K1236" s="43">
        <v>16.25</v>
      </c>
      <c r="L1236" s="43">
        <v>11</v>
      </c>
      <c r="M1236" s="43">
        <v>13.5</v>
      </c>
      <c r="N1236" s="37" t="s">
        <v>195</v>
      </c>
      <c r="O1236" s="37" t="s">
        <v>196</v>
      </c>
    </row>
    <row r="1237" spans="1:15" s="36" customFormat="1" x14ac:dyDescent="0.25">
      <c r="A1237" s="37" t="s">
        <v>2464</v>
      </c>
      <c r="B1237" s="44" t="str">
        <f t="shared" si="25"/>
        <v>E267 230V/1Ph/UL/cCSAus</v>
      </c>
      <c r="C1237" s="37" t="s">
        <v>2465</v>
      </c>
      <c r="D1237" s="37" t="str">
        <f>VLOOKUP(A1237,'[1]Zoeller Pump Company'!$A$10:$C$3862,3,FALSE)</f>
        <v>https://www.zoellerpumps.com/en-us/products/sewage-pumps/residential/260-series</v>
      </c>
      <c r="E1237" s="37" t="s">
        <v>21</v>
      </c>
      <c r="F1237" s="40">
        <v>568</v>
      </c>
      <c r="G1237" s="41">
        <f t="shared" si="26"/>
        <v>426</v>
      </c>
      <c r="H1237" s="42">
        <v>53514017644</v>
      </c>
      <c r="I1237" s="43">
        <v>47</v>
      </c>
      <c r="J1237" s="43" t="s">
        <v>22</v>
      </c>
      <c r="K1237" s="43">
        <v>16.25</v>
      </c>
      <c r="L1237" s="43">
        <v>11</v>
      </c>
      <c r="M1237" s="43">
        <v>13.5</v>
      </c>
      <c r="N1237" s="37" t="s">
        <v>195</v>
      </c>
      <c r="O1237" s="37" t="s">
        <v>196</v>
      </c>
    </row>
    <row r="1238" spans="1:15" s="36" customFormat="1" x14ac:dyDescent="0.25">
      <c r="A1238" s="37" t="s">
        <v>2466</v>
      </c>
      <c r="B1238" s="44" t="str">
        <f t="shared" si="25"/>
        <v>M267 25'Cd/115V/1Ph/cCSAus/UL</v>
      </c>
      <c r="C1238" s="37" t="s">
        <v>2467</v>
      </c>
      <c r="D1238" s="37" t="str">
        <f>VLOOKUP(A1238,'[1]Zoeller Pump Company'!$A$10:$C$3862,3,FALSE)</f>
        <v>https://www.zoellerpumps.com/en-us/products/sewage-pumps/residential/260-series</v>
      </c>
      <c r="E1238" s="37" t="s">
        <v>21</v>
      </c>
      <c r="F1238" s="40">
        <v>594</v>
      </c>
      <c r="G1238" s="41">
        <f t="shared" si="26"/>
        <v>445.5</v>
      </c>
      <c r="H1238" s="42">
        <v>53514017651</v>
      </c>
      <c r="I1238" s="43">
        <v>49.5</v>
      </c>
      <c r="J1238" s="43" t="s">
        <v>22</v>
      </c>
      <c r="K1238" s="43">
        <v>16.25</v>
      </c>
      <c r="L1238" s="43">
        <v>11</v>
      </c>
      <c r="M1238" s="43">
        <v>13.5</v>
      </c>
      <c r="N1238" s="37" t="s">
        <v>195</v>
      </c>
      <c r="O1238" s="37" t="s">
        <v>196</v>
      </c>
    </row>
    <row r="1239" spans="1:15" s="36" customFormat="1" x14ac:dyDescent="0.25">
      <c r="A1239" s="37" t="s">
        <v>2468</v>
      </c>
      <c r="B1239" s="44" t="str">
        <f t="shared" si="25"/>
        <v>M267 15'Cd/115V/1Ph/cCSAus/UL</v>
      </c>
      <c r="C1239" s="37" t="s">
        <v>2469</v>
      </c>
      <c r="D1239" s="37" t="str">
        <f>VLOOKUP(A1239,'[1]Zoeller Pump Company'!$A$10:$C$3862,3,FALSE)</f>
        <v>https://www.zoellerpumps.com/en-us/products/sewage-pumps/residential/260-series</v>
      </c>
      <c r="E1239" s="37" t="s">
        <v>21</v>
      </c>
      <c r="F1239" s="40">
        <v>564</v>
      </c>
      <c r="G1239" s="41">
        <f t="shared" si="26"/>
        <v>423</v>
      </c>
      <c r="H1239" s="42">
        <v>53514017675</v>
      </c>
      <c r="I1239" s="43">
        <v>47.5</v>
      </c>
      <c r="J1239" s="43" t="s">
        <v>22</v>
      </c>
      <c r="K1239" s="43">
        <v>16.25</v>
      </c>
      <c r="L1239" s="43">
        <v>11</v>
      </c>
      <c r="M1239" s="43">
        <v>13.5</v>
      </c>
      <c r="N1239" s="37" t="s">
        <v>195</v>
      </c>
      <c r="O1239" s="37" t="s">
        <v>196</v>
      </c>
    </row>
    <row r="1240" spans="1:15" s="36" customFormat="1" x14ac:dyDescent="0.25">
      <c r="A1240" s="37" t="s">
        <v>2470</v>
      </c>
      <c r="B1240" s="44" t="str">
        <f t="shared" si="25"/>
        <v>F267 230V/3Ph/UL/cCSAus</v>
      </c>
      <c r="C1240" s="37" t="s">
        <v>2471</v>
      </c>
      <c r="D1240" s="37" t="str">
        <f>VLOOKUP(A1240,'[1]Zoeller Pump Company'!$A$10:$C$3862,3,FALSE)</f>
        <v>https://www.zoellerpumps.com/en-us/products/sewage-pumps/residential/260-series</v>
      </c>
      <c r="E1240" s="37" t="s">
        <v>21</v>
      </c>
      <c r="F1240" s="40">
        <v>683</v>
      </c>
      <c r="G1240" s="41">
        <f t="shared" si="26"/>
        <v>512.25</v>
      </c>
      <c r="H1240" s="42">
        <v>53514017682</v>
      </c>
      <c r="I1240" s="43">
        <v>47</v>
      </c>
      <c r="J1240" s="43" t="s">
        <v>22</v>
      </c>
      <c r="K1240" s="43">
        <v>16.25</v>
      </c>
      <c r="L1240" s="43">
        <v>11</v>
      </c>
      <c r="M1240" s="43">
        <v>13.5</v>
      </c>
      <c r="N1240" s="37" t="s">
        <v>195</v>
      </c>
      <c r="O1240" s="37" t="s">
        <v>196</v>
      </c>
    </row>
    <row r="1241" spans="1:15" s="36" customFormat="1" x14ac:dyDescent="0.25">
      <c r="A1241" s="37" t="s">
        <v>2472</v>
      </c>
      <c r="B1241" s="44" t="str">
        <f t="shared" si="25"/>
        <v>J267 200-208V/3Ph/UL/cCSAus</v>
      </c>
      <c r="C1241" s="37" t="s">
        <v>2473</v>
      </c>
      <c r="D1241" s="37" t="str">
        <f>VLOOKUP(A1241,'[1]Zoeller Pump Company'!$A$10:$C$3862,3,FALSE)</f>
        <v>https://www.zoellerpumps.com/en-us/products/sewage-pumps/residential/260-series</v>
      </c>
      <c r="E1241" s="37" t="s">
        <v>21</v>
      </c>
      <c r="F1241" s="40">
        <v>683</v>
      </c>
      <c r="G1241" s="41">
        <f t="shared" si="26"/>
        <v>512.25</v>
      </c>
      <c r="H1241" s="42">
        <v>53514017699</v>
      </c>
      <c r="I1241" s="43">
        <v>47</v>
      </c>
      <c r="J1241" s="43" t="s">
        <v>22</v>
      </c>
      <c r="K1241" s="43">
        <v>16.25</v>
      </c>
      <c r="L1241" s="43">
        <v>11</v>
      </c>
      <c r="M1241" s="43">
        <v>13.5</v>
      </c>
      <c r="N1241" s="37" t="s">
        <v>195</v>
      </c>
      <c r="O1241" s="37" t="s">
        <v>196</v>
      </c>
    </row>
    <row r="1242" spans="1:15" s="36" customFormat="1" x14ac:dyDescent="0.25">
      <c r="A1242" s="37" t="s">
        <v>2474</v>
      </c>
      <c r="B1242" s="44" t="str">
        <f t="shared" si="25"/>
        <v>D267 15'Cd/230V/1Ph/cCSAus/UL</v>
      </c>
      <c r="C1242" s="37" t="s">
        <v>2475</v>
      </c>
      <c r="D1242" s="37" t="str">
        <f>VLOOKUP(A1242,'[1]Zoeller Pump Company'!$A$10:$C$3862,3,FALSE)</f>
        <v>https://www.zoellerpumps.com/en-us/products/sewage-pumps/residential/260-series</v>
      </c>
      <c r="E1242" s="37" t="s">
        <v>21</v>
      </c>
      <c r="F1242" s="40">
        <v>652</v>
      </c>
      <c r="G1242" s="41">
        <f t="shared" si="26"/>
        <v>489</v>
      </c>
      <c r="H1242" s="42">
        <v>53514017705</v>
      </c>
      <c r="I1242" s="43">
        <v>47.5</v>
      </c>
      <c r="J1242" s="43" t="s">
        <v>22</v>
      </c>
      <c r="K1242" s="43">
        <v>16.25</v>
      </c>
      <c r="L1242" s="43">
        <v>11</v>
      </c>
      <c r="M1242" s="43">
        <v>13.5</v>
      </c>
      <c r="N1242" s="37" t="s">
        <v>195</v>
      </c>
      <c r="O1242" s="37" t="s">
        <v>196</v>
      </c>
    </row>
    <row r="1243" spans="1:15" s="36" customFormat="1" x14ac:dyDescent="0.25">
      <c r="A1243" s="37" t="s">
        <v>2476</v>
      </c>
      <c r="B1243" s="44" t="str">
        <f t="shared" si="25"/>
        <v>N267 25'Cd/115V/1Ph/cCSAus/UL</v>
      </c>
      <c r="C1243" s="37" t="s">
        <v>2477</v>
      </c>
      <c r="D1243" s="37" t="str">
        <f>VLOOKUP(A1243,'[1]Zoeller Pump Company'!$A$10:$C$3862,3,FALSE)</f>
        <v>https://www.zoellerpumps.com/en-us/products/sewage-pumps/residential/260-series</v>
      </c>
      <c r="E1243" s="37" t="s">
        <v>21</v>
      </c>
      <c r="F1243" s="40">
        <v>532</v>
      </c>
      <c r="G1243" s="41">
        <f t="shared" si="26"/>
        <v>399</v>
      </c>
      <c r="H1243" s="42">
        <v>53514017712</v>
      </c>
      <c r="I1243" s="43">
        <v>49</v>
      </c>
      <c r="J1243" s="43" t="s">
        <v>22</v>
      </c>
      <c r="K1243" s="43">
        <v>16.25</v>
      </c>
      <c r="L1243" s="43">
        <v>11</v>
      </c>
      <c r="M1243" s="43">
        <v>13.5</v>
      </c>
      <c r="N1243" s="37" t="s">
        <v>195</v>
      </c>
      <c r="O1243" s="37" t="s">
        <v>196</v>
      </c>
    </row>
    <row r="1244" spans="1:15" s="36" customFormat="1" x14ac:dyDescent="0.25">
      <c r="A1244" s="37" t="s">
        <v>2478</v>
      </c>
      <c r="B1244" s="44" t="str">
        <f t="shared" si="25"/>
        <v>M267 50'Cd/115V/1Ph/cCSAus/UL</v>
      </c>
      <c r="C1244" s="37" t="s">
        <v>2479</v>
      </c>
      <c r="D1244" s="37" t="str">
        <f>VLOOKUP(A1244,'[1]Zoeller Pump Company'!$A$10:$C$3862,3,FALSE)</f>
        <v>https://www.zoellerpumps.com/en-us/products/sewage-pumps/residential/260-series</v>
      </c>
      <c r="E1244" s="37" t="s">
        <v>21</v>
      </c>
      <c r="F1244" s="40">
        <v>639</v>
      </c>
      <c r="G1244" s="41">
        <f t="shared" si="26"/>
        <v>479.25</v>
      </c>
      <c r="H1244" s="42">
        <v>53514017736</v>
      </c>
      <c r="I1244" s="43">
        <v>56.5</v>
      </c>
      <c r="J1244" s="43" t="s">
        <v>22</v>
      </c>
      <c r="K1244" s="43">
        <v>16.25</v>
      </c>
      <c r="L1244" s="43">
        <v>11</v>
      </c>
      <c r="M1244" s="43">
        <v>13.5</v>
      </c>
      <c r="N1244" s="37" t="s">
        <v>195</v>
      </c>
      <c r="O1244" s="37" t="s">
        <v>196</v>
      </c>
    </row>
    <row r="1245" spans="1:15" s="36" customFormat="1" x14ac:dyDescent="0.25">
      <c r="A1245" s="37" t="s">
        <v>2480</v>
      </c>
      <c r="B1245" s="44" t="str">
        <f t="shared" si="25"/>
        <v>E267 230V/1Ph/cCSAus/UL/No Plug</v>
      </c>
      <c r="C1245" s="37" t="s">
        <v>2481</v>
      </c>
      <c r="D1245" s="37" t="str">
        <f>VLOOKUP(A1245,'[1]Zoeller Pump Company'!$A$10:$C$3862,3,FALSE)</f>
        <v>https://www.zoellerpumps.com/en-us/products/sewage-pumps/residential/260-series</v>
      </c>
      <c r="E1245" s="37" t="s">
        <v>21</v>
      </c>
      <c r="F1245" s="40">
        <v>568</v>
      </c>
      <c r="G1245" s="41">
        <f t="shared" si="26"/>
        <v>426</v>
      </c>
      <c r="H1245" s="42">
        <v>53514045104</v>
      </c>
      <c r="I1245" s="43">
        <v>47</v>
      </c>
      <c r="J1245" s="43" t="s">
        <v>22</v>
      </c>
      <c r="K1245" s="43">
        <v>16.25</v>
      </c>
      <c r="L1245" s="43">
        <v>11</v>
      </c>
      <c r="M1245" s="43">
        <v>13.5</v>
      </c>
      <c r="N1245" s="37" t="s">
        <v>195</v>
      </c>
      <c r="O1245" s="37" t="s">
        <v>196</v>
      </c>
    </row>
    <row r="1246" spans="1:15" s="36" customFormat="1" x14ac:dyDescent="0.25">
      <c r="A1246" s="37" t="s">
        <v>2482</v>
      </c>
      <c r="B1246" s="44" t="str">
        <f t="shared" si="25"/>
        <v>N267 35'Cd/115V/1Ph/cCSAus/UL</v>
      </c>
      <c r="C1246" s="37" t="s">
        <v>2483</v>
      </c>
      <c r="D1246" s="37" t="str">
        <f>VLOOKUP(A1246,'[1]Zoeller Pump Company'!$A$10:$C$3862,3,FALSE)</f>
        <v>https://www.zoellerpumps.com/en-us/products/sewage-pumps/residential/260-series</v>
      </c>
      <c r="E1246" s="37" t="s">
        <v>21</v>
      </c>
      <c r="F1246" s="40">
        <v>552</v>
      </c>
      <c r="G1246" s="41">
        <f t="shared" si="26"/>
        <v>414</v>
      </c>
      <c r="H1246" s="42">
        <v>53514017798</v>
      </c>
      <c r="I1246" s="43">
        <v>52</v>
      </c>
      <c r="J1246" s="43" t="s">
        <v>22</v>
      </c>
      <c r="K1246" s="43">
        <v>16.25</v>
      </c>
      <c r="L1246" s="43">
        <v>11</v>
      </c>
      <c r="M1246" s="43">
        <v>13.5</v>
      </c>
      <c r="N1246" s="37" t="s">
        <v>195</v>
      </c>
      <c r="O1246" s="37" t="s">
        <v>196</v>
      </c>
    </row>
    <row r="1247" spans="1:15" s="36" customFormat="1" x14ac:dyDescent="0.25">
      <c r="A1247" s="37" t="s">
        <v>2484</v>
      </c>
      <c r="B1247" s="44" t="str">
        <f t="shared" si="25"/>
        <v>M267 35'Cd/115V/1Ph/cCSAus/UL</v>
      </c>
      <c r="C1247" s="37" t="s">
        <v>2485</v>
      </c>
      <c r="D1247" s="37" t="str">
        <f>VLOOKUP(A1247,'[1]Zoeller Pump Company'!$A$10:$C$3862,3,FALSE)</f>
        <v>https://www.zoellerpumps.com/en-us/products/sewage-pumps/residential/260-series</v>
      </c>
      <c r="E1247" s="37" t="s">
        <v>21</v>
      </c>
      <c r="F1247" s="40">
        <v>614</v>
      </c>
      <c r="G1247" s="41">
        <f t="shared" si="26"/>
        <v>460.5</v>
      </c>
      <c r="H1247" s="42">
        <v>53514017804</v>
      </c>
      <c r="I1247" s="43">
        <v>52.5</v>
      </c>
      <c r="J1247" s="43" t="s">
        <v>22</v>
      </c>
      <c r="K1247" s="43">
        <v>16.25</v>
      </c>
      <c r="L1247" s="43">
        <v>11</v>
      </c>
      <c r="M1247" s="43">
        <v>13.5</v>
      </c>
      <c r="N1247" s="37" t="s">
        <v>195</v>
      </c>
      <c r="O1247" s="37" t="s">
        <v>196</v>
      </c>
    </row>
    <row r="1248" spans="1:15" s="36" customFormat="1" x14ac:dyDescent="0.25">
      <c r="A1248" s="37" t="s">
        <v>2486</v>
      </c>
      <c r="B1248" s="44" t="str">
        <f t="shared" si="25"/>
        <v>M267 115V/1Ph/Extra Duty</v>
      </c>
      <c r="C1248" s="37" t="s">
        <v>2487</v>
      </c>
      <c r="D1248" s="37" t="str">
        <f>VLOOKUP(A1248,'[1]Zoeller Pump Company'!$A$10:$C$3862,3,FALSE)</f>
        <v>https://www.zoellerpumps.com/en-us/products/sewage-pumps/residential/260-series</v>
      </c>
      <c r="E1248" s="37" t="s">
        <v>21</v>
      </c>
      <c r="F1248" s="40">
        <v>584</v>
      </c>
      <c r="G1248" s="41">
        <f t="shared" si="26"/>
        <v>438</v>
      </c>
      <c r="H1248" s="42">
        <v>53514017811</v>
      </c>
      <c r="I1248" s="43">
        <v>47.5</v>
      </c>
      <c r="J1248" s="43" t="s">
        <v>22</v>
      </c>
      <c r="K1248" s="43">
        <v>16.25</v>
      </c>
      <c r="L1248" s="43">
        <v>11</v>
      </c>
      <c r="M1248" s="43">
        <v>13.5</v>
      </c>
      <c r="N1248" s="37" t="s">
        <v>195</v>
      </c>
      <c r="O1248" s="37" t="s">
        <v>196</v>
      </c>
    </row>
    <row r="1249" spans="1:15" s="36" customFormat="1" x14ac:dyDescent="0.25">
      <c r="A1249" s="37" t="s">
        <v>2488</v>
      </c>
      <c r="B1249" s="44" t="str">
        <f t="shared" si="25"/>
        <v>E267 50'Cd/230V/1Ph/UL/cCSAus</v>
      </c>
      <c r="C1249" s="37" t="s">
        <v>2489</v>
      </c>
      <c r="D1249" s="37" t="str">
        <f>VLOOKUP(A1249,'[1]Zoeller Pump Company'!$A$10:$C$3862,3,FALSE)</f>
        <v>https://www.zoellerpumps.com/en-us/products/sewage-pumps/residential/260-series</v>
      </c>
      <c r="E1249" s="37" t="s">
        <v>21</v>
      </c>
      <c r="F1249" s="40">
        <v>668</v>
      </c>
      <c r="G1249" s="41">
        <f t="shared" si="26"/>
        <v>501</v>
      </c>
      <c r="H1249" s="42">
        <v>53514017828</v>
      </c>
      <c r="I1249" s="43">
        <v>56</v>
      </c>
      <c r="J1249" s="43" t="s">
        <v>22</v>
      </c>
      <c r="K1249" s="43">
        <v>16.25</v>
      </c>
      <c r="L1249" s="43">
        <v>11</v>
      </c>
      <c r="M1249" s="43">
        <v>13.5</v>
      </c>
      <c r="N1249" s="37" t="s">
        <v>195</v>
      </c>
      <c r="O1249" s="37" t="s">
        <v>196</v>
      </c>
    </row>
    <row r="1250" spans="1:15" s="36" customFormat="1" x14ac:dyDescent="0.25">
      <c r="A1250" s="37" t="s">
        <v>2490</v>
      </c>
      <c r="B1250" s="44" t="str">
        <f t="shared" si="25"/>
        <v>BN267 115V/1Ph/Pb15'/UL/cCSAus Pump</v>
      </c>
      <c r="C1250" s="37" t="s">
        <v>2491</v>
      </c>
      <c r="D1250" s="37" t="str">
        <f>VLOOKUP(A1250,'[1]Zoeller Pump Company'!$A$10:$C$3862,3,FALSE)</f>
        <v>https://www.zoellerpumps.com/en-us/products/sewage-pumps/residential/260-series</v>
      </c>
      <c r="E1250" s="37" t="s">
        <v>21</v>
      </c>
      <c r="F1250" s="40">
        <v>522</v>
      </c>
      <c r="G1250" s="41">
        <f t="shared" si="26"/>
        <v>391.5</v>
      </c>
      <c r="H1250" s="42">
        <v>53514017835</v>
      </c>
      <c r="I1250" s="43">
        <v>49</v>
      </c>
      <c r="J1250" s="43" t="s">
        <v>22</v>
      </c>
      <c r="K1250" s="43">
        <v>16.25</v>
      </c>
      <c r="L1250" s="43">
        <v>11</v>
      </c>
      <c r="M1250" s="43">
        <v>13.5</v>
      </c>
      <c r="N1250" s="37" t="s">
        <v>195</v>
      </c>
      <c r="O1250" s="37" t="s">
        <v>196</v>
      </c>
    </row>
    <row r="1251" spans="1:15" s="36" customFormat="1" x14ac:dyDescent="0.25">
      <c r="A1251" s="37" t="s">
        <v>2492</v>
      </c>
      <c r="B1251" s="44" t="str">
        <f t="shared" si="25"/>
        <v>D267 25'Cd/230V/1Ph/cCSAus/UL</v>
      </c>
      <c r="C1251" s="37" t="s">
        <v>2493</v>
      </c>
      <c r="D1251" s="37" t="str">
        <f>VLOOKUP(A1251,'[1]Zoeller Pump Company'!$A$10:$C$3862,3,FALSE)</f>
        <v>https://www.zoellerpumps.com/en-us/products/sewage-pumps/residential/260-series</v>
      </c>
      <c r="E1251" s="37" t="s">
        <v>21</v>
      </c>
      <c r="F1251" s="40">
        <v>682</v>
      </c>
      <c r="G1251" s="41">
        <f t="shared" si="26"/>
        <v>511.5</v>
      </c>
      <c r="H1251" s="42">
        <v>53514017842</v>
      </c>
      <c r="I1251" s="43">
        <v>49.5</v>
      </c>
      <c r="J1251" s="43" t="s">
        <v>22</v>
      </c>
      <c r="K1251" s="43">
        <v>16.25</v>
      </c>
      <c r="L1251" s="43">
        <v>11</v>
      </c>
      <c r="M1251" s="43">
        <v>13.5</v>
      </c>
      <c r="N1251" s="37" t="s">
        <v>195</v>
      </c>
      <c r="O1251" s="37" t="s">
        <v>196</v>
      </c>
    </row>
    <row r="1252" spans="1:15" s="36" customFormat="1" x14ac:dyDescent="0.25">
      <c r="A1252" s="37" t="s">
        <v>2494</v>
      </c>
      <c r="B1252" s="44" t="str">
        <f t="shared" si="25"/>
        <v>M267 15'Cd/115V/1Ph/ED</v>
      </c>
      <c r="C1252" s="37" t="s">
        <v>2495</v>
      </c>
      <c r="D1252" s="37" t="str">
        <f>VLOOKUP(A1252,'[1]Zoeller Pump Company'!$A$10:$C$3862,3,FALSE)</f>
        <v>https://www.zoellerpumps.com/en-us/products/sewage-pumps/residential/260-series</v>
      </c>
      <c r="E1252" s="37" t="s">
        <v>21</v>
      </c>
      <c r="F1252" s="40">
        <v>609</v>
      </c>
      <c r="G1252" s="41">
        <f t="shared" si="26"/>
        <v>456.75</v>
      </c>
      <c r="H1252" s="42">
        <v>53514017859</v>
      </c>
      <c r="I1252" s="43">
        <v>47.5</v>
      </c>
      <c r="J1252" s="43" t="s">
        <v>22</v>
      </c>
      <c r="K1252" s="43">
        <v>16.25</v>
      </c>
      <c r="L1252" s="43">
        <v>11</v>
      </c>
      <c r="M1252" s="43">
        <v>13.5</v>
      </c>
      <c r="N1252" s="37" t="s">
        <v>195</v>
      </c>
      <c r="O1252" s="37" t="s">
        <v>196</v>
      </c>
    </row>
    <row r="1253" spans="1:15" s="36" customFormat="1" x14ac:dyDescent="0.25">
      <c r="A1253" s="37" t="s">
        <v>2496</v>
      </c>
      <c r="B1253" s="44" t="str">
        <f t="shared" si="25"/>
        <v>N267 50'Cd/115V/1Ph/cCSAus/UL</v>
      </c>
      <c r="C1253" s="37" t="s">
        <v>2497</v>
      </c>
      <c r="D1253" s="37" t="str">
        <f>VLOOKUP(A1253,'[1]Zoeller Pump Company'!$A$10:$C$3862,3,FALSE)</f>
        <v>https://www.zoellerpumps.com/en-us/products/sewage-pumps/residential/260-series</v>
      </c>
      <c r="E1253" s="37" t="s">
        <v>21</v>
      </c>
      <c r="F1253" s="40">
        <v>577</v>
      </c>
      <c r="G1253" s="41">
        <f t="shared" si="26"/>
        <v>432.75</v>
      </c>
      <c r="H1253" s="42">
        <v>53514017897</v>
      </c>
      <c r="I1253" s="43">
        <v>56</v>
      </c>
      <c r="J1253" s="43" t="s">
        <v>22</v>
      </c>
      <c r="K1253" s="43">
        <v>16.25</v>
      </c>
      <c r="L1253" s="43">
        <v>11</v>
      </c>
      <c r="M1253" s="43">
        <v>13.5</v>
      </c>
      <c r="N1253" s="37" t="s">
        <v>195</v>
      </c>
      <c r="O1253" s="37" t="s">
        <v>196</v>
      </c>
    </row>
    <row r="1254" spans="1:15" s="36" customFormat="1" x14ac:dyDescent="0.25">
      <c r="A1254" s="37" t="s">
        <v>2498</v>
      </c>
      <c r="B1254" s="44" t="str">
        <f t="shared" si="25"/>
        <v>E267 25'Cd/230V/1Ph/UL/cCSAus</v>
      </c>
      <c r="C1254" s="37" t="s">
        <v>2499</v>
      </c>
      <c r="D1254" s="37" t="str">
        <f>VLOOKUP(A1254,'[1]Zoeller Pump Company'!$A$10:$C$3862,3,FALSE)</f>
        <v>https://www.zoellerpumps.com/en-us/products/sewage-pumps/residential/260-series</v>
      </c>
      <c r="E1254" s="37" t="s">
        <v>21</v>
      </c>
      <c r="F1254" s="40">
        <v>623</v>
      </c>
      <c r="G1254" s="41">
        <f t="shared" si="26"/>
        <v>467.25</v>
      </c>
      <c r="H1254" s="42">
        <v>53514017903</v>
      </c>
      <c r="I1254" s="43">
        <v>49</v>
      </c>
      <c r="J1254" s="43" t="s">
        <v>22</v>
      </c>
      <c r="K1254" s="43">
        <v>16.25</v>
      </c>
      <c r="L1254" s="43">
        <v>11</v>
      </c>
      <c r="M1254" s="43">
        <v>13.5</v>
      </c>
      <c r="N1254" s="37" t="s">
        <v>195</v>
      </c>
      <c r="O1254" s="37" t="s">
        <v>196</v>
      </c>
    </row>
    <row r="1255" spans="1:15" s="36" customFormat="1" x14ac:dyDescent="0.25">
      <c r="A1255" s="37" t="s">
        <v>2500</v>
      </c>
      <c r="B1255" s="44" t="str">
        <f t="shared" si="25"/>
        <v>G267 460V/3Ph/cCSAus</v>
      </c>
      <c r="C1255" s="37" t="s">
        <v>2501</v>
      </c>
      <c r="D1255" s="37" t="str">
        <f>VLOOKUP(A1255,'[1]Zoeller Pump Company'!$A$10:$C$3862,3,FALSE)</f>
        <v>https://www.zoellerpumps.com/en-us/products/sewage-pumps/residential/260-series</v>
      </c>
      <c r="E1255" s="37" t="s">
        <v>21</v>
      </c>
      <c r="F1255" s="40">
        <v>683</v>
      </c>
      <c r="G1255" s="41">
        <f t="shared" si="26"/>
        <v>512.25</v>
      </c>
      <c r="H1255" s="42">
        <v>53514028411</v>
      </c>
      <c r="I1255" s="43">
        <v>47</v>
      </c>
      <c r="J1255" s="43" t="s">
        <v>22</v>
      </c>
      <c r="K1255" s="43">
        <v>16.25</v>
      </c>
      <c r="L1255" s="43">
        <v>11</v>
      </c>
      <c r="M1255" s="43">
        <v>13.5</v>
      </c>
      <c r="N1255" s="37" t="s">
        <v>195</v>
      </c>
      <c r="O1255" s="37" t="s">
        <v>196</v>
      </c>
    </row>
    <row r="1256" spans="1:15" s="36" customFormat="1" x14ac:dyDescent="0.25">
      <c r="A1256" s="37" t="s">
        <v>2502</v>
      </c>
      <c r="B1256" s="44" t="str">
        <f t="shared" si="25"/>
        <v>H267 200-208V/1Ph/cCSAus</v>
      </c>
      <c r="C1256" s="37" t="s">
        <v>2503</v>
      </c>
      <c r="D1256" s="37" t="str">
        <f>VLOOKUP(A1256,'[1]Zoeller Pump Company'!$A$10:$C$3862,3,FALSE)</f>
        <v>https://www.zoellerpumps.com/en-us/products/sewage-pumps/residential/260-series</v>
      </c>
      <c r="E1256" s="37" t="s">
        <v>21</v>
      </c>
      <c r="F1256" s="40">
        <v>667</v>
      </c>
      <c r="G1256" s="41">
        <f t="shared" si="26"/>
        <v>500.25</v>
      </c>
      <c r="H1256" s="42">
        <v>53514028428</v>
      </c>
      <c r="I1256" s="43">
        <v>47.5</v>
      </c>
      <c r="J1256" s="43" t="s">
        <v>22</v>
      </c>
      <c r="K1256" s="43">
        <v>16.25</v>
      </c>
      <c r="L1256" s="43">
        <v>11</v>
      </c>
      <c r="M1256" s="43">
        <v>13.5</v>
      </c>
      <c r="N1256" s="37" t="s">
        <v>195</v>
      </c>
      <c r="O1256" s="37" t="s">
        <v>196</v>
      </c>
    </row>
    <row r="1257" spans="1:15" s="36" customFormat="1" x14ac:dyDescent="0.25">
      <c r="A1257" s="37" t="s">
        <v>2504</v>
      </c>
      <c r="B1257" s="44" t="str">
        <f t="shared" si="25"/>
        <v>I267 200-208V/1Ph/cCSAus</v>
      </c>
      <c r="C1257" s="37" t="s">
        <v>2505</v>
      </c>
      <c r="D1257" s="37" t="str">
        <f>VLOOKUP(A1257,'[1]Zoeller Pump Company'!$A$10:$C$3862,3,FALSE)</f>
        <v>https://www.zoellerpumps.com/en-us/products/sewage-pumps/residential/260-series</v>
      </c>
      <c r="E1257" s="37" t="s">
        <v>21</v>
      </c>
      <c r="F1257" s="40">
        <v>608</v>
      </c>
      <c r="G1257" s="41">
        <f t="shared" si="26"/>
        <v>456</v>
      </c>
      <c r="H1257" s="42">
        <v>53514028435</v>
      </c>
      <c r="I1257" s="43">
        <v>47</v>
      </c>
      <c r="J1257" s="43" t="s">
        <v>22</v>
      </c>
      <c r="K1257" s="43">
        <v>16.25</v>
      </c>
      <c r="L1257" s="43">
        <v>11</v>
      </c>
      <c r="M1257" s="43">
        <v>13.5</v>
      </c>
      <c r="N1257" s="37" t="s">
        <v>195</v>
      </c>
      <c r="O1257" s="37" t="s">
        <v>196</v>
      </c>
    </row>
    <row r="1258" spans="1:15" s="36" customFormat="1" x14ac:dyDescent="0.25">
      <c r="A1258" s="37" t="s">
        <v>2506</v>
      </c>
      <c r="B1258" s="44" t="str">
        <f t="shared" si="25"/>
        <v>D267 50'Cd/230V/1Ph/cCSAus/UL</v>
      </c>
      <c r="C1258" s="37" t="s">
        <v>2507</v>
      </c>
      <c r="D1258" s="37" t="str">
        <f>VLOOKUP(A1258,'[1]Zoeller Pump Company'!$A$10:$C$3862,3,FALSE)</f>
        <v>https://www.zoellerpumps.com/en-us/products/sewage-pumps/residential/260-series</v>
      </c>
      <c r="E1258" s="37" t="s">
        <v>21</v>
      </c>
      <c r="F1258" s="40">
        <v>727</v>
      </c>
      <c r="G1258" s="41">
        <f t="shared" si="26"/>
        <v>545.25</v>
      </c>
      <c r="H1258" s="42">
        <v>53514030186</v>
      </c>
      <c r="I1258" s="43">
        <v>56.5</v>
      </c>
      <c r="J1258" s="43" t="s">
        <v>22</v>
      </c>
      <c r="K1258" s="43">
        <v>16.25</v>
      </c>
      <c r="L1258" s="43">
        <v>11</v>
      </c>
      <c r="M1258" s="43">
        <v>13.5</v>
      </c>
      <c r="N1258" s="37" t="s">
        <v>195</v>
      </c>
      <c r="O1258" s="37" t="s">
        <v>196</v>
      </c>
    </row>
    <row r="1259" spans="1:15" s="36" customFormat="1" x14ac:dyDescent="0.25">
      <c r="A1259" s="37" t="s">
        <v>2508</v>
      </c>
      <c r="B1259" s="44" t="str">
        <f t="shared" si="25"/>
        <v>E267 230V/1Ph/Extra Duty</v>
      </c>
      <c r="C1259" s="37" t="s">
        <v>2509</v>
      </c>
      <c r="D1259" s="37" t="str">
        <f>VLOOKUP(A1259,'[1]Zoeller Pump Company'!$A$10:$C$3862,3,FALSE)</f>
        <v>https://www.zoellerpumps.com/en-us/products/sewage-pumps/residential/260-series</v>
      </c>
      <c r="E1259" s="37" t="s">
        <v>21</v>
      </c>
      <c r="F1259" s="40">
        <v>613</v>
      </c>
      <c r="G1259" s="41">
        <f t="shared" si="26"/>
        <v>459.75</v>
      </c>
      <c r="H1259" s="42">
        <v>53514036546</v>
      </c>
      <c r="I1259" s="43">
        <v>47</v>
      </c>
      <c r="J1259" s="43" t="s">
        <v>22</v>
      </c>
      <c r="K1259" s="43">
        <v>16.25</v>
      </c>
      <c r="L1259" s="43">
        <v>11</v>
      </c>
      <c r="M1259" s="43">
        <v>13.5</v>
      </c>
      <c r="N1259" s="37" t="s">
        <v>195</v>
      </c>
      <c r="O1259" s="37" t="s">
        <v>196</v>
      </c>
    </row>
    <row r="1260" spans="1:15" s="36" customFormat="1" x14ac:dyDescent="0.25">
      <c r="A1260" s="37" t="s">
        <v>2510</v>
      </c>
      <c r="B1260" s="44" t="str">
        <f t="shared" si="25"/>
        <v>M267 115V/1Ph/Ci Imp/cCSAus/UL</v>
      </c>
      <c r="C1260" s="37" t="s">
        <v>2511</v>
      </c>
      <c r="D1260" s="37" t="str">
        <f>VLOOKUP(A1260,'[1]Zoeller Pump Company'!$A$10:$C$3862,3,FALSE)</f>
        <v>https://www.zoellerpumps.com/en-us/products/sewage-pumps/residential/260-series</v>
      </c>
      <c r="E1260" s="37" t="s">
        <v>21</v>
      </c>
      <c r="F1260" s="40">
        <v>569</v>
      </c>
      <c r="G1260" s="41">
        <f t="shared" si="26"/>
        <v>426.75</v>
      </c>
      <c r="H1260" s="42">
        <v>53514040536</v>
      </c>
      <c r="I1260" s="43">
        <v>48.5</v>
      </c>
      <c r="J1260" s="43" t="s">
        <v>22</v>
      </c>
      <c r="K1260" s="43">
        <v>16.25</v>
      </c>
      <c r="L1260" s="43">
        <v>11</v>
      </c>
      <c r="M1260" s="43">
        <v>13.5</v>
      </c>
      <c r="N1260" s="37" t="s">
        <v>195</v>
      </c>
      <c r="O1260" s="37" t="s">
        <v>196</v>
      </c>
    </row>
    <row r="1261" spans="1:15" s="36" customFormat="1" x14ac:dyDescent="0.25">
      <c r="A1261" s="37" t="s">
        <v>2512</v>
      </c>
      <c r="B1261" s="44" t="str">
        <f t="shared" si="25"/>
        <v>N267 115V/1Ph/Ci Imp/cCSAus/UL</v>
      </c>
      <c r="C1261" s="37" t="s">
        <v>2513</v>
      </c>
      <c r="D1261" s="37" t="str">
        <f>VLOOKUP(A1261,'[1]Zoeller Pump Company'!$A$10:$C$3862,3,FALSE)</f>
        <v>https://www.zoellerpumps.com/en-us/products/sewage-pumps/residential/260-series</v>
      </c>
      <c r="E1261" s="37" t="s">
        <v>21</v>
      </c>
      <c r="F1261" s="40">
        <v>507</v>
      </c>
      <c r="G1261" s="41">
        <f t="shared" si="26"/>
        <v>380.25</v>
      </c>
      <c r="H1261" s="42">
        <v>53514040543</v>
      </c>
      <c r="I1261" s="43">
        <v>48</v>
      </c>
      <c r="J1261" s="43" t="s">
        <v>22</v>
      </c>
      <c r="K1261" s="43">
        <v>16.25</v>
      </c>
      <c r="L1261" s="43">
        <v>11</v>
      </c>
      <c r="M1261" s="43">
        <v>13.5</v>
      </c>
      <c r="N1261" s="37" t="s">
        <v>195</v>
      </c>
      <c r="O1261" s="37" t="s">
        <v>196</v>
      </c>
    </row>
    <row r="1262" spans="1:15" s="36" customFormat="1" x14ac:dyDescent="0.25">
      <c r="A1262" s="37" t="s">
        <v>2514</v>
      </c>
      <c r="B1262" s="44" t="str">
        <f t="shared" si="25"/>
        <v>H267 25'Cd/200-208V/1Ph//cCSAus/CI Imp</v>
      </c>
      <c r="C1262" s="37" t="s">
        <v>2515</v>
      </c>
      <c r="D1262" s="37" t="str">
        <f>VLOOKUP(A1262,'[1]Zoeller Pump Company'!$A$10:$C$3862,3,FALSE)</f>
        <v>https://www.zoellerpumps.com/en-us/products/sewage-pumps/residential/260-series</v>
      </c>
      <c r="E1262" s="37" t="s">
        <v>21</v>
      </c>
      <c r="F1262" s="40">
        <v>722</v>
      </c>
      <c r="G1262" s="41">
        <f t="shared" si="26"/>
        <v>541.5</v>
      </c>
      <c r="H1262" s="42">
        <v>53514040840</v>
      </c>
      <c r="I1262" s="43">
        <v>49.5</v>
      </c>
      <c r="J1262" s="43" t="s">
        <v>22</v>
      </c>
      <c r="K1262" s="43">
        <v>16.25</v>
      </c>
      <c r="L1262" s="43">
        <v>11</v>
      </c>
      <c r="M1262" s="43">
        <v>13.5</v>
      </c>
      <c r="N1262" s="37" t="s">
        <v>195</v>
      </c>
      <c r="O1262" s="37" t="s">
        <v>196</v>
      </c>
    </row>
    <row r="1263" spans="1:15" s="36" customFormat="1" x14ac:dyDescent="0.25">
      <c r="A1263" s="37" t="s">
        <v>2516</v>
      </c>
      <c r="B1263" s="44" t="str">
        <f t="shared" si="25"/>
        <v>BE267 230V/1Ph/15'Pb/UL/cCSAus Pump</v>
      </c>
      <c r="C1263" s="37" t="s">
        <v>2517</v>
      </c>
      <c r="D1263" s="37" t="str">
        <f>VLOOKUP(A1263,'[1]Zoeller Pump Company'!$A$10:$C$3862,3,FALSE)</f>
        <v>https://www.zoellerpumps.com/en-us/products/sewage-pumps/residential/260-series</v>
      </c>
      <c r="E1263" s="37" t="s">
        <v>21</v>
      </c>
      <c r="F1263" s="40">
        <v>608</v>
      </c>
      <c r="G1263" s="41">
        <f t="shared" si="26"/>
        <v>456</v>
      </c>
      <c r="H1263" s="42">
        <v>53514041359</v>
      </c>
      <c r="I1263" s="43">
        <v>49</v>
      </c>
      <c r="J1263" s="43" t="s">
        <v>22</v>
      </c>
      <c r="K1263" s="43">
        <v>16.25</v>
      </c>
      <c r="L1263" s="43">
        <v>11</v>
      </c>
      <c r="M1263" s="43">
        <v>13.5</v>
      </c>
      <c r="N1263" s="37" t="s">
        <v>195</v>
      </c>
      <c r="O1263" s="37" t="s">
        <v>196</v>
      </c>
    </row>
    <row r="1264" spans="1:15" s="36" customFormat="1" x14ac:dyDescent="0.25">
      <c r="A1264" s="37" t="s">
        <v>2518</v>
      </c>
      <c r="B1264" s="44" t="str">
        <f t="shared" si="25"/>
        <v>G267 50'Cd/460V/3Ph/cCSAus</v>
      </c>
      <c r="C1264" s="37" t="s">
        <v>2519</v>
      </c>
      <c r="D1264" s="37" t="str">
        <f>VLOOKUP(A1264,'[1]Zoeller Pump Company'!$A$10:$C$3862,3,FALSE)</f>
        <v>https://www.zoellerpumps.com/en-us/products/sewage-pumps/residential/260-series</v>
      </c>
      <c r="E1264" s="37" t="s">
        <v>21</v>
      </c>
      <c r="F1264" s="40">
        <v>783</v>
      </c>
      <c r="G1264" s="41">
        <f t="shared" si="26"/>
        <v>587.25</v>
      </c>
      <c r="H1264" s="42">
        <v>53514041656</v>
      </c>
      <c r="I1264" s="43">
        <v>56</v>
      </c>
      <c r="J1264" s="43" t="s">
        <v>22</v>
      </c>
      <c r="K1264" s="43">
        <v>16.25</v>
      </c>
      <c r="L1264" s="43">
        <v>11</v>
      </c>
      <c r="M1264" s="43">
        <v>13.5</v>
      </c>
      <c r="N1264" s="37" t="s">
        <v>195</v>
      </c>
      <c r="O1264" s="37" t="s">
        <v>196</v>
      </c>
    </row>
    <row r="1265" spans="1:15" s="36" customFormat="1" x14ac:dyDescent="0.25">
      <c r="A1265" s="37" t="s">
        <v>2520</v>
      </c>
      <c r="B1265" s="44" t="str">
        <f t="shared" si="25"/>
        <v>BN267 115V/1Ph/Pb15'/CI Impeller/UL/cCSAus Pump</v>
      </c>
      <c r="C1265" s="37" t="s">
        <v>2521</v>
      </c>
      <c r="D1265" s="37" t="str">
        <f>VLOOKUP(A1265,'[1]Zoeller Pump Company'!$A$10:$C$3862,3,FALSE)</f>
        <v>https://www.zoellerpumps.com/en-us/products/sewage-pumps/residential/260-series</v>
      </c>
      <c r="E1265" s="37" t="s">
        <v>21</v>
      </c>
      <c r="F1265" s="40">
        <v>552</v>
      </c>
      <c r="G1265" s="41">
        <f t="shared" si="26"/>
        <v>414</v>
      </c>
      <c r="H1265" s="42">
        <v>53514047825</v>
      </c>
      <c r="I1265" s="43">
        <v>50</v>
      </c>
      <c r="J1265" s="43" t="s">
        <v>22</v>
      </c>
      <c r="K1265" s="43">
        <v>16.25</v>
      </c>
      <c r="L1265" s="43">
        <v>11</v>
      </c>
      <c r="M1265" s="43">
        <v>13.5</v>
      </c>
      <c r="N1265" s="37" t="s">
        <v>195</v>
      </c>
      <c r="O1265" s="37" t="s">
        <v>196</v>
      </c>
    </row>
    <row r="1266" spans="1:15" s="36" customFormat="1" x14ac:dyDescent="0.25">
      <c r="A1266" s="37" t="s">
        <v>2522</v>
      </c>
      <c r="B1266" s="44" t="str">
        <f t="shared" si="25"/>
        <v>E267 230V/1Ph/C.I. Imp/UL</v>
      </c>
      <c r="C1266" s="37" t="s">
        <v>2523</v>
      </c>
      <c r="D1266" s="37" t="str">
        <f>VLOOKUP(A1266,'[1]Zoeller Pump Company'!$A$10:$C$3862,3,FALSE)</f>
        <v>https://www.zoellerpumps.com/en-us/products/sewage-pumps/residential/260-series</v>
      </c>
      <c r="E1266" s="37" t="s">
        <v>21</v>
      </c>
      <c r="F1266" s="40">
        <v>598</v>
      </c>
      <c r="G1266" s="41">
        <f t="shared" si="26"/>
        <v>448.5</v>
      </c>
      <c r="H1266" s="42">
        <v>53514050221</v>
      </c>
      <c r="I1266" s="43">
        <v>48</v>
      </c>
      <c r="J1266" s="43" t="s">
        <v>22</v>
      </c>
      <c r="K1266" s="43">
        <v>16.25</v>
      </c>
      <c r="L1266" s="43">
        <v>11</v>
      </c>
      <c r="M1266" s="43">
        <v>13.5</v>
      </c>
      <c r="N1266" s="37" t="s">
        <v>195</v>
      </c>
      <c r="O1266" s="37" t="s">
        <v>196</v>
      </c>
    </row>
    <row r="1267" spans="1:15" s="36" customFormat="1" x14ac:dyDescent="0.25">
      <c r="A1267" s="37" t="s">
        <v>2524</v>
      </c>
      <c r="B1267" s="44" t="str">
        <f t="shared" si="25"/>
        <v>G267 25'Cd/460V/3Ph/cCSAus</v>
      </c>
      <c r="C1267" s="37" t="s">
        <v>2525</v>
      </c>
      <c r="D1267" s="37" t="str">
        <f>VLOOKUP(A1267,'[1]Zoeller Pump Company'!$A$10:$C$3862,3,FALSE)</f>
        <v>https://www.zoellerpumps.com/en-us/products/sewage-pumps/residential/260-series</v>
      </c>
      <c r="E1267" s="37" t="s">
        <v>21</v>
      </c>
      <c r="F1267" s="40">
        <v>738</v>
      </c>
      <c r="G1267" s="41">
        <f t="shared" si="26"/>
        <v>553.5</v>
      </c>
      <c r="H1267" s="42">
        <v>53514053765</v>
      </c>
      <c r="I1267" s="43">
        <v>49</v>
      </c>
      <c r="J1267" s="43" t="s">
        <v>22</v>
      </c>
      <c r="K1267" s="43">
        <v>16.25</v>
      </c>
      <c r="L1267" s="43">
        <v>11</v>
      </c>
      <c r="M1267" s="43">
        <v>13.5</v>
      </c>
      <c r="N1267" s="37" t="s">
        <v>195</v>
      </c>
      <c r="O1267" s="37" t="s">
        <v>196</v>
      </c>
    </row>
    <row r="1268" spans="1:15" s="36" customFormat="1" x14ac:dyDescent="0.25">
      <c r="A1268" s="37" t="s">
        <v>2526</v>
      </c>
      <c r="B1268" s="44" t="str">
        <f t="shared" si="25"/>
        <v>J267 35'Cd/200-208V/3Ph/UL/cCSAus</v>
      </c>
      <c r="C1268" s="37" t="s">
        <v>2527</v>
      </c>
      <c r="D1268" s="37" t="str">
        <f>VLOOKUP(A1268,'[1]Zoeller Pump Company'!$A$10:$C$3862,3,FALSE)</f>
        <v>https://www.zoellerpumps.com/en-us/products/sewage-pumps/residential/260-series</v>
      </c>
      <c r="E1268" s="37" t="s">
        <v>21</v>
      </c>
      <c r="F1268" s="40">
        <v>758</v>
      </c>
      <c r="G1268" s="41">
        <f t="shared" si="26"/>
        <v>568.5</v>
      </c>
      <c r="H1268" s="42">
        <v>53514056414</v>
      </c>
      <c r="I1268" s="43">
        <v>52</v>
      </c>
      <c r="J1268" s="43" t="s">
        <v>22</v>
      </c>
      <c r="K1268" s="43">
        <v>16.25</v>
      </c>
      <c r="L1268" s="43">
        <v>11</v>
      </c>
      <c r="M1268" s="43">
        <v>13.5</v>
      </c>
      <c r="N1268" s="37" t="s">
        <v>195</v>
      </c>
      <c r="O1268" s="37" t="s">
        <v>196</v>
      </c>
    </row>
    <row r="1269" spans="1:15" s="36" customFormat="1" x14ac:dyDescent="0.25">
      <c r="A1269" s="37" t="s">
        <v>2528</v>
      </c>
      <c r="B1269" s="44" t="str">
        <f t="shared" si="25"/>
        <v>N267 35'Cd/115V/1Ph/Cast Iron Impeller/cCSAus/UL</v>
      </c>
      <c r="C1269" s="37" t="s">
        <v>2529</v>
      </c>
      <c r="D1269" s="37" t="str">
        <f>VLOOKUP(A1269,'[1]Zoeller Pump Company'!$A$10:$C$3862,3,FALSE)</f>
        <v>https://www.zoellerpumps.com/en-us/products/sewage-pumps/residential/260-series</v>
      </c>
      <c r="E1269" s="37" t="s">
        <v>21</v>
      </c>
      <c r="F1269" s="40">
        <v>582</v>
      </c>
      <c r="G1269" s="41">
        <f t="shared" si="26"/>
        <v>436.5</v>
      </c>
      <c r="H1269" s="42">
        <v>53514065386</v>
      </c>
      <c r="I1269" s="43">
        <v>53</v>
      </c>
      <c r="J1269" s="43" t="s">
        <v>22</v>
      </c>
      <c r="K1269" s="43">
        <v>16.25</v>
      </c>
      <c r="L1269" s="43">
        <v>11</v>
      </c>
      <c r="M1269" s="43">
        <v>13.5</v>
      </c>
      <c r="N1269" s="37" t="s">
        <v>195</v>
      </c>
      <c r="O1269" s="37" t="s">
        <v>196</v>
      </c>
    </row>
    <row r="1270" spans="1:15" s="36" customFormat="1" x14ac:dyDescent="0.25">
      <c r="A1270" s="37" t="s">
        <v>2530</v>
      </c>
      <c r="B1270" s="44" t="str">
        <f t="shared" si="25"/>
        <v>I267 25'Cd/200V/1Ph/cCSAus</v>
      </c>
      <c r="C1270" s="37" t="s">
        <v>2531</v>
      </c>
      <c r="D1270" s="37" t="str">
        <f>VLOOKUP(A1270,'[1]Zoeller Pump Company'!$A$10:$C$3862,3,FALSE)</f>
        <v>https://www.zoellerpumps.com/en-us/products/sewage-pumps/residential/260-series</v>
      </c>
      <c r="E1270" s="37" t="s">
        <v>21</v>
      </c>
      <c r="F1270" s="40">
        <v>663</v>
      </c>
      <c r="G1270" s="41">
        <f t="shared" si="26"/>
        <v>497.25</v>
      </c>
      <c r="H1270" s="42">
        <v>53514069964</v>
      </c>
      <c r="I1270" s="43">
        <v>47</v>
      </c>
      <c r="J1270" s="43" t="s">
        <v>22</v>
      </c>
      <c r="K1270" s="43">
        <v>16.25</v>
      </c>
      <c r="L1270" s="43">
        <v>11</v>
      </c>
      <c r="M1270" s="43">
        <v>13.5</v>
      </c>
      <c r="N1270" s="37" t="s">
        <v>195</v>
      </c>
      <c r="O1270" s="37" t="s">
        <v>196</v>
      </c>
    </row>
    <row r="1271" spans="1:15" s="36" customFormat="1" x14ac:dyDescent="0.25">
      <c r="A1271" s="37" t="s">
        <v>2532</v>
      </c>
      <c r="B1271" s="44" t="str">
        <f t="shared" si="25"/>
        <v>D267 230V/1Ph/CI Imp/cCSAus/UL</v>
      </c>
      <c r="C1271" s="37" t="s">
        <v>2533</v>
      </c>
      <c r="D1271" s="37" t="str">
        <f>VLOOKUP(A1271,'[1]Zoeller Pump Company'!$A$10:$C$3862,3,FALSE)</f>
        <v>https://www.zoellerpumps.com/en-us/products/sewage-pumps/residential/260-series</v>
      </c>
      <c r="E1271" s="37" t="s">
        <v>21</v>
      </c>
      <c r="F1271" s="40">
        <v>657</v>
      </c>
      <c r="G1271" s="41">
        <f t="shared" si="26"/>
        <v>492.75</v>
      </c>
      <c r="H1271" s="42">
        <v>53514070410</v>
      </c>
      <c r="I1271" s="43">
        <v>48.5</v>
      </c>
      <c r="J1271" s="43" t="s">
        <v>22</v>
      </c>
      <c r="K1271" s="43">
        <v>16.25</v>
      </c>
      <c r="L1271" s="43">
        <v>11</v>
      </c>
      <c r="M1271" s="43">
        <v>13.5</v>
      </c>
      <c r="N1271" s="37" t="s">
        <v>195</v>
      </c>
      <c r="O1271" s="37" t="s">
        <v>196</v>
      </c>
    </row>
    <row r="1272" spans="1:15" s="36" customFormat="1" x14ac:dyDescent="0.25">
      <c r="A1272" s="37" t="s">
        <v>2534</v>
      </c>
      <c r="B1272" s="44" t="str">
        <f t="shared" si="25"/>
        <v>E267 35'Cd/230V/1Ph/UL/cCSAus</v>
      </c>
      <c r="C1272" s="37" t="s">
        <v>2535</v>
      </c>
      <c r="D1272" s="37" t="str">
        <f>VLOOKUP(A1272,'[1]Zoeller Pump Company'!$A$10:$C$3862,3,FALSE)</f>
        <v>https://www.zoellerpumps.com/en-us/products/sewage-pumps/residential/260-series</v>
      </c>
      <c r="E1272" s="37" t="s">
        <v>21</v>
      </c>
      <c r="F1272" s="40">
        <v>643</v>
      </c>
      <c r="G1272" s="41">
        <f t="shared" si="26"/>
        <v>482.25</v>
      </c>
      <c r="H1272" s="42">
        <v>53514078225</v>
      </c>
      <c r="I1272" s="43">
        <v>54</v>
      </c>
      <c r="J1272" s="43" t="s">
        <v>22</v>
      </c>
      <c r="K1272" s="43">
        <v>16.25</v>
      </c>
      <c r="L1272" s="43">
        <v>11</v>
      </c>
      <c r="M1272" s="43">
        <v>13.5</v>
      </c>
      <c r="N1272" s="37" t="s">
        <v>195</v>
      </c>
      <c r="O1272" s="37" t="s">
        <v>196</v>
      </c>
    </row>
    <row r="1273" spans="1:15" s="36" customFormat="1" x14ac:dyDescent="0.25">
      <c r="A1273" s="37" t="s">
        <v>2536</v>
      </c>
      <c r="B1273" s="44" t="str">
        <f t="shared" si="25"/>
        <v>I267 200-208V/1Ph/cCSAus/CI Imp</v>
      </c>
      <c r="C1273" s="37" t="s">
        <v>2537</v>
      </c>
      <c r="D1273" s="37" t="str">
        <f>VLOOKUP(A1273,'[1]Zoeller Pump Company'!$A$10:$C$3862,3,FALSE)</f>
        <v>https://www.zoellerpumps.com/en-us/products/sewage-pumps/residential/260-series</v>
      </c>
      <c r="E1273" s="37" t="s">
        <v>21</v>
      </c>
      <c r="F1273" s="40">
        <v>638</v>
      </c>
      <c r="G1273" s="41">
        <f t="shared" si="26"/>
        <v>478.5</v>
      </c>
      <c r="H1273" s="42">
        <v>53514086633</v>
      </c>
      <c r="I1273" s="43">
        <v>47</v>
      </c>
      <c r="J1273" s="43" t="s">
        <v>22</v>
      </c>
      <c r="K1273" s="43">
        <v>16.25</v>
      </c>
      <c r="L1273" s="43">
        <v>11</v>
      </c>
      <c r="M1273" s="43">
        <v>13.5</v>
      </c>
      <c r="N1273" s="37" t="s">
        <v>195</v>
      </c>
      <c r="O1273" s="37" t="s">
        <v>196</v>
      </c>
    </row>
    <row r="1274" spans="1:15" s="36" customFormat="1" x14ac:dyDescent="0.25">
      <c r="A1274" s="37" t="s">
        <v>2538</v>
      </c>
      <c r="B1274" s="44" t="str">
        <f t="shared" si="25"/>
        <v>M267 15'Cd/115V/1Ph/Ci Imp/cCSAus/UL</v>
      </c>
      <c r="C1274" s="37" t="s">
        <v>2539</v>
      </c>
      <c r="D1274" s="37" t="str">
        <f>VLOOKUP(A1274,'[1]Zoeller Pump Company'!$A$10:$C$3862,3,FALSE)</f>
        <v>https://www.zoellerpumps.com/en-us/products/sewage-pumps/residential/260-series</v>
      </c>
      <c r="E1274" s="37" t="s">
        <v>21</v>
      </c>
      <c r="F1274" s="40">
        <v>594</v>
      </c>
      <c r="G1274" s="41">
        <f t="shared" si="26"/>
        <v>445.5</v>
      </c>
      <c r="H1274" s="42">
        <v>53514088477</v>
      </c>
      <c r="I1274" s="43">
        <v>48.5</v>
      </c>
      <c r="J1274" s="43" t="s">
        <v>22</v>
      </c>
      <c r="K1274" s="43">
        <v>16.25</v>
      </c>
      <c r="L1274" s="43">
        <v>11</v>
      </c>
      <c r="M1274" s="43">
        <v>13.5</v>
      </c>
      <c r="N1274" s="37" t="s">
        <v>195</v>
      </c>
      <c r="O1274" s="37" t="s">
        <v>196</v>
      </c>
    </row>
    <row r="1275" spans="1:15" s="36" customFormat="1" x14ac:dyDescent="0.25">
      <c r="A1275" s="37" t="s">
        <v>2540</v>
      </c>
      <c r="B1275" s="44" t="str">
        <f t="shared" si="25"/>
        <v>H267 200-208V/1Ph/cCSAus/CI Imp</v>
      </c>
      <c r="C1275" s="37" t="s">
        <v>2541</v>
      </c>
      <c r="D1275" s="37" t="str">
        <f>VLOOKUP(A1275,'[1]Zoeller Pump Company'!$A$10:$C$3862,3,FALSE)</f>
        <v>https://www.zoellerpumps.com/en-us/products/sewage-pumps/residential/260-series</v>
      </c>
      <c r="E1275" s="37" t="s">
        <v>21</v>
      </c>
      <c r="F1275" s="40">
        <v>697</v>
      </c>
      <c r="G1275" s="41">
        <f t="shared" si="26"/>
        <v>522.75</v>
      </c>
      <c r="H1275" s="42">
        <v>53514092115</v>
      </c>
      <c r="I1275" s="43">
        <v>49.5</v>
      </c>
      <c r="J1275" s="43" t="s">
        <v>22</v>
      </c>
      <c r="K1275" s="43">
        <v>16.25</v>
      </c>
      <c r="L1275" s="43">
        <v>11</v>
      </c>
      <c r="M1275" s="43">
        <v>13.5</v>
      </c>
      <c r="N1275" s="37" t="s">
        <v>195</v>
      </c>
      <c r="O1275" s="37" t="s">
        <v>196</v>
      </c>
    </row>
    <row r="1276" spans="1:15" s="36" customFormat="1" x14ac:dyDescent="0.25">
      <c r="A1276" s="37" t="s">
        <v>2542</v>
      </c>
      <c r="B1276" s="44" t="str">
        <f t="shared" si="25"/>
        <v>M267 25'Cd/115V/1Ph/Ci Imp/cCSAus/UL</v>
      </c>
      <c r="C1276" s="37" t="s">
        <v>2543</v>
      </c>
      <c r="D1276" s="37" t="str">
        <f>VLOOKUP(A1276,'[1]Zoeller Pump Company'!$A$10:$C$3862,3,FALSE)</f>
        <v>https://www.zoellerpumps.com/en-us/products/sewage-pumps/residential/260-series</v>
      </c>
      <c r="E1276" s="37" t="s">
        <v>21</v>
      </c>
      <c r="F1276" s="40">
        <v>624</v>
      </c>
      <c r="G1276" s="41">
        <f t="shared" si="26"/>
        <v>468</v>
      </c>
      <c r="H1276" s="42">
        <v>53514093273</v>
      </c>
      <c r="I1276" s="43">
        <v>49.5</v>
      </c>
      <c r="J1276" s="43" t="s">
        <v>22</v>
      </c>
      <c r="K1276" s="43">
        <v>16.25</v>
      </c>
      <c r="L1276" s="43">
        <v>11</v>
      </c>
      <c r="M1276" s="43">
        <v>13.5</v>
      </c>
      <c r="N1276" s="37" t="s">
        <v>195</v>
      </c>
      <c r="O1276" s="37" t="s">
        <v>196</v>
      </c>
    </row>
    <row r="1277" spans="1:15" s="36" customFormat="1" x14ac:dyDescent="0.25">
      <c r="A1277" s="37" t="s">
        <v>2544</v>
      </c>
      <c r="B1277" s="44" t="str">
        <f t="shared" si="25"/>
        <v>D267 35'Cd/230V/1Ph/cCSAus/UL</v>
      </c>
      <c r="C1277" s="37" t="s">
        <v>2545</v>
      </c>
      <c r="D1277" s="37" t="str">
        <f>VLOOKUP(A1277,'[1]Zoeller Pump Company'!$A$10:$C$3862,3,FALSE)</f>
        <v>https://www.zoellerpumps.com/en-us/products/sewage-pumps/residential/260-series</v>
      </c>
      <c r="E1277" s="37" t="s">
        <v>21</v>
      </c>
      <c r="F1277" s="40">
        <v>702</v>
      </c>
      <c r="G1277" s="41">
        <f t="shared" si="26"/>
        <v>526.5</v>
      </c>
      <c r="H1277" s="42">
        <v>53514093280</v>
      </c>
      <c r="I1277" s="43">
        <v>54.5</v>
      </c>
      <c r="J1277" s="43" t="s">
        <v>22</v>
      </c>
      <c r="K1277" s="43">
        <v>16.25</v>
      </c>
      <c r="L1277" s="43">
        <v>11</v>
      </c>
      <c r="M1277" s="43">
        <v>13.5</v>
      </c>
      <c r="N1277" s="37" t="s">
        <v>195</v>
      </c>
      <c r="O1277" s="37" t="s">
        <v>196</v>
      </c>
    </row>
    <row r="1278" spans="1:15" s="36" customFormat="1" x14ac:dyDescent="0.25">
      <c r="A1278" s="37" t="s">
        <v>2546</v>
      </c>
      <c r="B1278" s="44" t="str">
        <f t="shared" ref="B1278:B1341" si="27">IF(D1278&lt;&gt;0,HYPERLINK(D1278,C1278),"NO LINK")</f>
        <v>N267 115V/1Ph/Extra Duty</v>
      </c>
      <c r="C1278" s="37" t="s">
        <v>2547</v>
      </c>
      <c r="D1278" s="37" t="str">
        <f>VLOOKUP(A1278,'[1]Zoeller Pump Company'!$A$10:$C$3862,3,FALSE)</f>
        <v>https://www.zoellerpumps.com/en-us/products/sewage-pumps/residential/260-series</v>
      </c>
      <c r="E1278" s="37" t="s">
        <v>21</v>
      </c>
      <c r="F1278" s="40">
        <v>522</v>
      </c>
      <c r="G1278" s="41">
        <f t="shared" si="26"/>
        <v>391.5</v>
      </c>
      <c r="H1278" s="42">
        <v>53514095857</v>
      </c>
      <c r="I1278" s="43">
        <v>47</v>
      </c>
      <c r="J1278" s="43" t="s">
        <v>22</v>
      </c>
      <c r="K1278" s="43">
        <v>16.25</v>
      </c>
      <c r="L1278" s="43">
        <v>11</v>
      </c>
      <c r="M1278" s="43">
        <v>13.5</v>
      </c>
      <c r="N1278" s="37" t="s">
        <v>195</v>
      </c>
      <c r="O1278" s="37" t="s">
        <v>196</v>
      </c>
    </row>
    <row r="1279" spans="1:15" s="36" customFormat="1" x14ac:dyDescent="0.25">
      <c r="A1279" s="37" t="s">
        <v>2548</v>
      </c>
      <c r="B1279" s="44" t="str">
        <f t="shared" si="27"/>
        <v>J267 25'Cd/200-208V/3Ph/UL/cCSAus</v>
      </c>
      <c r="C1279" s="37" t="s">
        <v>2549</v>
      </c>
      <c r="D1279" s="37" t="str">
        <f>VLOOKUP(A1279,'[1]Zoeller Pump Company'!$A$10:$C$3862,3,FALSE)</f>
        <v>https://www.zoellerpumps.com/en-us/products/sewage-pumps/residential/260-series</v>
      </c>
      <c r="E1279" s="37" t="s">
        <v>21</v>
      </c>
      <c r="F1279" s="40">
        <v>738</v>
      </c>
      <c r="G1279" s="41">
        <f t="shared" si="26"/>
        <v>553.5</v>
      </c>
      <c r="H1279" s="42">
        <v>53514096175</v>
      </c>
      <c r="I1279" s="43">
        <v>50</v>
      </c>
      <c r="J1279" s="43" t="s">
        <v>22</v>
      </c>
      <c r="K1279" s="43">
        <v>16.25</v>
      </c>
      <c r="L1279" s="43">
        <v>11</v>
      </c>
      <c r="M1279" s="43">
        <v>13.5</v>
      </c>
      <c r="N1279" s="37" t="s">
        <v>195</v>
      </c>
      <c r="O1279" s="37" t="s">
        <v>196</v>
      </c>
    </row>
    <row r="1280" spans="1:15" s="36" customFormat="1" x14ac:dyDescent="0.25">
      <c r="A1280" s="37" t="s">
        <v>2550</v>
      </c>
      <c r="B1280" s="44" t="str">
        <f t="shared" si="27"/>
        <v>N267 50'Cd/115V/1Ph/Ci Imp/cCSAus/UL</v>
      </c>
      <c r="C1280" s="37" t="s">
        <v>2551</v>
      </c>
      <c r="D1280" s="37" t="str">
        <f>VLOOKUP(A1280,'[1]Zoeller Pump Company'!$A$10:$C$3862,3,FALSE)</f>
        <v>https://www.zoellerpumps.com/en-us/products/sewage-pumps/residential/260-series</v>
      </c>
      <c r="E1280" s="37" t="s">
        <v>21</v>
      </c>
      <c r="F1280" s="40">
        <v>607</v>
      </c>
      <c r="G1280" s="41">
        <f t="shared" si="26"/>
        <v>455.25</v>
      </c>
      <c r="H1280" s="42">
        <v>53514106409</v>
      </c>
      <c r="I1280" s="43">
        <v>56</v>
      </c>
      <c r="J1280" s="43" t="s">
        <v>22</v>
      </c>
      <c r="K1280" s="43">
        <v>16.25</v>
      </c>
      <c r="L1280" s="43">
        <v>11</v>
      </c>
      <c r="M1280" s="43">
        <v>13.5</v>
      </c>
      <c r="N1280" s="37" t="s">
        <v>195</v>
      </c>
      <c r="O1280" s="37" t="s">
        <v>196</v>
      </c>
    </row>
    <row r="1281" spans="1:15" s="36" customFormat="1" x14ac:dyDescent="0.25">
      <c r="A1281" s="37" t="s">
        <v>2552</v>
      </c>
      <c r="B1281" s="44" t="str">
        <f t="shared" si="27"/>
        <v>F267 25'Cd/230V/3Ph/UL/cCSAus</v>
      </c>
      <c r="C1281" s="37" t="s">
        <v>2553</v>
      </c>
      <c r="D1281" s="37" t="str">
        <f>VLOOKUP(A1281,'[1]Zoeller Pump Company'!$A$10:$C$3862,3,FALSE)</f>
        <v>https://www.zoellerpumps.com/en-us/products/sewage-pumps/residential/260-series</v>
      </c>
      <c r="E1281" s="37" t="s">
        <v>21</v>
      </c>
      <c r="F1281" s="40">
        <v>758</v>
      </c>
      <c r="G1281" s="41">
        <f t="shared" si="26"/>
        <v>568.5</v>
      </c>
      <c r="H1281" s="42">
        <v>53514113018</v>
      </c>
      <c r="I1281" s="43">
        <v>47</v>
      </c>
      <c r="J1281" s="43" t="s">
        <v>22</v>
      </c>
      <c r="K1281" s="43">
        <v>16.25</v>
      </c>
      <c r="L1281" s="43">
        <v>11</v>
      </c>
      <c r="M1281" s="43">
        <v>13.5</v>
      </c>
      <c r="N1281" s="37" t="s">
        <v>195</v>
      </c>
      <c r="O1281" s="37" t="s">
        <v>196</v>
      </c>
    </row>
    <row r="1282" spans="1:15" s="36" customFormat="1" x14ac:dyDescent="0.25">
      <c r="A1282" s="37" t="s">
        <v>2554</v>
      </c>
      <c r="B1282" s="44" t="str">
        <f t="shared" si="27"/>
        <v>M267 50'Cd/115V/1Ph/Ci Imp/cCSAus/UL</v>
      </c>
      <c r="C1282" s="37" t="s">
        <v>2555</v>
      </c>
      <c r="D1282" s="37" t="str">
        <f>VLOOKUP(A1282,'[1]Zoeller Pump Company'!$A$10:$C$3862,3,FALSE)</f>
        <v>https://www.zoellerpumps.com/en-us/products/sewage-pumps/residential/260-series</v>
      </c>
      <c r="E1282" s="37" t="s">
        <v>21</v>
      </c>
      <c r="F1282" s="40">
        <v>669</v>
      </c>
      <c r="G1282" s="41">
        <f t="shared" si="26"/>
        <v>501.75</v>
      </c>
      <c r="H1282" s="42">
        <v>53514123130</v>
      </c>
      <c r="I1282" s="43">
        <v>56.5</v>
      </c>
      <c r="J1282" s="43" t="s">
        <v>22</v>
      </c>
      <c r="K1282" s="43">
        <v>16.25</v>
      </c>
      <c r="L1282" s="43">
        <v>11</v>
      </c>
      <c r="M1282" s="43">
        <v>13.5</v>
      </c>
      <c r="N1282" s="37" t="s">
        <v>195</v>
      </c>
      <c r="O1282" s="37" t="s">
        <v>196</v>
      </c>
    </row>
    <row r="1283" spans="1:15" s="36" customFormat="1" x14ac:dyDescent="0.25">
      <c r="A1283" s="37" t="s">
        <v>2556</v>
      </c>
      <c r="B1283" s="44" t="str">
        <f t="shared" si="27"/>
        <v>BE267 35'Cd/230V/1Ph/35'Pb/UL/cCSAus</v>
      </c>
      <c r="C1283" s="37" t="s">
        <v>2557</v>
      </c>
      <c r="D1283" s="37" t="str">
        <f>VLOOKUP(A1283,'[1]Zoeller Pump Company'!$A$10:$C$3862,3,FALSE)</f>
        <v>https://www.zoellerpumps.com/en-us/products/sewage-pumps/residential/260-series</v>
      </c>
      <c r="E1283" s="37" t="s">
        <v>21</v>
      </c>
      <c r="F1283" s="40">
        <v>683</v>
      </c>
      <c r="G1283" s="41">
        <f t="shared" si="26"/>
        <v>512.25</v>
      </c>
      <c r="H1283" s="42">
        <v>53514141349</v>
      </c>
      <c r="I1283" s="43">
        <v>54</v>
      </c>
      <c r="J1283" s="43" t="s">
        <v>22</v>
      </c>
      <c r="K1283" s="43">
        <v>16.25</v>
      </c>
      <c r="L1283" s="43">
        <v>11</v>
      </c>
      <c r="M1283" s="43">
        <v>13.5</v>
      </c>
      <c r="N1283" s="37" t="s">
        <v>195</v>
      </c>
      <c r="O1283" s="37" t="s">
        <v>196</v>
      </c>
    </row>
    <row r="1284" spans="1:15" s="36" customFormat="1" x14ac:dyDescent="0.25">
      <c r="A1284" s="37" t="s">
        <v>2558</v>
      </c>
      <c r="B1284" s="44" t="str">
        <f t="shared" si="27"/>
        <v>J267 200-208V/3Ph/ED</v>
      </c>
      <c r="C1284" s="37" t="s">
        <v>2559</v>
      </c>
      <c r="D1284" s="37" t="str">
        <f>VLOOKUP(A1284,'[1]Zoeller Pump Company'!$A$10:$C$3862,3,FALSE)</f>
        <v>https://www.zoellerpumps.com/en-us/products/sewage-pumps/residential/260-series</v>
      </c>
      <c r="E1284" s="37" t="s">
        <v>21</v>
      </c>
      <c r="F1284" s="40">
        <v>728</v>
      </c>
      <c r="G1284" s="41">
        <f t="shared" si="26"/>
        <v>546</v>
      </c>
      <c r="H1284" s="42">
        <v>53514142162</v>
      </c>
      <c r="I1284" s="43">
        <v>47</v>
      </c>
      <c r="J1284" s="43" t="s">
        <v>22</v>
      </c>
      <c r="K1284" s="43">
        <v>16.25</v>
      </c>
      <c r="L1284" s="43">
        <v>11</v>
      </c>
      <c r="M1284" s="43">
        <v>13.5</v>
      </c>
      <c r="N1284" s="37" t="s">
        <v>195</v>
      </c>
      <c r="O1284" s="37" t="s">
        <v>196</v>
      </c>
    </row>
    <row r="1285" spans="1:15" s="36" customFormat="1" x14ac:dyDescent="0.25">
      <c r="A1285" s="37" t="s">
        <v>2560</v>
      </c>
      <c r="B1285" s="44" t="str">
        <f t="shared" si="27"/>
        <v>H267 50'Cd/200-208V/1Ph/cCSAus</v>
      </c>
      <c r="C1285" s="37" t="s">
        <v>2561</v>
      </c>
      <c r="D1285" s="37" t="str">
        <f>VLOOKUP(A1285,'[1]Zoeller Pump Company'!$A$10:$C$3862,3,FALSE)</f>
        <v>https://www.zoellerpumps.com/en-us/products/sewage-pumps/residential/260-series</v>
      </c>
      <c r="E1285" s="37" t="s">
        <v>21</v>
      </c>
      <c r="F1285" s="40">
        <v>767</v>
      </c>
      <c r="G1285" s="41">
        <f t="shared" si="26"/>
        <v>575.25</v>
      </c>
      <c r="H1285" s="42">
        <v>53514154486</v>
      </c>
      <c r="I1285" s="43">
        <v>49</v>
      </c>
      <c r="J1285" s="43" t="s">
        <v>22</v>
      </c>
      <c r="K1285" s="43">
        <v>16.25</v>
      </c>
      <c r="L1285" s="43">
        <v>11</v>
      </c>
      <c r="M1285" s="43">
        <v>13.5</v>
      </c>
      <c r="N1285" s="37" t="s">
        <v>195</v>
      </c>
      <c r="O1285" s="37" t="s">
        <v>196</v>
      </c>
    </row>
    <row r="1286" spans="1:15" s="36" customFormat="1" x14ac:dyDescent="0.25">
      <c r="A1286" s="37" t="s">
        <v>2562</v>
      </c>
      <c r="B1286" s="44" t="str">
        <f t="shared" si="27"/>
        <v>I267 50'Cd/200-208V/1Ph/cCSAus</v>
      </c>
      <c r="C1286" s="37" t="s">
        <v>2563</v>
      </c>
      <c r="D1286" s="37" t="str">
        <f>VLOOKUP(A1286,'[1]Zoeller Pump Company'!$A$10:$C$3862,3,FALSE)</f>
        <v>https://www.zoellerpumps.com/en-us/products/sewage-pumps/residential/260-series</v>
      </c>
      <c r="E1286" s="37" t="s">
        <v>21</v>
      </c>
      <c r="F1286" s="40">
        <v>708</v>
      </c>
      <c r="G1286" s="41">
        <f t="shared" si="26"/>
        <v>531</v>
      </c>
      <c r="H1286" s="42">
        <v>53514165017</v>
      </c>
      <c r="I1286" s="43">
        <v>48</v>
      </c>
      <c r="J1286" s="43" t="s">
        <v>22</v>
      </c>
      <c r="K1286" s="43">
        <v>16.25</v>
      </c>
      <c r="L1286" s="43">
        <v>11</v>
      </c>
      <c r="M1286" s="43">
        <v>13.5</v>
      </c>
      <c r="N1286" s="37" t="s">
        <v>195</v>
      </c>
      <c r="O1286" s="37" t="s">
        <v>196</v>
      </c>
    </row>
    <row r="1287" spans="1:15" s="36" customFormat="1" x14ac:dyDescent="0.25">
      <c r="A1287" s="37" t="s">
        <v>2564</v>
      </c>
      <c r="B1287" s="44" t="str">
        <f t="shared" si="27"/>
        <v>E267 25'Cd/230V/1Ph/C.I. Imp/UL/cCSAus</v>
      </c>
      <c r="C1287" s="37" t="s">
        <v>2565</v>
      </c>
      <c r="D1287" s="37" t="str">
        <f>VLOOKUP(A1287,'[1]Zoeller Pump Company'!$A$10:$C$3862,3,FALSE)</f>
        <v>https://www.zoellerpumps.com/en-us/products/sewage-pumps/residential/260-series</v>
      </c>
      <c r="E1287" s="37" t="s">
        <v>21</v>
      </c>
      <c r="F1287" s="40">
        <v>653</v>
      </c>
      <c r="G1287" s="41">
        <f t="shared" si="26"/>
        <v>489.75</v>
      </c>
      <c r="H1287" s="42">
        <v>53514175115</v>
      </c>
      <c r="I1287" s="43">
        <v>49</v>
      </c>
      <c r="J1287" s="43" t="s">
        <v>22</v>
      </c>
      <c r="K1287" s="43">
        <v>16.25</v>
      </c>
      <c r="L1287" s="43">
        <v>11</v>
      </c>
      <c r="M1287" s="43">
        <v>13.5</v>
      </c>
      <c r="N1287" s="37" t="s">
        <v>195</v>
      </c>
      <c r="O1287" s="37" t="s">
        <v>196</v>
      </c>
    </row>
    <row r="1288" spans="1:15" s="36" customFormat="1" x14ac:dyDescent="0.25">
      <c r="A1288" s="37" t="s">
        <v>2566</v>
      </c>
      <c r="B1288" s="44" t="str">
        <f t="shared" si="27"/>
        <v>G267 35'Cd/460V/3Ph/cCSAus</v>
      </c>
      <c r="C1288" s="37" t="s">
        <v>2567</v>
      </c>
      <c r="D1288" s="37" t="str">
        <f>VLOOKUP(A1288,'[1]Zoeller Pump Company'!$A$10:$C$3862,3,FALSE)</f>
        <v>https://www.zoellerpumps.com/en-us/products/sewage-pumps/residential/260-series</v>
      </c>
      <c r="E1288" s="37" t="s">
        <v>21</v>
      </c>
      <c r="F1288" s="40">
        <v>758</v>
      </c>
      <c r="G1288" s="41">
        <f t="shared" si="26"/>
        <v>568.5</v>
      </c>
      <c r="H1288" s="42">
        <v>53514178437</v>
      </c>
      <c r="I1288" s="43">
        <v>54</v>
      </c>
      <c r="J1288" s="43" t="s">
        <v>22</v>
      </c>
      <c r="K1288" s="43">
        <v>16.25</v>
      </c>
      <c r="L1288" s="43">
        <v>11</v>
      </c>
      <c r="M1288" s="43">
        <v>13.5</v>
      </c>
      <c r="N1288" s="37" t="s">
        <v>195</v>
      </c>
      <c r="O1288" s="37" t="s">
        <v>196</v>
      </c>
    </row>
    <row r="1289" spans="1:15" s="36" customFormat="1" x14ac:dyDescent="0.25">
      <c r="A1289" s="37" t="s">
        <v>2568</v>
      </c>
      <c r="B1289" s="44" t="str">
        <f t="shared" si="27"/>
        <v>I267 35'Cd/200-208V/1Ph/cCSAus</v>
      </c>
      <c r="C1289" s="37" t="s">
        <v>2569</v>
      </c>
      <c r="D1289" s="37" t="str">
        <f>VLOOKUP(A1289,'[1]Zoeller Pump Company'!$A$10:$C$3862,3,FALSE)</f>
        <v>https://www.zoellerpumps.com/en-us/products/sewage-pumps/residential/260-series</v>
      </c>
      <c r="E1289" s="37" t="s">
        <v>21</v>
      </c>
      <c r="F1289" s="40">
        <v>683</v>
      </c>
      <c r="G1289" s="41">
        <f t="shared" si="26"/>
        <v>512.25</v>
      </c>
      <c r="H1289" s="42">
        <v>53514194826</v>
      </c>
      <c r="I1289" s="43">
        <v>46</v>
      </c>
      <c r="J1289" s="43" t="s">
        <v>22</v>
      </c>
      <c r="K1289" s="43">
        <v>16.25</v>
      </c>
      <c r="L1289" s="43">
        <v>11</v>
      </c>
      <c r="M1289" s="43">
        <v>13.5</v>
      </c>
      <c r="N1289" s="37" t="s">
        <v>195</v>
      </c>
      <c r="O1289" s="37" t="s">
        <v>196</v>
      </c>
    </row>
    <row r="1290" spans="1:15" s="36" customFormat="1" x14ac:dyDescent="0.25">
      <c r="A1290" s="37" t="s">
        <v>2570</v>
      </c>
      <c r="B1290" s="44" t="str">
        <f t="shared" si="27"/>
        <v>M267 35'Cd/115V/1Ph/Ci Imp/cCSAus/UL</v>
      </c>
      <c r="C1290" s="37" t="s">
        <v>2571</v>
      </c>
      <c r="D1290" s="37" t="str">
        <f>VLOOKUP(A1290,'[1]Zoeller Pump Company'!$A$10:$C$3862,3,FALSE)</f>
        <v>https://www.zoellerpumps.com/en-us/products/sewage-pumps/residential/260-series</v>
      </c>
      <c r="E1290" s="37" t="s">
        <v>21</v>
      </c>
      <c r="F1290" s="40">
        <v>644</v>
      </c>
      <c r="G1290" s="41">
        <f t="shared" si="26"/>
        <v>483</v>
      </c>
      <c r="H1290" s="42">
        <v>53514195755</v>
      </c>
      <c r="I1290" s="43">
        <v>50</v>
      </c>
      <c r="J1290" s="43" t="s">
        <v>22</v>
      </c>
      <c r="K1290" s="43">
        <v>16.25</v>
      </c>
      <c r="L1290" s="43">
        <v>11</v>
      </c>
      <c r="M1290" s="43">
        <v>13.5</v>
      </c>
      <c r="N1290" s="37" t="s">
        <v>195</v>
      </c>
      <c r="O1290" s="37" t="s">
        <v>196</v>
      </c>
    </row>
    <row r="1291" spans="1:15" s="36" customFormat="1" x14ac:dyDescent="0.25">
      <c r="A1291" s="37" t="s">
        <v>2572</v>
      </c>
      <c r="B1291" s="44" t="str">
        <f t="shared" si="27"/>
        <v>N267 25'Cd/115V/1Ph/Ci Imp/cCSAus/UL</v>
      </c>
      <c r="C1291" s="37" t="s">
        <v>2573</v>
      </c>
      <c r="D1291" s="37" t="str">
        <f>VLOOKUP(A1291,'[1]Zoeller Pump Company'!$A$10:$C$3862,3,FALSE)</f>
        <v>https://www.zoellerpumps.com/en-us/products/sewage-pumps/residential/260-series</v>
      </c>
      <c r="E1291" s="37" t="s">
        <v>21</v>
      </c>
      <c r="F1291" s="40">
        <v>562</v>
      </c>
      <c r="G1291" s="41">
        <f t="shared" si="26"/>
        <v>421.5</v>
      </c>
      <c r="H1291" s="42">
        <v>53514210588</v>
      </c>
      <c r="I1291" s="43">
        <v>55</v>
      </c>
      <c r="J1291" s="43" t="s">
        <v>22</v>
      </c>
      <c r="K1291" s="43">
        <v>16.25</v>
      </c>
      <c r="L1291" s="43">
        <v>11</v>
      </c>
      <c r="M1291" s="43">
        <v>13.5</v>
      </c>
      <c r="N1291" s="37" t="s">
        <v>195</v>
      </c>
      <c r="O1291" s="37" t="s">
        <v>196</v>
      </c>
    </row>
    <row r="1292" spans="1:15" s="36" customFormat="1" x14ac:dyDescent="0.25">
      <c r="A1292" s="37" t="s">
        <v>2574</v>
      </c>
      <c r="B1292" s="44" t="str">
        <f t="shared" si="27"/>
        <v>E267 25' Cord/230V/1Ph/Extra Duty</v>
      </c>
      <c r="C1292" s="37" t="s">
        <v>2575</v>
      </c>
      <c r="D1292" s="37" t="str">
        <f>VLOOKUP(A1292,'[1]Zoeller Pump Company'!$A$10:$C$3862,3,FALSE)</f>
        <v>https://www.zoellerpumps.com/en-us/products/sewage-pumps/residential/260-series</v>
      </c>
      <c r="E1292" s="37" t="s">
        <v>21</v>
      </c>
      <c r="F1292" s="40">
        <v>668</v>
      </c>
      <c r="G1292" s="41">
        <f t="shared" si="26"/>
        <v>501</v>
      </c>
      <c r="H1292" s="42">
        <v>53514228293</v>
      </c>
      <c r="I1292" s="43">
        <v>47</v>
      </c>
      <c r="J1292" s="43" t="s">
        <v>22</v>
      </c>
      <c r="K1292" s="43">
        <v>16.25</v>
      </c>
      <c r="L1292" s="43">
        <v>11</v>
      </c>
      <c r="M1292" s="43">
        <v>13.5</v>
      </c>
      <c r="N1292" s="37" t="s">
        <v>195</v>
      </c>
      <c r="O1292" s="37" t="s">
        <v>196</v>
      </c>
    </row>
    <row r="1293" spans="1:15" s="36" customFormat="1" x14ac:dyDescent="0.25">
      <c r="A1293" s="37" t="s">
        <v>2576</v>
      </c>
      <c r="B1293" s="44" t="str">
        <f t="shared" si="27"/>
        <v>J267 50'Cd/200-208V/3Ph/UL/cCSAus</v>
      </c>
      <c r="C1293" s="37" t="s">
        <v>2577</v>
      </c>
      <c r="D1293" s="37" t="str">
        <f>VLOOKUP(A1293,'[1]Zoeller Pump Company'!$A$10:$C$3862,3,FALSE)</f>
        <v>https://www.zoellerpumps.com/en-us/products/sewage-pumps/residential/260-series</v>
      </c>
      <c r="E1293" s="37" t="s">
        <v>21</v>
      </c>
      <c r="F1293" s="40">
        <v>783</v>
      </c>
      <c r="G1293" s="41">
        <f t="shared" si="26"/>
        <v>587.25</v>
      </c>
      <c r="H1293" s="42">
        <v>53514230159</v>
      </c>
      <c r="I1293" s="43">
        <v>52</v>
      </c>
      <c r="J1293" s="43" t="s">
        <v>22</v>
      </c>
      <c r="K1293" s="43">
        <v>16.25</v>
      </c>
      <c r="L1293" s="43">
        <v>11</v>
      </c>
      <c r="M1293" s="43">
        <v>13.5</v>
      </c>
      <c r="N1293" s="37" t="s">
        <v>195</v>
      </c>
      <c r="O1293" s="37" t="s">
        <v>196</v>
      </c>
    </row>
    <row r="1294" spans="1:15" s="36" customFormat="1" x14ac:dyDescent="0.25">
      <c r="A1294" s="37" t="s">
        <v>2578</v>
      </c>
      <c r="B1294" s="44" t="str">
        <f t="shared" si="27"/>
        <v>E267 35'Cd/230V/1Ph/C.I. Imp/UL/cCSAus</v>
      </c>
      <c r="C1294" s="37" t="s">
        <v>2579</v>
      </c>
      <c r="D1294" s="37" t="str">
        <f>VLOOKUP(A1294,'[1]Zoeller Pump Company'!$A$10:$C$3862,3,FALSE)</f>
        <v>https://www.zoellerpumps.com/en-us/products/sewage-pumps/residential/260-series</v>
      </c>
      <c r="E1294" s="37" t="s">
        <v>21</v>
      </c>
      <c r="F1294" s="40">
        <v>673</v>
      </c>
      <c r="G1294" s="41">
        <f t="shared" si="26"/>
        <v>504.75</v>
      </c>
      <c r="H1294" s="42">
        <v>53514232795</v>
      </c>
      <c r="I1294" s="43">
        <v>49</v>
      </c>
      <c r="J1294" s="43" t="s">
        <v>22</v>
      </c>
      <c r="K1294" s="43">
        <v>16.25</v>
      </c>
      <c r="L1294" s="43">
        <v>11</v>
      </c>
      <c r="M1294" s="43">
        <v>13.5</v>
      </c>
      <c r="N1294" s="37" t="s">
        <v>195</v>
      </c>
      <c r="O1294" s="37" t="s">
        <v>196</v>
      </c>
    </row>
    <row r="1295" spans="1:15" s="36" customFormat="1" x14ac:dyDescent="0.25">
      <c r="A1295" s="37" t="s">
        <v>2580</v>
      </c>
      <c r="B1295" s="44" t="str">
        <f t="shared" si="27"/>
        <v>F267 35'Cd/230V/3Ph/UL/cCSAus</v>
      </c>
      <c r="C1295" s="37" t="s">
        <v>2581</v>
      </c>
      <c r="D1295" s="37" t="str">
        <f>VLOOKUP(A1295,'[1]Zoeller Pump Company'!$A$10:$C$3862,3,FALSE)</f>
        <v>https://www.zoellerpumps.com/en-us/products/sewage-pumps/residential/260-series</v>
      </c>
      <c r="E1295" s="37" t="s">
        <v>21</v>
      </c>
      <c r="F1295" s="40">
        <v>758</v>
      </c>
      <c r="G1295" s="41">
        <f t="shared" si="26"/>
        <v>568.5</v>
      </c>
      <c r="H1295" s="42">
        <v>53514268398</v>
      </c>
      <c r="I1295" s="43">
        <v>48</v>
      </c>
      <c r="J1295" s="43" t="s">
        <v>22</v>
      </c>
      <c r="K1295" s="43">
        <v>16.25</v>
      </c>
      <c r="L1295" s="43">
        <v>11</v>
      </c>
      <c r="M1295" s="43">
        <v>13.5</v>
      </c>
      <c r="N1295" s="37" t="s">
        <v>195</v>
      </c>
      <c r="O1295" s="37" t="s">
        <v>196</v>
      </c>
    </row>
    <row r="1296" spans="1:15" s="36" customFormat="1" x14ac:dyDescent="0.25">
      <c r="A1296" s="37" t="s">
        <v>2582</v>
      </c>
      <c r="B1296" s="44" t="str">
        <f t="shared" si="27"/>
        <v>F267 230V/3Ph/Extra Duty</v>
      </c>
      <c r="C1296" s="37" t="s">
        <v>2583</v>
      </c>
      <c r="D1296" s="37" t="str">
        <f>VLOOKUP(A1296,'[1]Zoeller Pump Company'!$A$10:$C$3862,3,FALSE)</f>
        <v>https://www.zoellerpumps.com/en-us/products/sewage-pumps/residential/260-series</v>
      </c>
      <c r="E1296" s="37" t="s">
        <v>21</v>
      </c>
      <c r="F1296" s="40">
        <v>728</v>
      </c>
      <c r="G1296" s="41">
        <f t="shared" si="26"/>
        <v>546</v>
      </c>
      <c r="H1296" s="42">
        <v>53514296308</v>
      </c>
      <c r="I1296" s="43">
        <v>47</v>
      </c>
      <c r="J1296" s="43" t="s">
        <v>22</v>
      </c>
      <c r="K1296" s="43">
        <v>16.25</v>
      </c>
      <c r="L1296" s="43">
        <v>11</v>
      </c>
      <c r="M1296" s="43">
        <v>13.5</v>
      </c>
      <c r="N1296" s="37" t="s">
        <v>195</v>
      </c>
      <c r="O1296" s="37" t="s">
        <v>196</v>
      </c>
    </row>
    <row r="1297" spans="1:15" s="36" customFormat="1" x14ac:dyDescent="0.25">
      <c r="A1297" s="37" t="s">
        <v>2584</v>
      </c>
      <c r="B1297" s="44" t="str">
        <f t="shared" si="27"/>
        <v>N267 115V/1Ph/CI-Imp/Extra Duty</v>
      </c>
      <c r="C1297" s="37" t="s">
        <v>2585</v>
      </c>
      <c r="D1297" s="37" t="str">
        <f>VLOOKUP(A1297,'[1]Zoeller Pump Company'!$A$10:$C$3862,3,FALSE)</f>
        <v>https://www.zoellerpumps.com/en-us/products/sewage-pumps/residential/260-series</v>
      </c>
      <c r="E1297" s="37" t="s">
        <v>21</v>
      </c>
      <c r="F1297" s="40">
        <v>552</v>
      </c>
      <c r="G1297" s="41">
        <f t="shared" si="26"/>
        <v>414</v>
      </c>
      <c r="H1297" s="42">
        <v>53514296322</v>
      </c>
      <c r="I1297" s="43">
        <v>47</v>
      </c>
      <c r="J1297" s="43" t="s">
        <v>22</v>
      </c>
      <c r="K1297" s="43">
        <v>16.25</v>
      </c>
      <c r="L1297" s="43">
        <v>11</v>
      </c>
      <c r="M1297" s="43">
        <v>13.5</v>
      </c>
      <c r="N1297" s="37" t="s">
        <v>195</v>
      </c>
      <c r="O1297" s="37" t="s">
        <v>196</v>
      </c>
    </row>
    <row r="1298" spans="1:15" s="36" customFormat="1" x14ac:dyDescent="0.25">
      <c r="A1298" s="37" t="s">
        <v>2586</v>
      </c>
      <c r="B1298" s="44" t="str">
        <f t="shared" si="27"/>
        <v>G267 25'Cd/460V/3Ph/ED</v>
      </c>
      <c r="C1298" s="37" t="s">
        <v>2587</v>
      </c>
      <c r="D1298" s="37" t="str">
        <f>VLOOKUP(A1298,'[1]Zoeller Pump Company'!$A$10:$C$3862,3,FALSE)</f>
        <v>https://www.zoellerpumps.com/en-us/products/sewage-pumps/residential/260-series</v>
      </c>
      <c r="E1298" s="37" t="s">
        <v>21</v>
      </c>
      <c r="F1298" s="40">
        <v>783</v>
      </c>
      <c r="G1298" s="41">
        <f t="shared" ref="G1298:G1301" si="28">F1298*0.75</f>
        <v>587.25</v>
      </c>
      <c r="H1298" s="42">
        <v>53514296872</v>
      </c>
      <c r="I1298" s="43">
        <v>49</v>
      </c>
      <c r="J1298" s="43" t="s">
        <v>22</v>
      </c>
      <c r="K1298" s="43">
        <v>16.25</v>
      </c>
      <c r="L1298" s="43">
        <v>11</v>
      </c>
      <c r="M1298" s="43">
        <v>13.5</v>
      </c>
      <c r="N1298" s="37" t="s">
        <v>195</v>
      </c>
      <c r="O1298" s="37" t="s">
        <v>196</v>
      </c>
    </row>
    <row r="1299" spans="1:15" s="36" customFormat="1" x14ac:dyDescent="0.25">
      <c r="A1299" s="37" t="s">
        <v>2588</v>
      </c>
      <c r="B1299" s="44" t="str">
        <f t="shared" si="27"/>
        <v>D267 25'Cd/230V/1Ph/cCSAus/UL/CI Impeller</v>
      </c>
      <c r="C1299" s="37" t="s">
        <v>2589</v>
      </c>
      <c r="D1299" s="37" t="str">
        <f>VLOOKUP(A1299,'[1]Zoeller Pump Company'!$A$10:$C$3862,3,FALSE)</f>
        <v>https://www.zoellerpumps.com/en-us/products/sewage-pumps/residential/260-series</v>
      </c>
      <c r="E1299" s="37" t="s">
        <v>21</v>
      </c>
      <c r="F1299" s="40">
        <v>712</v>
      </c>
      <c r="G1299" s="41">
        <f t="shared" si="28"/>
        <v>534</v>
      </c>
      <c r="H1299" s="42">
        <v>53514313654</v>
      </c>
      <c r="I1299" s="43">
        <v>49.5</v>
      </c>
      <c r="J1299" s="43" t="s">
        <v>22</v>
      </c>
      <c r="K1299" s="43">
        <v>16.25</v>
      </c>
      <c r="L1299" s="43">
        <v>11</v>
      </c>
      <c r="M1299" s="43">
        <v>13.5</v>
      </c>
      <c r="N1299" s="37" t="s">
        <v>195</v>
      </c>
      <c r="O1299" s="37" t="s">
        <v>196</v>
      </c>
    </row>
    <row r="1300" spans="1:15" s="36" customFormat="1" x14ac:dyDescent="0.25">
      <c r="A1300" s="37" t="s">
        <v>2590</v>
      </c>
      <c r="B1300" s="44" t="str">
        <f t="shared" si="27"/>
        <v>F267 50'Cd/230V/3Ph/UL/cCSAus</v>
      </c>
      <c r="C1300" s="37" t="s">
        <v>2591</v>
      </c>
      <c r="D1300" s="37" t="str">
        <f>VLOOKUP(A1300,'[1]Zoeller Pump Company'!$A$10:$C$3862,3,FALSE)</f>
        <v>https://www.zoellerpumps.com/en-us/products/sewage-pumps/residential/260-series</v>
      </c>
      <c r="E1300" s="37" t="s">
        <v>21</v>
      </c>
      <c r="F1300" s="40">
        <v>783</v>
      </c>
      <c r="G1300" s="41">
        <f t="shared" si="28"/>
        <v>587.25</v>
      </c>
      <c r="H1300" s="42">
        <v>53514327422</v>
      </c>
      <c r="I1300" s="43">
        <v>48</v>
      </c>
      <c r="J1300" s="43" t="s">
        <v>22</v>
      </c>
      <c r="K1300" s="43">
        <v>16.25</v>
      </c>
      <c r="L1300" s="43">
        <v>11</v>
      </c>
      <c r="M1300" s="43">
        <v>13.5</v>
      </c>
      <c r="N1300" s="37" t="s">
        <v>195</v>
      </c>
      <c r="O1300" s="37" t="s">
        <v>196</v>
      </c>
    </row>
    <row r="1301" spans="1:15" s="36" customFormat="1" x14ac:dyDescent="0.25">
      <c r="A1301" s="37" t="s">
        <v>2592</v>
      </c>
      <c r="B1301" s="44" t="str">
        <f t="shared" si="27"/>
        <v>H267 35'Cd/200-208V/1Ph/cCSAus</v>
      </c>
      <c r="C1301" s="37" t="s">
        <v>2593</v>
      </c>
      <c r="D1301" s="37" t="str">
        <f>VLOOKUP(A1301,'[1]Zoeller Pump Company'!$A$10:$C$3862,3,FALSE)</f>
        <v>https://www.zoellerpumps.com/en-us/products/sewage-pumps/residential/260-series</v>
      </c>
      <c r="E1301" s="37" t="s">
        <v>21</v>
      </c>
      <c r="F1301" s="40">
        <v>742</v>
      </c>
      <c r="G1301" s="41">
        <f t="shared" si="28"/>
        <v>556.5</v>
      </c>
      <c r="H1301" s="42">
        <v>53514407759</v>
      </c>
      <c r="I1301" s="43">
        <v>49</v>
      </c>
      <c r="J1301" s="43" t="s">
        <v>22</v>
      </c>
      <c r="K1301" s="43">
        <v>16.25</v>
      </c>
      <c r="L1301" s="43">
        <v>11</v>
      </c>
      <c r="M1301" s="43">
        <v>13.5</v>
      </c>
      <c r="N1301" s="37" t="s">
        <v>195</v>
      </c>
      <c r="O1301" s="37" t="s">
        <v>196</v>
      </c>
    </row>
    <row r="1302" spans="1:15" s="36" customFormat="1" x14ac:dyDescent="0.25">
      <c r="A1302" s="37" t="s">
        <v>2594</v>
      </c>
      <c r="B1302" s="44" t="str">
        <f t="shared" si="27"/>
        <v>N270 115V/1Ph/cCSAus</v>
      </c>
      <c r="C1302" s="37" t="s">
        <v>2595</v>
      </c>
      <c r="D1302" s="37" t="str">
        <f>VLOOKUP(A1302,'[1]Zoeller Pump Company'!$A$10:$C$3862,3,FALSE)</f>
        <v>https://www.zoellerpumps.com/en-us/products/sewage-pumps/commercial/270-series</v>
      </c>
      <c r="E1302" s="37" t="s">
        <v>21</v>
      </c>
      <c r="F1302" s="40">
        <v>793</v>
      </c>
      <c r="G1302" s="41"/>
      <c r="H1302" s="42">
        <v>53514057817</v>
      </c>
      <c r="I1302" s="43">
        <v>48</v>
      </c>
      <c r="J1302" s="43" t="s">
        <v>22</v>
      </c>
      <c r="K1302" s="43">
        <v>16.5</v>
      </c>
      <c r="L1302" s="43">
        <v>11</v>
      </c>
      <c r="M1302" s="43">
        <v>13.75</v>
      </c>
      <c r="N1302" s="37" t="s">
        <v>23</v>
      </c>
      <c r="O1302" s="37" t="s">
        <v>196</v>
      </c>
    </row>
    <row r="1303" spans="1:15" s="36" customFormat="1" x14ac:dyDescent="0.25">
      <c r="A1303" s="37" t="s">
        <v>2596</v>
      </c>
      <c r="B1303" s="44" t="str">
        <f t="shared" si="27"/>
        <v>E270 230V/1Ph/cCSAus</v>
      </c>
      <c r="C1303" s="37" t="s">
        <v>2597</v>
      </c>
      <c r="D1303" s="37" t="str">
        <f>VLOOKUP(A1303,'[1]Zoeller Pump Company'!$A$10:$C$3862,3,FALSE)</f>
        <v>https://www.zoellerpumps.com/en-us/products/sewage-pumps/commercial/270-series</v>
      </c>
      <c r="E1303" s="37" t="s">
        <v>21</v>
      </c>
      <c r="F1303" s="40">
        <v>863</v>
      </c>
      <c r="G1303" s="41"/>
      <c r="H1303" s="42">
        <v>53514062132</v>
      </c>
      <c r="I1303" s="43">
        <v>48</v>
      </c>
      <c r="J1303" s="43" t="s">
        <v>22</v>
      </c>
      <c r="K1303" s="43">
        <v>16.5</v>
      </c>
      <c r="L1303" s="43">
        <v>11</v>
      </c>
      <c r="M1303" s="43">
        <v>13.75</v>
      </c>
      <c r="N1303" s="37" t="s">
        <v>23</v>
      </c>
      <c r="O1303" s="37" t="s">
        <v>196</v>
      </c>
    </row>
    <row r="1304" spans="1:15" s="36" customFormat="1" x14ac:dyDescent="0.25">
      <c r="A1304" s="37" t="s">
        <v>2598</v>
      </c>
      <c r="B1304" s="44" t="str">
        <f t="shared" si="27"/>
        <v>BN270 115V/1Ph/Pb20'/cCSAus</v>
      </c>
      <c r="C1304" s="37" t="s">
        <v>2599</v>
      </c>
      <c r="D1304" s="37" t="str">
        <f>VLOOKUP(A1304,'[1]Zoeller Pump Company'!$A$10:$C$3862,3,FALSE)</f>
        <v>https://www.zoellerpumps.com/en-us/products/sewage-pumps/commercial/270-series</v>
      </c>
      <c r="E1304" s="37" t="s">
        <v>21</v>
      </c>
      <c r="F1304" s="40">
        <v>858</v>
      </c>
      <c r="G1304" s="41"/>
      <c r="H1304" s="42">
        <v>53514062378</v>
      </c>
      <c r="I1304" s="43">
        <v>51</v>
      </c>
      <c r="J1304" s="43" t="s">
        <v>22</v>
      </c>
      <c r="K1304" s="43">
        <v>16.5</v>
      </c>
      <c r="L1304" s="43">
        <v>11</v>
      </c>
      <c r="M1304" s="43">
        <v>13.75</v>
      </c>
      <c r="N1304" s="37" t="s">
        <v>23</v>
      </c>
      <c r="O1304" s="37" t="s">
        <v>196</v>
      </c>
    </row>
    <row r="1305" spans="1:15" s="36" customFormat="1" x14ac:dyDescent="0.25">
      <c r="A1305" s="37" t="s">
        <v>2600</v>
      </c>
      <c r="B1305" s="44" t="str">
        <f t="shared" si="27"/>
        <v>BE270 230V/1Ph/Pb20'/cCSAus</v>
      </c>
      <c r="C1305" s="37" t="s">
        <v>2601</v>
      </c>
      <c r="D1305" s="37" t="str">
        <f>VLOOKUP(A1305,'[1]Zoeller Pump Company'!$A$10:$C$3862,3,FALSE)</f>
        <v>https://www.zoellerpumps.com/en-us/products/sewage-pumps/commercial/270-series</v>
      </c>
      <c r="E1305" s="37" t="s">
        <v>21</v>
      </c>
      <c r="F1305" s="40">
        <v>899</v>
      </c>
      <c r="G1305" s="41"/>
      <c r="H1305" s="42">
        <v>53514062385</v>
      </c>
      <c r="I1305" s="43">
        <v>51</v>
      </c>
      <c r="J1305" s="43" t="s">
        <v>22</v>
      </c>
      <c r="K1305" s="43">
        <v>16.5</v>
      </c>
      <c r="L1305" s="43">
        <v>11</v>
      </c>
      <c r="M1305" s="43">
        <v>13.75</v>
      </c>
      <c r="N1305" s="37" t="s">
        <v>23</v>
      </c>
      <c r="O1305" s="37" t="s">
        <v>196</v>
      </c>
    </row>
    <row r="1306" spans="1:15" s="36" customFormat="1" x14ac:dyDescent="0.25">
      <c r="A1306" s="37" t="s">
        <v>2602</v>
      </c>
      <c r="B1306" s="44" t="str">
        <f t="shared" si="27"/>
        <v>E270 25'Cd/230V/1Ph/cCSAus</v>
      </c>
      <c r="C1306" s="37" t="s">
        <v>2603</v>
      </c>
      <c r="D1306" s="37" t="str">
        <f>VLOOKUP(A1306,'[1]Zoeller Pump Company'!$A$10:$C$3862,3,FALSE)</f>
        <v>https://www.zoellerpumps.com/en-us/products/sewage-pumps/commercial/270-series</v>
      </c>
      <c r="E1306" s="37" t="s">
        <v>21</v>
      </c>
      <c r="F1306" s="40">
        <v>918</v>
      </c>
      <c r="G1306" s="41"/>
      <c r="H1306" s="42">
        <v>53514083656</v>
      </c>
      <c r="I1306" s="43">
        <v>51</v>
      </c>
      <c r="J1306" s="43" t="s">
        <v>22</v>
      </c>
      <c r="K1306" s="43">
        <v>16.5</v>
      </c>
      <c r="L1306" s="43">
        <v>11</v>
      </c>
      <c r="M1306" s="43">
        <v>13.75</v>
      </c>
      <c r="N1306" s="37" t="s">
        <v>23</v>
      </c>
      <c r="O1306" s="37" t="s">
        <v>196</v>
      </c>
    </row>
    <row r="1307" spans="1:15" s="36" customFormat="1" x14ac:dyDescent="0.25">
      <c r="A1307" s="37" t="s">
        <v>2604</v>
      </c>
      <c r="B1307" s="44" t="str">
        <f t="shared" si="27"/>
        <v>E270 50'Cd/230V/1Ph/cCSAus</v>
      </c>
      <c r="C1307" s="37" t="s">
        <v>2605</v>
      </c>
      <c r="D1307" s="37" t="str">
        <f>VLOOKUP(A1307,'[1]Zoeller Pump Company'!$A$10:$C$3862,3,FALSE)</f>
        <v>https://www.zoellerpumps.com/en-us/products/sewage-pumps/commercial/270-series</v>
      </c>
      <c r="E1307" s="37" t="s">
        <v>21</v>
      </c>
      <c r="F1307" s="40">
        <v>963</v>
      </c>
      <c r="G1307" s="41"/>
      <c r="H1307" s="42">
        <v>53514100711</v>
      </c>
      <c r="I1307" s="43">
        <v>51</v>
      </c>
      <c r="J1307" s="43" t="s">
        <v>22</v>
      </c>
      <c r="K1307" s="43">
        <v>16.5</v>
      </c>
      <c r="L1307" s="43">
        <v>11</v>
      </c>
      <c r="M1307" s="43">
        <v>13.75</v>
      </c>
      <c r="N1307" s="37" t="s">
        <v>23</v>
      </c>
      <c r="O1307" s="37" t="s">
        <v>196</v>
      </c>
    </row>
    <row r="1308" spans="1:15" s="36" customFormat="1" x14ac:dyDescent="0.25">
      <c r="A1308" s="37" t="s">
        <v>2606</v>
      </c>
      <c r="B1308" s="44" t="str">
        <f t="shared" si="27"/>
        <v>N270 25'Cd/115V/1Ph/cCSAus</v>
      </c>
      <c r="C1308" s="37" t="s">
        <v>2607</v>
      </c>
      <c r="D1308" s="37" t="str">
        <f>VLOOKUP(A1308,'[1]Zoeller Pump Company'!$A$10:$C$3862,3,FALSE)</f>
        <v>https://www.zoellerpumps.com/en-us/products/sewage-pumps/commercial/270-series</v>
      </c>
      <c r="E1308" s="37" t="s">
        <v>21</v>
      </c>
      <c r="F1308" s="40">
        <v>848</v>
      </c>
      <c r="G1308" s="41"/>
      <c r="H1308" s="42">
        <v>53514115005</v>
      </c>
      <c r="I1308" s="43">
        <v>51</v>
      </c>
      <c r="J1308" s="43" t="s">
        <v>22</v>
      </c>
      <c r="K1308" s="43">
        <v>16.5</v>
      </c>
      <c r="L1308" s="43">
        <v>11</v>
      </c>
      <c r="M1308" s="43">
        <v>13.75</v>
      </c>
      <c r="N1308" s="37" t="s">
        <v>23</v>
      </c>
      <c r="O1308" s="37" t="s">
        <v>196</v>
      </c>
    </row>
    <row r="1309" spans="1:15" s="36" customFormat="1" x14ac:dyDescent="0.25">
      <c r="A1309" s="37" t="s">
        <v>2608</v>
      </c>
      <c r="B1309" s="44" t="str">
        <f t="shared" si="27"/>
        <v>BN270 35'Cd/115V/1Ph/Pb20'/cCSAus</v>
      </c>
      <c r="C1309" s="37" t="s">
        <v>2609</v>
      </c>
      <c r="D1309" s="37" t="str">
        <f>VLOOKUP(A1309,'[1]Zoeller Pump Company'!$A$10:$C$3862,3,FALSE)</f>
        <v>https://www.zoellerpumps.com/en-us/products/sewage-pumps/commercial/270-series</v>
      </c>
      <c r="E1309" s="37" t="s">
        <v>21</v>
      </c>
      <c r="F1309" s="40">
        <v>858</v>
      </c>
      <c r="G1309" s="41"/>
      <c r="H1309" s="42">
        <v>53514189150</v>
      </c>
      <c r="I1309" s="43">
        <v>51</v>
      </c>
      <c r="J1309" s="43" t="s">
        <v>22</v>
      </c>
      <c r="K1309" s="43">
        <v>16.5</v>
      </c>
      <c r="L1309" s="43">
        <v>11</v>
      </c>
      <c r="M1309" s="43">
        <v>13.75</v>
      </c>
      <c r="N1309" s="37" t="s">
        <v>23</v>
      </c>
      <c r="O1309" s="37" t="s">
        <v>196</v>
      </c>
    </row>
    <row r="1310" spans="1:15" s="36" customFormat="1" x14ac:dyDescent="0.25">
      <c r="A1310" s="37" t="s">
        <v>2610</v>
      </c>
      <c r="B1310" s="44" t="str">
        <f t="shared" si="27"/>
        <v>N270 35'Cd/115V/1Ph/cCSAus</v>
      </c>
      <c r="C1310" s="37" t="s">
        <v>2611</v>
      </c>
      <c r="D1310" s="37" t="str">
        <f>VLOOKUP(A1310,'[1]Zoeller Pump Company'!$A$10:$C$3862,3,FALSE)</f>
        <v>https://www.zoellerpumps.com/en-us/products/sewage-pumps/commercial/270-series</v>
      </c>
      <c r="E1310" s="37" t="s">
        <v>21</v>
      </c>
      <c r="F1310" s="40">
        <v>868</v>
      </c>
      <c r="G1310" s="41"/>
      <c r="H1310" s="42">
        <v>53514191504</v>
      </c>
      <c r="I1310" s="43">
        <v>51</v>
      </c>
      <c r="J1310" s="43" t="s">
        <v>22</v>
      </c>
      <c r="K1310" s="43">
        <v>16.5</v>
      </c>
      <c r="L1310" s="43">
        <v>11</v>
      </c>
      <c r="M1310" s="43">
        <v>13.75</v>
      </c>
      <c r="N1310" s="37" t="s">
        <v>23</v>
      </c>
      <c r="O1310" s="37" t="s">
        <v>196</v>
      </c>
    </row>
    <row r="1311" spans="1:15" s="36" customFormat="1" x14ac:dyDescent="0.25">
      <c r="A1311" s="37" t="s">
        <v>2612</v>
      </c>
      <c r="B1311" s="44" t="str">
        <f t="shared" si="27"/>
        <v>E270 35'Cd/230V/1Ph/cCSAus</v>
      </c>
      <c r="C1311" s="37" t="s">
        <v>2613</v>
      </c>
      <c r="D1311" s="37" t="str">
        <f>VLOOKUP(A1311,'[1]Zoeller Pump Company'!$A$10:$C$3862,3,FALSE)</f>
        <v>https://www.zoellerpumps.com/en-us/products/sewage-pumps/commercial/270-series</v>
      </c>
      <c r="E1311" s="37" t="s">
        <v>21</v>
      </c>
      <c r="F1311" s="40">
        <v>938</v>
      </c>
      <c r="G1311" s="41"/>
      <c r="H1311" s="42">
        <v>53514211349</v>
      </c>
      <c r="I1311" s="43">
        <v>51</v>
      </c>
      <c r="J1311" s="43" t="s">
        <v>22</v>
      </c>
      <c r="K1311" s="43">
        <v>16.5</v>
      </c>
      <c r="L1311" s="43">
        <v>11</v>
      </c>
      <c r="M1311" s="43">
        <v>13.75</v>
      </c>
      <c r="N1311" s="37" t="s">
        <v>23</v>
      </c>
      <c r="O1311" s="37" t="s">
        <v>196</v>
      </c>
    </row>
    <row r="1312" spans="1:15" s="36" customFormat="1" x14ac:dyDescent="0.25">
      <c r="A1312" s="52" t="s">
        <v>2614</v>
      </c>
      <c r="B1312" s="44" t="str">
        <f t="shared" si="27"/>
        <v>E270 230V/1Ph/cCSAus/Bronze Impeller</v>
      </c>
      <c r="C1312" s="39" t="s">
        <v>2615</v>
      </c>
      <c r="D1312" s="37" t="str">
        <f>VLOOKUP(A1312,'[1]Zoeller Pump Company'!$A$10:$C$3862,3,FALSE)</f>
        <v>https://www.zoellerpumps.com/en-us/products/sewage-pumps/commercial/270-series</v>
      </c>
      <c r="E1312" s="39" t="s">
        <v>21</v>
      </c>
      <c r="F1312" s="40">
        <v>1013</v>
      </c>
      <c r="G1312" s="41"/>
      <c r="H1312" s="39">
        <v>53514440374</v>
      </c>
      <c r="I1312" s="39">
        <v>48</v>
      </c>
      <c r="J1312" s="39" t="s">
        <v>22</v>
      </c>
      <c r="K1312" s="39">
        <v>16.5</v>
      </c>
      <c r="L1312" s="39">
        <v>11</v>
      </c>
      <c r="M1312" s="39">
        <v>13.75</v>
      </c>
      <c r="N1312" s="37" t="s">
        <v>23</v>
      </c>
      <c r="O1312" s="37" t="s">
        <v>196</v>
      </c>
    </row>
    <row r="1313" spans="1:15" s="36" customFormat="1" x14ac:dyDescent="0.25">
      <c r="A1313" s="39" t="s">
        <v>2616</v>
      </c>
      <c r="B1313" s="44" t="str">
        <f t="shared" si="27"/>
        <v>N270 115V/1Ph/cCSAus/Bronze Impeller</v>
      </c>
      <c r="C1313" s="39" t="str">
        <f>VLOOKUP(A1313,'[2]2021 M10 PricePartsList'!$A:$D,2,FALSE)</f>
        <v>N270 115V/1Ph/cCSAus/Bronze Impeller</v>
      </c>
      <c r="D1313" s="39" t="s">
        <v>2617</v>
      </c>
      <c r="E1313" s="37" t="s">
        <v>21</v>
      </c>
      <c r="F1313" s="50">
        <v>943</v>
      </c>
      <c r="G1313" s="41"/>
      <c r="H1313" s="42">
        <v>53514458683</v>
      </c>
      <c r="I1313" s="43">
        <v>49</v>
      </c>
      <c r="J1313" s="46" t="s">
        <v>22</v>
      </c>
      <c r="K1313" s="43">
        <v>16.5</v>
      </c>
      <c r="L1313" s="43">
        <v>11</v>
      </c>
      <c r="M1313" s="43">
        <v>13.75</v>
      </c>
      <c r="N1313" s="37" t="s">
        <v>23</v>
      </c>
      <c r="O1313" s="37" t="s">
        <v>196</v>
      </c>
    </row>
    <row r="1314" spans="1:15" s="36" customFormat="1" x14ac:dyDescent="0.25">
      <c r="A1314" s="37" t="s">
        <v>2618</v>
      </c>
      <c r="B1314" s="44" t="str">
        <f t="shared" si="27"/>
        <v>M282 2F/115V/1Ph/cCSAus/UL</v>
      </c>
      <c r="C1314" s="37" t="s">
        <v>2619</v>
      </c>
      <c r="D1314" s="37" t="str">
        <f>VLOOKUP(A1314,'[1]Zoeller Pump Company'!$A$10:$C$3862,3,FALSE)</f>
        <v>https://www.zoellerpumps.com/en-us/products/sewage-pumps/commercial/280-series</v>
      </c>
      <c r="E1314" s="37" t="s">
        <v>21</v>
      </c>
      <c r="F1314" s="40">
        <v>1007</v>
      </c>
      <c r="G1314" s="41"/>
      <c r="H1314" s="42">
        <v>53514018344</v>
      </c>
      <c r="I1314" s="43">
        <v>82</v>
      </c>
      <c r="J1314" s="43" t="s">
        <v>22</v>
      </c>
      <c r="K1314" s="43">
        <v>21.25</v>
      </c>
      <c r="L1314" s="43">
        <v>11.75</v>
      </c>
      <c r="M1314" s="43">
        <v>14.75</v>
      </c>
      <c r="N1314" s="37" t="s">
        <v>23</v>
      </c>
      <c r="O1314" s="37" t="s">
        <v>196</v>
      </c>
    </row>
    <row r="1315" spans="1:15" s="36" customFormat="1" x14ac:dyDescent="0.25">
      <c r="A1315" s="37" t="s">
        <v>2620</v>
      </c>
      <c r="B1315" s="44" t="str">
        <f t="shared" si="27"/>
        <v>N282 2F/115V/1Ph/cCSAus/UL</v>
      </c>
      <c r="C1315" s="37" t="s">
        <v>2621</v>
      </c>
      <c r="D1315" s="37" t="str">
        <f>VLOOKUP(A1315,'[1]Zoeller Pump Company'!$A$10:$C$3862,3,FALSE)</f>
        <v>https://www.zoellerpumps.com/en-us/products/sewage-pumps/commercial/280-series</v>
      </c>
      <c r="E1315" s="37" t="s">
        <v>21</v>
      </c>
      <c r="F1315" s="40">
        <v>926</v>
      </c>
      <c r="G1315" s="41"/>
      <c r="H1315" s="42">
        <v>53514018351</v>
      </c>
      <c r="I1315" s="43">
        <v>81</v>
      </c>
      <c r="J1315" s="43" t="s">
        <v>22</v>
      </c>
      <c r="K1315" s="43">
        <v>21.25</v>
      </c>
      <c r="L1315" s="43">
        <v>11.75</v>
      </c>
      <c r="M1315" s="43">
        <v>14.75</v>
      </c>
      <c r="N1315" s="37" t="s">
        <v>23</v>
      </c>
      <c r="O1315" s="37" t="s">
        <v>196</v>
      </c>
    </row>
    <row r="1316" spans="1:15" s="36" customFormat="1" x14ac:dyDescent="0.25">
      <c r="A1316" s="37" t="s">
        <v>2622</v>
      </c>
      <c r="B1316" s="44" t="str">
        <f t="shared" si="27"/>
        <v>D282 2F/230V/1Ph/cCSAus/UL</v>
      </c>
      <c r="C1316" s="37" t="s">
        <v>2623</v>
      </c>
      <c r="D1316" s="37" t="str">
        <f>VLOOKUP(A1316,'[1]Zoeller Pump Company'!$A$10:$C$3862,3,FALSE)</f>
        <v>https://www.zoellerpumps.com/en-us/products/sewage-pumps/commercial/280-series</v>
      </c>
      <c r="E1316" s="37" t="s">
        <v>21</v>
      </c>
      <c r="F1316" s="40">
        <v>1101</v>
      </c>
      <c r="G1316" s="41"/>
      <c r="H1316" s="42">
        <v>53514018368</v>
      </c>
      <c r="I1316" s="43">
        <v>82</v>
      </c>
      <c r="J1316" s="43" t="s">
        <v>22</v>
      </c>
      <c r="K1316" s="43">
        <v>21.25</v>
      </c>
      <c r="L1316" s="43">
        <v>11.75</v>
      </c>
      <c r="M1316" s="43">
        <v>14.75</v>
      </c>
      <c r="N1316" s="37" t="s">
        <v>23</v>
      </c>
      <c r="O1316" s="37" t="s">
        <v>196</v>
      </c>
    </row>
    <row r="1317" spans="1:15" s="36" customFormat="1" x14ac:dyDescent="0.25">
      <c r="A1317" s="37" t="s">
        <v>2624</v>
      </c>
      <c r="B1317" s="44" t="str">
        <f t="shared" si="27"/>
        <v>E282 2F/230V/1Ph/cCSAus/UL</v>
      </c>
      <c r="C1317" s="37" t="s">
        <v>2625</v>
      </c>
      <c r="D1317" s="37" t="str">
        <f>VLOOKUP(A1317,'[1]Zoeller Pump Company'!$A$10:$C$3862,3,FALSE)</f>
        <v>https://www.zoellerpumps.com/en-us/products/sewage-pumps/commercial/280-series</v>
      </c>
      <c r="E1317" s="37" t="s">
        <v>21</v>
      </c>
      <c r="F1317" s="40">
        <v>982</v>
      </c>
      <c r="G1317" s="41"/>
      <c r="H1317" s="42">
        <v>53514018375</v>
      </c>
      <c r="I1317" s="43">
        <v>80</v>
      </c>
      <c r="J1317" s="43" t="s">
        <v>22</v>
      </c>
      <c r="K1317" s="43">
        <v>21.25</v>
      </c>
      <c r="L1317" s="43">
        <v>11.75</v>
      </c>
      <c r="M1317" s="43">
        <v>14.75</v>
      </c>
      <c r="N1317" s="37" t="s">
        <v>23</v>
      </c>
      <c r="O1317" s="37" t="s">
        <v>196</v>
      </c>
    </row>
    <row r="1318" spans="1:15" s="36" customFormat="1" x14ac:dyDescent="0.25">
      <c r="A1318" s="37" t="s">
        <v>2626</v>
      </c>
      <c r="B1318" s="44" t="str">
        <f t="shared" si="27"/>
        <v>J282 2F/200-208V/3Ph/cCSAus/UL</v>
      </c>
      <c r="C1318" s="37" t="s">
        <v>2627</v>
      </c>
      <c r="D1318" s="37" t="str">
        <f>VLOOKUP(A1318,'[1]Zoeller Pump Company'!$A$10:$C$3862,3,FALSE)</f>
        <v>https://www.zoellerpumps.com/en-us/products/sewage-pumps/commercial/280-series</v>
      </c>
      <c r="E1318" s="37" t="s">
        <v>21</v>
      </c>
      <c r="F1318" s="40">
        <v>1097</v>
      </c>
      <c r="G1318" s="41"/>
      <c r="H1318" s="42">
        <v>53514018382</v>
      </c>
      <c r="I1318" s="43">
        <v>81</v>
      </c>
      <c r="J1318" s="43" t="s">
        <v>22</v>
      </c>
      <c r="K1318" s="43">
        <v>21.25</v>
      </c>
      <c r="L1318" s="43">
        <v>11.75</v>
      </c>
      <c r="M1318" s="43">
        <v>14.75</v>
      </c>
      <c r="N1318" s="37" t="s">
        <v>23</v>
      </c>
      <c r="O1318" s="37" t="s">
        <v>196</v>
      </c>
    </row>
    <row r="1319" spans="1:15" s="36" customFormat="1" x14ac:dyDescent="0.25">
      <c r="A1319" s="37" t="s">
        <v>2628</v>
      </c>
      <c r="B1319" s="44" t="str">
        <f t="shared" si="27"/>
        <v>N282 2F/25'Cd/115V/1Ph/cCSAus/UL</v>
      </c>
      <c r="C1319" s="37" t="s">
        <v>2629</v>
      </c>
      <c r="D1319" s="37" t="str">
        <f>VLOOKUP(A1319,'[1]Zoeller Pump Company'!$A$10:$C$3862,3,FALSE)</f>
        <v>https://www.zoellerpumps.com/en-us/products/sewage-pumps/commercial/280-series</v>
      </c>
      <c r="E1319" s="37" t="s">
        <v>21</v>
      </c>
      <c r="F1319" s="40">
        <v>1026</v>
      </c>
      <c r="G1319" s="41"/>
      <c r="H1319" s="42">
        <v>53514018412</v>
      </c>
      <c r="I1319" s="43">
        <v>83</v>
      </c>
      <c r="J1319" s="43" t="s">
        <v>22</v>
      </c>
      <c r="K1319" s="43">
        <v>21.25</v>
      </c>
      <c r="L1319" s="43">
        <v>11.75</v>
      </c>
      <c r="M1319" s="43">
        <v>14.75</v>
      </c>
      <c r="N1319" s="37" t="s">
        <v>23</v>
      </c>
      <c r="O1319" s="37" t="s">
        <v>196</v>
      </c>
    </row>
    <row r="1320" spans="1:15" s="36" customFormat="1" x14ac:dyDescent="0.25">
      <c r="A1320" s="37" t="s">
        <v>2630</v>
      </c>
      <c r="B1320" s="44" t="str">
        <f t="shared" si="27"/>
        <v>M282 2F/15'Cd/115V/1Ph/cCSAus/UL</v>
      </c>
      <c r="C1320" s="37" t="s">
        <v>2631</v>
      </c>
      <c r="D1320" s="37" t="str">
        <f>VLOOKUP(A1320,'[1]Zoeller Pump Company'!$A$10:$C$3862,3,FALSE)</f>
        <v>https://www.zoellerpumps.com/en-us/products/sewage-pumps/commercial/280-series</v>
      </c>
      <c r="E1320" s="37" t="s">
        <v>21</v>
      </c>
      <c r="F1320" s="40">
        <v>1023</v>
      </c>
      <c r="G1320" s="41"/>
      <c r="H1320" s="42">
        <v>53514018429</v>
      </c>
      <c r="I1320" s="43">
        <v>82</v>
      </c>
      <c r="J1320" s="43" t="s">
        <v>22</v>
      </c>
      <c r="K1320" s="43">
        <v>21.25</v>
      </c>
      <c r="L1320" s="43">
        <v>11.75</v>
      </c>
      <c r="M1320" s="43">
        <v>14.75</v>
      </c>
      <c r="N1320" s="37" t="s">
        <v>23</v>
      </c>
      <c r="O1320" s="37" t="s">
        <v>196</v>
      </c>
    </row>
    <row r="1321" spans="1:15" s="36" customFormat="1" x14ac:dyDescent="0.25">
      <c r="A1321" s="37" t="s">
        <v>2632</v>
      </c>
      <c r="B1321" s="44" t="str">
        <f t="shared" si="27"/>
        <v>F282 2F/230V/3Ph/cCSAus/UL</v>
      </c>
      <c r="C1321" s="37" t="s">
        <v>2633</v>
      </c>
      <c r="D1321" s="37" t="str">
        <f>VLOOKUP(A1321,'[1]Zoeller Pump Company'!$A$10:$C$3862,3,FALSE)</f>
        <v>https://www.zoellerpumps.com/en-us/products/sewage-pumps/commercial/280-series</v>
      </c>
      <c r="E1321" s="37" t="s">
        <v>21</v>
      </c>
      <c r="F1321" s="40">
        <v>1097</v>
      </c>
      <c r="G1321" s="41"/>
      <c r="H1321" s="42">
        <v>53514018436</v>
      </c>
      <c r="I1321" s="43">
        <v>81</v>
      </c>
      <c r="J1321" s="43" t="s">
        <v>22</v>
      </c>
      <c r="K1321" s="43">
        <v>21.25</v>
      </c>
      <c r="L1321" s="43">
        <v>11.75</v>
      </c>
      <c r="M1321" s="43">
        <v>14.75</v>
      </c>
      <c r="N1321" s="37" t="s">
        <v>23</v>
      </c>
      <c r="O1321" s="37" t="s">
        <v>196</v>
      </c>
    </row>
    <row r="1322" spans="1:15" s="36" customFormat="1" x14ac:dyDescent="0.25">
      <c r="A1322" s="37" t="s">
        <v>2634</v>
      </c>
      <c r="B1322" s="44" t="str">
        <f t="shared" si="27"/>
        <v>D282 2F/35'Cd/230V/1Ph/cCSAus/UL</v>
      </c>
      <c r="C1322" s="37" t="s">
        <v>2635</v>
      </c>
      <c r="D1322" s="37" t="str">
        <f>VLOOKUP(A1322,'[1]Zoeller Pump Company'!$A$10:$C$3862,3,FALSE)</f>
        <v>https://www.zoellerpumps.com/en-us/products/sewage-pumps/commercial/280-series</v>
      </c>
      <c r="E1322" s="37" t="s">
        <v>21</v>
      </c>
      <c r="F1322" s="40">
        <v>1211</v>
      </c>
      <c r="G1322" s="41"/>
      <c r="H1322" s="42">
        <v>53514018443</v>
      </c>
      <c r="I1322" s="43">
        <v>87</v>
      </c>
      <c r="J1322" s="43" t="s">
        <v>22</v>
      </c>
      <c r="K1322" s="43">
        <v>21.25</v>
      </c>
      <c r="L1322" s="43">
        <v>11.75</v>
      </c>
      <c r="M1322" s="43">
        <v>14.75</v>
      </c>
      <c r="N1322" s="37" t="s">
        <v>23</v>
      </c>
      <c r="O1322" s="37" t="s">
        <v>196</v>
      </c>
    </row>
    <row r="1323" spans="1:15" s="36" customFormat="1" x14ac:dyDescent="0.25">
      <c r="A1323" s="37" t="s">
        <v>2636</v>
      </c>
      <c r="B1323" s="44" t="str">
        <f t="shared" si="27"/>
        <v>M282 2F/25'Cd/115V/1Ph/cCSAus/UL</v>
      </c>
      <c r="C1323" s="37" t="s">
        <v>2637</v>
      </c>
      <c r="D1323" s="37" t="str">
        <f>VLOOKUP(A1323,'[1]Zoeller Pump Company'!$A$10:$C$3862,3,FALSE)</f>
        <v>https://www.zoellerpumps.com/en-us/products/sewage-pumps/commercial/280-series</v>
      </c>
      <c r="E1323" s="37" t="s">
        <v>21</v>
      </c>
      <c r="F1323" s="40">
        <v>1107</v>
      </c>
      <c r="G1323" s="41"/>
      <c r="H1323" s="42">
        <v>53514018450</v>
      </c>
      <c r="I1323" s="43">
        <v>84</v>
      </c>
      <c r="J1323" s="43" t="s">
        <v>22</v>
      </c>
      <c r="K1323" s="43">
        <v>21.25</v>
      </c>
      <c r="L1323" s="43">
        <v>11.75</v>
      </c>
      <c r="M1323" s="43">
        <v>14.75</v>
      </c>
      <c r="N1323" s="37" t="s">
        <v>23</v>
      </c>
      <c r="O1323" s="37" t="s">
        <v>196</v>
      </c>
    </row>
    <row r="1324" spans="1:15" s="36" customFormat="1" x14ac:dyDescent="0.25">
      <c r="A1324" s="37" t="s">
        <v>2638</v>
      </c>
      <c r="B1324" s="44" t="str">
        <f t="shared" si="27"/>
        <v>M282 2F/35'Cd/115V/1Ph/cCSAus/UL</v>
      </c>
      <c r="C1324" s="37" t="s">
        <v>2639</v>
      </c>
      <c r="D1324" s="37" t="str">
        <f>VLOOKUP(A1324,'[1]Zoeller Pump Company'!$A$10:$C$3862,3,FALSE)</f>
        <v>https://www.zoellerpumps.com/en-us/products/sewage-pumps/commercial/280-series</v>
      </c>
      <c r="E1324" s="37" t="s">
        <v>21</v>
      </c>
      <c r="F1324" s="40">
        <v>1117</v>
      </c>
      <c r="G1324" s="41"/>
      <c r="H1324" s="42">
        <v>53514018467</v>
      </c>
      <c r="I1324" s="43">
        <v>87</v>
      </c>
      <c r="J1324" s="43" t="s">
        <v>22</v>
      </c>
      <c r="K1324" s="43">
        <v>21.25</v>
      </c>
      <c r="L1324" s="43">
        <v>11.75</v>
      </c>
      <c r="M1324" s="43">
        <v>14.75</v>
      </c>
      <c r="N1324" s="37" t="s">
        <v>23</v>
      </c>
      <c r="O1324" s="37" t="s">
        <v>196</v>
      </c>
    </row>
    <row r="1325" spans="1:15" s="36" customFormat="1" x14ac:dyDescent="0.25">
      <c r="A1325" s="37" t="s">
        <v>2640</v>
      </c>
      <c r="B1325" s="44" t="str">
        <f t="shared" si="27"/>
        <v>E282 2F/25'Cd/230V/1Ph/cCSAus/UL</v>
      </c>
      <c r="C1325" s="37" t="s">
        <v>2641</v>
      </c>
      <c r="D1325" s="37" t="str">
        <f>VLOOKUP(A1325,'[1]Zoeller Pump Company'!$A$10:$C$3862,3,FALSE)</f>
        <v>https://www.zoellerpumps.com/en-us/products/sewage-pumps/commercial/280-series</v>
      </c>
      <c r="E1325" s="37" t="s">
        <v>21</v>
      </c>
      <c r="F1325" s="40">
        <v>1082</v>
      </c>
      <c r="G1325" s="41"/>
      <c r="H1325" s="42">
        <v>53514018481</v>
      </c>
      <c r="I1325" s="43">
        <v>83</v>
      </c>
      <c r="J1325" s="43" t="s">
        <v>22</v>
      </c>
      <c r="K1325" s="43">
        <v>21.25</v>
      </c>
      <c r="L1325" s="43">
        <v>11.75</v>
      </c>
      <c r="M1325" s="43">
        <v>14.75</v>
      </c>
      <c r="N1325" s="37" t="s">
        <v>23</v>
      </c>
      <c r="O1325" s="37" t="s">
        <v>196</v>
      </c>
    </row>
    <row r="1326" spans="1:15" s="36" customFormat="1" x14ac:dyDescent="0.25">
      <c r="A1326" s="37" t="s">
        <v>2642</v>
      </c>
      <c r="B1326" s="44" t="str">
        <f t="shared" si="27"/>
        <v>M282 2F/50'Cd/115V/1Ph/cCSAus/UL</v>
      </c>
      <c r="C1326" s="37" t="s">
        <v>2643</v>
      </c>
      <c r="D1326" s="37" t="str">
        <f>VLOOKUP(A1326,'[1]Zoeller Pump Company'!$A$10:$C$3862,3,FALSE)</f>
        <v>https://www.zoellerpumps.com/en-us/products/sewage-pumps/commercial/280-series</v>
      </c>
      <c r="E1326" s="37" t="s">
        <v>21</v>
      </c>
      <c r="F1326" s="40">
        <v>1147</v>
      </c>
      <c r="G1326" s="41"/>
      <c r="H1326" s="42">
        <v>53514018511</v>
      </c>
      <c r="I1326" s="43">
        <v>91</v>
      </c>
      <c r="J1326" s="43" t="s">
        <v>22</v>
      </c>
      <c r="K1326" s="43">
        <v>21.25</v>
      </c>
      <c r="L1326" s="43">
        <v>11.75</v>
      </c>
      <c r="M1326" s="43">
        <v>14.75</v>
      </c>
      <c r="N1326" s="37" t="s">
        <v>23</v>
      </c>
      <c r="O1326" s="37" t="s">
        <v>196</v>
      </c>
    </row>
    <row r="1327" spans="1:15" s="36" customFormat="1" x14ac:dyDescent="0.25">
      <c r="A1327" s="37" t="s">
        <v>2644</v>
      </c>
      <c r="B1327" s="44" t="str">
        <f t="shared" si="27"/>
        <v>G282 2F/460V/3Ph/cCSAus/UL</v>
      </c>
      <c r="C1327" s="37" t="s">
        <v>2645</v>
      </c>
      <c r="D1327" s="37" t="str">
        <f>VLOOKUP(A1327,'[1]Zoeller Pump Company'!$A$10:$C$3862,3,FALSE)</f>
        <v>https://www.zoellerpumps.com/en-us/products/sewage-pumps/commercial/280-series</v>
      </c>
      <c r="E1327" s="37" t="s">
        <v>21</v>
      </c>
      <c r="F1327" s="40">
        <v>1097</v>
      </c>
      <c r="G1327" s="41"/>
      <c r="H1327" s="42">
        <v>53514018542</v>
      </c>
      <c r="I1327" s="43">
        <v>81</v>
      </c>
      <c r="J1327" s="43" t="s">
        <v>22</v>
      </c>
      <c r="K1327" s="43">
        <v>21.25</v>
      </c>
      <c r="L1327" s="43">
        <v>11.75</v>
      </c>
      <c r="M1327" s="43">
        <v>14.75</v>
      </c>
      <c r="N1327" s="37" t="s">
        <v>23</v>
      </c>
      <c r="O1327" s="37" t="s">
        <v>196</v>
      </c>
    </row>
    <row r="1328" spans="1:15" s="36" customFormat="1" x14ac:dyDescent="0.25">
      <c r="A1328" s="37" t="s">
        <v>2646</v>
      </c>
      <c r="B1328" s="44" t="str">
        <f t="shared" si="27"/>
        <v>I282 2F/200-208V/1Ph/cCSAus</v>
      </c>
      <c r="C1328" s="37" t="s">
        <v>2647</v>
      </c>
      <c r="D1328" s="37" t="str">
        <f>VLOOKUP(A1328,'[1]Zoeller Pump Company'!$A$10:$C$3862,3,FALSE)</f>
        <v>https://www.zoellerpumps.com/en-us/products/sewage-pumps/commercial/280-series</v>
      </c>
      <c r="E1328" s="37" t="s">
        <v>21</v>
      </c>
      <c r="F1328" s="40">
        <v>1022</v>
      </c>
      <c r="G1328" s="41"/>
      <c r="H1328" s="42">
        <v>53514018559</v>
      </c>
      <c r="I1328" s="43">
        <v>81</v>
      </c>
      <c r="J1328" s="43" t="s">
        <v>22</v>
      </c>
      <c r="K1328" s="43">
        <v>21.25</v>
      </c>
      <c r="L1328" s="43">
        <v>11.75</v>
      </c>
      <c r="M1328" s="43">
        <v>14.75</v>
      </c>
      <c r="N1328" s="37" t="s">
        <v>23</v>
      </c>
      <c r="O1328" s="37" t="s">
        <v>196</v>
      </c>
    </row>
    <row r="1329" spans="1:15" s="36" customFormat="1" x14ac:dyDescent="0.25">
      <c r="A1329" s="37" t="s">
        <v>2648</v>
      </c>
      <c r="B1329" s="44" t="str">
        <f t="shared" si="27"/>
        <v>E282 2F/50'Cd/230V/1Ph/cCSAus/UL</v>
      </c>
      <c r="C1329" s="37" t="s">
        <v>2649</v>
      </c>
      <c r="D1329" s="37" t="str">
        <f>VLOOKUP(A1329,'[1]Zoeller Pump Company'!$A$10:$C$3862,3,FALSE)</f>
        <v>https://www.zoellerpumps.com/en-us/products/sewage-pumps/commercial/280-series</v>
      </c>
      <c r="E1329" s="37" t="s">
        <v>21</v>
      </c>
      <c r="F1329" s="40">
        <v>1122</v>
      </c>
      <c r="G1329" s="41"/>
      <c r="H1329" s="42">
        <v>53514018566</v>
      </c>
      <c r="I1329" s="43">
        <v>90</v>
      </c>
      <c r="J1329" s="43" t="s">
        <v>22</v>
      </c>
      <c r="K1329" s="43">
        <v>21.25</v>
      </c>
      <c r="L1329" s="43">
        <v>11.75</v>
      </c>
      <c r="M1329" s="43">
        <v>14.75</v>
      </c>
      <c r="N1329" s="37" t="s">
        <v>23</v>
      </c>
      <c r="O1329" s="37" t="s">
        <v>196</v>
      </c>
    </row>
    <row r="1330" spans="1:15" s="36" customFormat="1" x14ac:dyDescent="0.25">
      <c r="A1330" s="37" t="s">
        <v>2650</v>
      </c>
      <c r="B1330" s="44" t="str">
        <f t="shared" si="27"/>
        <v>I282 2F/25'Cd/200-208V/1Ph/cCSAus</v>
      </c>
      <c r="C1330" s="37" t="s">
        <v>2651</v>
      </c>
      <c r="D1330" s="37" t="str">
        <f>VLOOKUP(A1330,'[1]Zoeller Pump Company'!$A$10:$C$3862,3,FALSE)</f>
        <v>https://www.zoellerpumps.com/en-us/products/sewage-pumps/commercial/280-series</v>
      </c>
      <c r="E1330" s="37" t="s">
        <v>21</v>
      </c>
      <c r="F1330" s="40">
        <v>1122</v>
      </c>
      <c r="G1330" s="41"/>
      <c r="H1330" s="42">
        <v>53514018573</v>
      </c>
      <c r="I1330" s="43">
        <v>83</v>
      </c>
      <c r="J1330" s="43" t="s">
        <v>22</v>
      </c>
      <c r="K1330" s="43">
        <v>21.25</v>
      </c>
      <c r="L1330" s="43">
        <v>11.75</v>
      </c>
      <c r="M1330" s="43">
        <v>14.75</v>
      </c>
      <c r="N1330" s="37" t="s">
        <v>23</v>
      </c>
      <c r="O1330" s="37" t="s">
        <v>196</v>
      </c>
    </row>
    <row r="1331" spans="1:15" s="36" customFormat="1" x14ac:dyDescent="0.25">
      <c r="A1331" s="37" t="s">
        <v>2652</v>
      </c>
      <c r="B1331" s="44" t="str">
        <f t="shared" si="27"/>
        <v>J282 2F/25'Cd/200-208V/3Ph/cCSAus/UL</v>
      </c>
      <c r="C1331" s="37" t="s">
        <v>2653</v>
      </c>
      <c r="D1331" s="37" t="str">
        <f>VLOOKUP(A1331,'[1]Zoeller Pump Company'!$A$10:$C$3862,3,FALSE)</f>
        <v>https://www.zoellerpumps.com/en-us/products/sewage-pumps/commercial/280-series</v>
      </c>
      <c r="E1331" s="37" t="s">
        <v>21</v>
      </c>
      <c r="F1331" s="40">
        <v>1197</v>
      </c>
      <c r="G1331" s="41"/>
      <c r="H1331" s="42">
        <v>53514028565</v>
      </c>
      <c r="I1331" s="43">
        <v>83</v>
      </c>
      <c r="J1331" s="43" t="s">
        <v>22</v>
      </c>
      <c r="K1331" s="43">
        <v>21.25</v>
      </c>
      <c r="L1331" s="43">
        <v>11.75</v>
      </c>
      <c r="M1331" s="43">
        <v>14.75</v>
      </c>
      <c r="N1331" s="37" t="s">
        <v>23</v>
      </c>
      <c r="O1331" s="37" t="s">
        <v>196</v>
      </c>
    </row>
    <row r="1332" spans="1:15" s="36" customFormat="1" x14ac:dyDescent="0.25">
      <c r="A1332" s="37" t="s">
        <v>2654</v>
      </c>
      <c r="B1332" s="44" t="str">
        <f t="shared" si="27"/>
        <v>D282 2F/25'Cd/230V/1Ph/cCSAus/UL</v>
      </c>
      <c r="C1332" s="37" t="s">
        <v>2655</v>
      </c>
      <c r="D1332" s="37" t="str">
        <f>VLOOKUP(A1332,'[1]Zoeller Pump Company'!$A$10:$C$3862,3,FALSE)</f>
        <v>https://www.zoellerpumps.com/en-us/products/sewage-pumps/commercial/280-series</v>
      </c>
      <c r="E1332" s="37" t="s">
        <v>21</v>
      </c>
      <c r="F1332" s="40">
        <v>1201</v>
      </c>
      <c r="G1332" s="41"/>
      <c r="H1332" s="42">
        <v>53514029081</v>
      </c>
      <c r="I1332" s="43">
        <v>84</v>
      </c>
      <c r="J1332" s="43" t="s">
        <v>22</v>
      </c>
      <c r="K1332" s="43">
        <v>21.25</v>
      </c>
      <c r="L1332" s="43">
        <v>11.75</v>
      </c>
      <c r="M1332" s="43">
        <v>14.75</v>
      </c>
      <c r="N1332" s="37" t="s">
        <v>23</v>
      </c>
      <c r="O1332" s="37" t="s">
        <v>196</v>
      </c>
    </row>
    <row r="1333" spans="1:15" s="36" customFormat="1" x14ac:dyDescent="0.25">
      <c r="A1333" s="37" t="s">
        <v>2656</v>
      </c>
      <c r="B1333" s="44" t="str">
        <f t="shared" si="27"/>
        <v>G282 2F/50'Cd/460V/3Ph/cCSAus/UL</v>
      </c>
      <c r="C1333" s="37" t="s">
        <v>2657</v>
      </c>
      <c r="D1333" s="37" t="str">
        <f>VLOOKUP(A1333,'[1]Zoeller Pump Company'!$A$10:$C$3862,3,FALSE)</f>
        <v>https://www.zoellerpumps.com/en-us/products/sewage-pumps/commercial/280-series</v>
      </c>
      <c r="E1333" s="37" t="s">
        <v>21</v>
      </c>
      <c r="F1333" s="40">
        <v>1237</v>
      </c>
      <c r="G1333" s="41"/>
      <c r="H1333" s="42">
        <v>53514030582</v>
      </c>
      <c r="I1333" s="43">
        <v>91</v>
      </c>
      <c r="J1333" s="43" t="s">
        <v>22</v>
      </c>
      <c r="K1333" s="43">
        <v>21.25</v>
      </c>
      <c r="L1333" s="43">
        <v>11.75</v>
      </c>
      <c r="M1333" s="43">
        <v>14.75</v>
      </c>
      <c r="N1333" s="37" t="s">
        <v>23</v>
      </c>
      <c r="O1333" s="37" t="s">
        <v>196</v>
      </c>
    </row>
    <row r="1334" spans="1:15" s="36" customFormat="1" x14ac:dyDescent="0.25">
      <c r="A1334" s="37" t="s">
        <v>2658</v>
      </c>
      <c r="B1334" s="44" t="str">
        <f t="shared" si="27"/>
        <v>H282 2F/200-208V/1Ph/cCSAus</v>
      </c>
      <c r="C1334" s="37" t="s">
        <v>2659</v>
      </c>
      <c r="D1334" s="37" t="str">
        <f>VLOOKUP(A1334,'[1]Zoeller Pump Company'!$A$10:$C$3862,3,FALSE)</f>
        <v>https://www.zoellerpumps.com/en-us/products/sewage-pumps/commercial/280-series</v>
      </c>
      <c r="E1334" s="37" t="s">
        <v>21</v>
      </c>
      <c r="F1334" s="40">
        <v>1141</v>
      </c>
      <c r="G1334" s="41"/>
      <c r="H1334" s="42">
        <v>53514032517</v>
      </c>
      <c r="I1334" s="43">
        <v>82</v>
      </c>
      <c r="J1334" s="43" t="s">
        <v>22</v>
      </c>
      <c r="K1334" s="43">
        <v>21.25</v>
      </c>
      <c r="L1334" s="43">
        <v>11.75</v>
      </c>
      <c r="M1334" s="43">
        <v>14.75</v>
      </c>
      <c r="N1334" s="37" t="s">
        <v>23</v>
      </c>
      <c r="O1334" s="37" t="s">
        <v>196</v>
      </c>
    </row>
    <row r="1335" spans="1:15" s="36" customFormat="1" x14ac:dyDescent="0.25">
      <c r="A1335" s="37" t="s">
        <v>2660</v>
      </c>
      <c r="B1335" s="44" t="str">
        <f t="shared" si="27"/>
        <v>E282 2F/230V/1Ph/cCSAus/Wo Plug</v>
      </c>
      <c r="C1335" s="37" t="s">
        <v>2661</v>
      </c>
      <c r="D1335" s="37" t="str">
        <f>VLOOKUP(A1335,'[1]Zoeller Pump Company'!$A$10:$C$3862,3,FALSE)</f>
        <v>https://www.zoellerpumps.com/en-us/products/sewage-pumps/commercial/280-series</v>
      </c>
      <c r="E1335" s="37" t="s">
        <v>21</v>
      </c>
      <c r="F1335" s="40">
        <v>982</v>
      </c>
      <c r="G1335" s="41"/>
      <c r="H1335" s="42">
        <v>53514040871</v>
      </c>
      <c r="I1335" s="43">
        <v>81</v>
      </c>
      <c r="J1335" s="43" t="s">
        <v>22</v>
      </c>
      <c r="K1335" s="43">
        <v>21.25</v>
      </c>
      <c r="L1335" s="43">
        <v>11.75</v>
      </c>
      <c r="M1335" s="43">
        <v>14.75</v>
      </c>
      <c r="N1335" s="37" t="s">
        <v>23</v>
      </c>
      <c r="O1335" s="37" t="s">
        <v>196</v>
      </c>
    </row>
    <row r="1336" spans="1:15" s="36" customFormat="1" x14ac:dyDescent="0.25">
      <c r="A1336" s="37" t="s">
        <v>2662</v>
      </c>
      <c r="B1336" s="44" t="str">
        <f t="shared" si="27"/>
        <v>BN282 2F/115V/1Ph/Pb15'/UL/cCSAus/Pump</v>
      </c>
      <c r="C1336" s="37" t="s">
        <v>2663</v>
      </c>
      <c r="D1336" s="37" t="str">
        <f>VLOOKUP(A1336,'[1]Zoeller Pump Company'!$A$10:$C$3862,3,FALSE)</f>
        <v>https://www.zoellerpumps.com/en-us/products/sewage-pumps/commercial/280-series</v>
      </c>
      <c r="E1336" s="37" t="s">
        <v>21</v>
      </c>
      <c r="F1336" s="40">
        <v>980</v>
      </c>
      <c r="G1336" s="41"/>
      <c r="H1336" s="42">
        <v>53514040949</v>
      </c>
      <c r="I1336" s="43">
        <v>83</v>
      </c>
      <c r="J1336" s="43" t="s">
        <v>22</v>
      </c>
      <c r="K1336" s="43">
        <v>21.25</v>
      </c>
      <c r="L1336" s="43">
        <v>11.75</v>
      </c>
      <c r="M1336" s="43">
        <v>14.75</v>
      </c>
      <c r="N1336" s="37" t="s">
        <v>23</v>
      </c>
      <c r="O1336" s="37" t="s">
        <v>196</v>
      </c>
    </row>
    <row r="1337" spans="1:15" s="36" customFormat="1" x14ac:dyDescent="0.25">
      <c r="A1337" s="37" t="s">
        <v>2664</v>
      </c>
      <c r="B1337" s="44" t="str">
        <f t="shared" si="27"/>
        <v>N282 2F/35'Cd/115V/1Ph/cCSAus/UL</v>
      </c>
      <c r="C1337" s="37" t="s">
        <v>2665</v>
      </c>
      <c r="D1337" s="37" t="str">
        <f>VLOOKUP(A1337,'[1]Zoeller Pump Company'!$A$10:$C$3862,3,FALSE)</f>
        <v>https://www.zoellerpumps.com/en-us/products/sewage-pumps/commercial/280-series</v>
      </c>
      <c r="E1337" s="37" t="s">
        <v>21</v>
      </c>
      <c r="F1337" s="40">
        <v>1036</v>
      </c>
      <c r="G1337" s="41"/>
      <c r="H1337" s="42">
        <v>53514052652</v>
      </c>
      <c r="I1337" s="43">
        <v>86</v>
      </c>
      <c r="J1337" s="43" t="s">
        <v>22</v>
      </c>
      <c r="K1337" s="43">
        <v>21.25</v>
      </c>
      <c r="L1337" s="43">
        <v>11.75</v>
      </c>
      <c r="M1337" s="43">
        <v>14.75</v>
      </c>
      <c r="N1337" s="37" t="s">
        <v>23</v>
      </c>
      <c r="O1337" s="37" t="s">
        <v>196</v>
      </c>
    </row>
    <row r="1338" spans="1:15" s="36" customFormat="1" x14ac:dyDescent="0.25">
      <c r="A1338" s="37" t="s">
        <v>2666</v>
      </c>
      <c r="B1338" s="44" t="str">
        <f t="shared" si="27"/>
        <v>I282 2F/35'Cd/200-208V/1Ph/cCSAus</v>
      </c>
      <c r="C1338" s="37" t="s">
        <v>2667</v>
      </c>
      <c r="D1338" s="37" t="str">
        <f>VLOOKUP(A1338,'[1]Zoeller Pump Company'!$A$10:$C$3862,3,FALSE)</f>
        <v>https://www.zoellerpumps.com/en-us/products/sewage-pumps/commercial/280-series</v>
      </c>
      <c r="E1338" s="37" t="s">
        <v>21</v>
      </c>
      <c r="F1338" s="40">
        <v>1132</v>
      </c>
      <c r="G1338" s="41"/>
      <c r="H1338" s="42">
        <v>53514055097</v>
      </c>
      <c r="I1338" s="43">
        <v>85</v>
      </c>
      <c r="J1338" s="43" t="s">
        <v>22</v>
      </c>
      <c r="K1338" s="43">
        <v>21.25</v>
      </c>
      <c r="L1338" s="43">
        <v>11.75</v>
      </c>
      <c r="M1338" s="43">
        <v>14.75</v>
      </c>
      <c r="N1338" s="37" t="s">
        <v>23</v>
      </c>
      <c r="O1338" s="37" t="s">
        <v>196</v>
      </c>
    </row>
    <row r="1339" spans="1:15" s="36" customFormat="1" x14ac:dyDescent="0.25">
      <c r="A1339" s="37" t="s">
        <v>2668</v>
      </c>
      <c r="B1339" s="44" t="str">
        <f t="shared" si="27"/>
        <v>G282 2F/25'Cd/460V/3Ph/cCSAus/UL</v>
      </c>
      <c r="C1339" s="37" t="s">
        <v>2669</v>
      </c>
      <c r="D1339" s="37" t="str">
        <f>VLOOKUP(A1339,'[1]Zoeller Pump Company'!$A$10:$C$3862,3,FALSE)</f>
        <v>https://www.zoellerpumps.com/en-us/products/sewage-pumps/commercial/280-series</v>
      </c>
      <c r="E1339" s="37" t="s">
        <v>21</v>
      </c>
      <c r="F1339" s="40">
        <v>1197</v>
      </c>
      <c r="G1339" s="41"/>
      <c r="H1339" s="42">
        <v>53514059194</v>
      </c>
      <c r="I1339" s="43">
        <v>84</v>
      </c>
      <c r="J1339" s="43" t="s">
        <v>22</v>
      </c>
      <c r="K1339" s="43">
        <v>21.25</v>
      </c>
      <c r="L1339" s="43">
        <v>11.75</v>
      </c>
      <c r="M1339" s="43">
        <v>14.75</v>
      </c>
      <c r="N1339" s="37" t="s">
        <v>23</v>
      </c>
      <c r="O1339" s="37" t="s">
        <v>196</v>
      </c>
    </row>
    <row r="1340" spans="1:15" s="36" customFormat="1" x14ac:dyDescent="0.25">
      <c r="A1340" s="37" t="s">
        <v>2670</v>
      </c>
      <c r="B1340" s="44" t="str">
        <f t="shared" si="27"/>
        <v>G282 2F/35'Cd/460V/3Ph/cCSAus/UL</v>
      </c>
      <c r="C1340" s="37" t="s">
        <v>2671</v>
      </c>
      <c r="D1340" s="37" t="str">
        <f>VLOOKUP(A1340,'[1]Zoeller Pump Company'!$A$10:$C$3862,3,FALSE)</f>
        <v>https://www.zoellerpumps.com/en-us/products/sewage-pumps/commercial/280-series</v>
      </c>
      <c r="E1340" s="37" t="s">
        <v>21</v>
      </c>
      <c r="F1340" s="40">
        <v>1207</v>
      </c>
      <c r="G1340" s="41"/>
      <c r="H1340" s="42">
        <v>53514062903</v>
      </c>
      <c r="I1340" s="43">
        <v>87</v>
      </c>
      <c r="J1340" s="43" t="s">
        <v>22</v>
      </c>
      <c r="K1340" s="43">
        <v>21.25</v>
      </c>
      <c r="L1340" s="43">
        <v>11.75</v>
      </c>
      <c r="M1340" s="43">
        <v>14.75</v>
      </c>
      <c r="N1340" s="37" t="s">
        <v>23</v>
      </c>
      <c r="O1340" s="37" t="s">
        <v>196</v>
      </c>
    </row>
    <row r="1341" spans="1:15" s="36" customFormat="1" x14ac:dyDescent="0.25">
      <c r="A1341" s="37" t="s">
        <v>2672</v>
      </c>
      <c r="B1341" s="44" t="str">
        <f t="shared" si="27"/>
        <v>E282 2F/35'Cd/230V/1Ph/cCSAus/UL</v>
      </c>
      <c r="C1341" s="37" t="s">
        <v>2673</v>
      </c>
      <c r="D1341" s="37" t="str">
        <f>VLOOKUP(A1341,'[1]Zoeller Pump Company'!$A$10:$C$3862,3,FALSE)</f>
        <v>https://www.zoellerpumps.com/en-us/products/sewage-pumps/commercial/280-series</v>
      </c>
      <c r="E1341" s="37" t="s">
        <v>21</v>
      </c>
      <c r="F1341" s="40">
        <v>1092</v>
      </c>
      <c r="G1341" s="41"/>
      <c r="H1341" s="42">
        <v>53514066550</v>
      </c>
      <c r="I1341" s="43">
        <v>86</v>
      </c>
      <c r="J1341" s="43" t="s">
        <v>22</v>
      </c>
      <c r="K1341" s="43">
        <v>21.25</v>
      </c>
      <c r="L1341" s="43">
        <v>11.75</v>
      </c>
      <c r="M1341" s="43">
        <v>14.75</v>
      </c>
      <c r="N1341" s="37" t="s">
        <v>23</v>
      </c>
      <c r="O1341" s="37" t="s">
        <v>196</v>
      </c>
    </row>
    <row r="1342" spans="1:15" s="36" customFormat="1" x14ac:dyDescent="0.25">
      <c r="A1342" s="37" t="s">
        <v>2674</v>
      </c>
      <c r="B1342" s="44" t="str">
        <f t="shared" ref="B1342:B1405" si="29">IF(D1342&lt;&gt;0,HYPERLINK(D1342,C1342),"NO LINK")</f>
        <v>J282 2F/35'Cd/200-208V/3Ph/cCSAus/UL</v>
      </c>
      <c r="C1342" s="37" t="s">
        <v>2675</v>
      </c>
      <c r="D1342" s="37" t="str">
        <f>VLOOKUP(A1342,'[1]Zoeller Pump Company'!$A$10:$C$3862,3,FALSE)</f>
        <v>https://www.zoellerpumps.com/en-us/products/sewage-pumps/commercial/280-series</v>
      </c>
      <c r="E1342" s="37" t="s">
        <v>21</v>
      </c>
      <c r="F1342" s="40">
        <v>1207</v>
      </c>
      <c r="G1342" s="41"/>
      <c r="H1342" s="42">
        <v>53514080310</v>
      </c>
      <c r="I1342" s="43">
        <v>83</v>
      </c>
      <c r="J1342" s="43" t="s">
        <v>22</v>
      </c>
      <c r="K1342" s="43">
        <v>21.25</v>
      </c>
      <c r="L1342" s="43">
        <v>11.75</v>
      </c>
      <c r="M1342" s="43">
        <v>14.75</v>
      </c>
      <c r="N1342" s="37" t="s">
        <v>23</v>
      </c>
      <c r="O1342" s="37" t="s">
        <v>196</v>
      </c>
    </row>
    <row r="1343" spans="1:15" s="36" customFormat="1" x14ac:dyDescent="0.25">
      <c r="A1343" s="37" t="s">
        <v>2676</v>
      </c>
      <c r="B1343" s="44" t="str">
        <f t="shared" si="29"/>
        <v>I282 2F/50'Cd/200-208V/1Ph/cCSAus</v>
      </c>
      <c r="C1343" s="37" t="s">
        <v>2677</v>
      </c>
      <c r="D1343" s="37" t="str">
        <f>VLOOKUP(A1343,'[1]Zoeller Pump Company'!$A$10:$C$3862,3,FALSE)</f>
        <v>https://www.zoellerpumps.com/en-us/products/sewage-pumps/commercial/280-series</v>
      </c>
      <c r="E1343" s="37" t="s">
        <v>21</v>
      </c>
      <c r="F1343" s="40">
        <v>1162</v>
      </c>
      <c r="G1343" s="41"/>
      <c r="H1343" s="42">
        <v>53514094829</v>
      </c>
      <c r="I1343" s="43">
        <v>85</v>
      </c>
      <c r="J1343" s="43" t="s">
        <v>22</v>
      </c>
      <c r="K1343" s="43">
        <v>21.25</v>
      </c>
      <c r="L1343" s="43">
        <v>11.75</v>
      </c>
      <c r="M1343" s="43">
        <v>14.75</v>
      </c>
      <c r="N1343" s="37" t="s">
        <v>23</v>
      </c>
      <c r="O1343" s="37" t="s">
        <v>196</v>
      </c>
    </row>
    <row r="1344" spans="1:15" s="36" customFormat="1" x14ac:dyDescent="0.25">
      <c r="A1344" s="37" t="s">
        <v>2678</v>
      </c>
      <c r="B1344" s="44" t="str">
        <f t="shared" si="29"/>
        <v>NX282 2F/115V/1Ph/Ex Pr/FM/CSA</v>
      </c>
      <c r="C1344" s="37" t="s">
        <v>2679</v>
      </c>
      <c r="D1344" s="37" t="str">
        <f>VLOOKUP(A1344,'[1]Zoeller Pump Company'!$A$10:$C$3862,3,FALSE)</f>
        <v>https://www.zoellerpumps.com/en-us/products/sewage-pumps/commercial/280-series</v>
      </c>
      <c r="E1344" s="37" t="s">
        <v>21</v>
      </c>
      <c r="F1344" s="40">
        <v>2109</v>
      </c>
      <c r="G1344" s="41"/>
      <c r="H1344" s="42">
        <v>53514108540</v>
      </c>
      <c r="I1344" s="43">
        <v>127</v>
      </c>
      <c r="J1344" s="43" t="s">
        <v>22</v>
      </c>
      <c r="K1344" s="43">
        <v>32</v>
      </c>
      <c r="L1344" s="43">
        <v>12</v>
      </c>
      <c r="M1344" s="43">
        <v>15</v>
      </c>
      <c r="N1344" s="37" t="s">
        <v>23</v>
      </c>
      <c r="O1344" s="37" t="s">
        <v>24</v>
      </c>
    </row>
    <row r="1345" spans="1:15" s="36" customFormat="1" x14ac:dyDescent="0.25">
      <c r="A1345" s="37" t="s">
        <v>2680</v>
      </c>
      <c r="B1345" s="44" t="str">
        <f t="shared" si="29"/>
        <v>IX282 2F/200-208V/1Ph/Ex Pr/FM/CSA</v>
      </c>
      <c r="C1345" s="37" t="s">
        <v>2681</v>
      </c>
      <c r="D1345" s="37" t="str">
        <f>VLOOKUP(A1345,'[1]Zoeller Pump Company'!$A$10:$C$3862,3,FALSE)</f>
        <v>https://www.zoellerpumps.com/en-us/products/sewage-pumps/commercial/280-series</v>
      </c>
      <c r="E1345" s="37" t="s">
        <v>21</v>
      </c>
      <c r="F1345" s="40">
        <v>2193</v>
      </c>
      <c r="G1345" s="41"/>
      <c r="H1345" s="42">
        <v>53514108557</v>
      </c>
      <c r="I1345" s="43">
        <v>127</v>
      </c>
      <c r="J1345" s="43" t="s">
        <v>22</v>
      </c>
      <c r="K1345" s="43">
        <v>32</v>
      </c>
      <c r="L1345" s="43">
        <v>12</v>
      </c>
      <c r="M1345" s="43">
        <v>15</v>
      </c>
      <c r="N1345" s="37" t="s">
        <v>23</v>
      </c>
      <c r="O1345" s="37" t="s">
        <v>24</v>
      </c>
    </row>
    <row r="1346" spans="1:15" s="36" customFormat="1" x14ac:dyDescent="0.25">
      <c r="A1346" s="37" t="s">
        <v>2682</v>
      </c>
      <c r="B1346" s="44" t="str">
        <f t="shared" si="29"/>
        <v>EX282 2F/230V/1Ph/Ex Pr/FM/CSA</v>
      </c>
      <c r="C1346" s="37" t="s">
        <v>2683</v>
      </c>
      <c r="D1346" s="37" t="str">
        <f>VLOOKUP(A1346,'[1]Zoeller Pump Company'!$A$10:$C$3862,3,FALSE)</f>
        <v>https://www.zoellerpumps.com/en-us/products/sewage-pumps/commercial/280-series</v>
      </c>
      <c r="E1346" s="37" t="s">
        <v>21</v>
      </c>
      <c r="F1346" s="40">
        <v>2153</v>
      </c>
      <c r="G1346" s="41"/>
      <c r="H1346" s="42">
        <v>53514108564</v>
      </c>
      <c r="I1346" s="43">
        <v>127</v>
      </c>
      <c r="J1346" s="43" t="s">
        <v>22</v>
      </c>
      <c r="K1346" s="43">
        <v>32</v>
      </c>
      <c r="L1346" s="43">
        <v>12</v>
      </c>
      <c r="M1346" s="43">
        <v>15</v>
      </c>
      <c r="N1346" s="37" t="s">
        <v>23</v>
      </c>
      <c r="O1346" s="37" t="s">
        <v>24</v>
      </c>
    </row>
    <row r="1347" spans="1:15" s="36" customFormat="1" x14ac:dyDescent="0.25">
      <c r="A1347" s="37" t="s">
        <v>2684</v>
      </c>
      <c r="B1347" s="44" t="str">
        <f t="shared" si="29"/>
        <v>JX282 2F/200-208V/3Ph/Ex Pr/FM/CSA</v>
      </c>
      <c r="C1347" s="37" t="s">
        <v>2685</v>
      </c>
      <c r="D1347" s="37" t="str">
        <f>VLOOKUP(A1347,'[1]Zoeller Pump Company'!$A$10:$C$3862,3,FALSE)</f>
        <v>https://www.zoellerpumps.com/en-us/products/sewage-pumps/commercial/280-series</v>
      </c>
      <c r="E1347" s="37" t="s">
        <v>21</v>
      </c>
      <c r="F1347" s="40">
        <v>2268</v>
      </c>
      <c r="G1347" s="41"/>
      <c r="H1347" s="42">
        <v>53514108571</v>
      </c>
      <c r="I1347" s="43">
        <v>127</v>
      </c>
      <c r="J1347" s="43" t="s">
        <v>22</v>
      </c>
      <c r="K1347" s="43">
        <v>32</v>
      </c>
      <c r="L1347" s="43">
        <v>12</v>
      </c>
      <c r="M1347" s="43">
        <v>15</v>
      </c>
      <c r="N1347" s="37" t="s">
        <v>23</v>
      </c>
      <c r="O1347" s="37" t="s">
        <v>24</v>
      </c>
    </row>
    <row r="1348" spans="1:15" s="36" customFormat="1" x14ac:dyDescent="0.25">
      <c r="A1348" s="37" t="s">
        <v>2686</v>
      </c>
      <c r="B1348" s="44" t="str">
        <f t="shared" si="29"/>
        <v>FX282 2F/230V/3Ph/Ex Pr/FM/CSA</v>
      </c>
      <c r="C1348" s="37" t="s">
        <v>2687</v>
      </c>
      <c r="D1348" s="37" t="str">
        <f>VLOOKUP(A1348,'[1]Zoeller Pump Company'!$A$10:$C$3862,3,FALSE)</f>
        <v>https://www.zoellerpumps.com/en-us/products/sewage-pumps/commercial/280-series</v>
      </c>
      <c r="E1348" s="37" t="s">
        <v>21</v>
      </c>
      <c r="F1348" s="40">
        <v>2268</v>
      </c>
      <c r="G1348" s="41"/>
      <c r="H1348" s="42">
        <v>53514108588</v>
      </c>
      <c r="I1348" s="43">
        <v>127</v>
      </c>
      <c r="J1348" s="43" t="s">
        <v>22</v>
      </c>
      <c r="K1348" s="43">
        <v>32</v>
      </c>
      <c r="L1348" s="43">
        <v>12</v>
      </c>
      <c r="M1348" s="43">
        <v>15</v>
      </c>
      <c r="N1348" s="37" t="s">
        <v>23</v>
      </c>
      <c r="O1348" s="37" t="s">
        <v>24</v>
      </c>
    </row>
    <row r="1349" spans="1:15" s="36" customFormat="1" x14ac:dyDescent="0.25">
      <c r="A1349" s="37" t="s">
        <v>2688</v>
      </c>
      <c r="B1349" s="44" t="str">
        <f t="shared" si="29"/>
        <v>F282 2F/25'Cd/230V/3Ph/cCSAus/UL</v>
      </c>
      <c r="C1349" s="37" t="s">
        <v>2689</v>
      </c>
      <c r="D1349" s="37" t="str">
        <f>VLOOKUP(A1349,'[1]Zoeller Pump Company'!$A$10:$C$3862,3,FALSE)</f>
        <v>https://www.zoellerpumps.com/en-us/products/sewage-pumps/commercial/280-series</v>
      </c>
      <c r="E1349" s="37" t="s">
        <v>21</v>
      </c>
      <c r="F1349" s="40">
        <v>1197</v>
      </c>
      <c r="G1349" s="41"/>
      <c r="H1349" s="42">
        <v>53514115838</v>
      </c>
      <c r="I1349" s="43">
        <v>81</v>
      </c>
      <c r="J1349" s="43" t="s">
        <v>22</v>
      </c>
      <c r="K1349" s="43">
        <v>21.25</v>
      </c>
      <c r="L1349" s="43">
        <v>11.75</v>
      </c>
      <c r="M1349" s="43">
        <v>14.75</v>
      </c>
      <c r="N1349" s="37" t="s">
        <v>23</v>
      </c>
      <c r="O1349" s="37" t="s">
        <v>196</v>
      </c>
    </row>
    <row r="1350" spans="1:15" s="36" customFormat="1" x14ac:dyDescent="0.25">
      <c r="A1350" s="37" t="s">
        <v>2690</v>
      </c>
      <c r="B1350" s="44" t="str">
        <f t="shared" si="29"/>
        <v>CF282 2F/230V/3Ph/UL/Auto</v>
      </c>
      <c r="C1350" s="37" t="s">
        <v>2691</v>
      </c>
      <c r="D1350" s="37" t="str">
        <f>VLOOKUP(A1350,'[1]Zoeller Pump Company'!$A$10:$C$3862,3,FALSE)</f>
        <v>https://www.zoellerpumps.com/en-us/products/sewage-pumps/commercial/280-series</v>
      </c>
      <c r="E1350" s="37" t="s">
        <v>21</v>
      </c>
      <c r="F1350" s="40">
        <v>1610</v>
      </c>
      <c r="G1350" s="41"/>
      <c r="H1350" s="42">
        <v>53514117030</v>
      </c>
      <c r="I1350" s="43">
        <v>81</v>
      </c>
      <c r="J1350" s="43" t="s">
        <v>22</v>
      </c>
      <c r="K1350" s="43">
        <v>21.25</v>
      </c>
      <c r="L1350" s="43">
        <v>11.75</v>
      </c>
      <c r="M1350" s="43">
        <v>14.75</v>
      </c>
      <c r="N1350" s="37" t="s">
        <v>23</v>
      </c>
      <c r="O1350" s="37" t="s">
        <v>196</v>
      </c>
    </row>
    <row r="1351" spans="1:15" s="36" customFormat="1" x14ac:dyDescent="0.25">
      <c r="A1351" s="37" t="s">
        <v>2692</v>
      </c>
      <c r="B1351" s="44" t="str">
        <f t="shared" si="29"/>
        <v>NX282 2F/35'Cd/115V/1Ph/Ex Pr/FM/CSA</v>
      </c>
      <c r="C1351" s="37" t="s">
        <v>2693</v>
      </c>
      <c r="D1351" s="37" t="str">
        <f>VLOOKUP(A1351,'[1]Zoeller Pump Company'!$A$10:$C$3862,3,FALSE)</f>
        <v>https://www.zoellerpumps.com/en-us/products/sewage-pumps/commercial/280-series</v>
      </c>
      <c r="E1351" s="37" t="s">
        <v>21</v>
      </c>
      <c r="F1351" s="40">
        <v>2219</v>
      </c>
      <c r="G1351" s="41"/>
      <c r="H1351" s="42">
        <v>53514120498</v>
      </c>
      <c r="I1351" s="43">
        <v>127</v>
      </c>
      <c r="J1351" s="43" t="s">
        <v>22</v>
      </c>
      <c r="K1351" s="43">
        <v>32</v>
      </c>
      <c r="L1351" s="43">
        <v>12</v>
      </c>
      <c r="M1351" s="43">
        <v>15</v>
      </c>
      <c r="N1351" s="37" t="s">
        <v>23</v>
      </c>
      <c r="O1351" s="37" t="s">
        <v>24</v>
      </c>
    </row>
    <row r="1352" spans="1:15" s="36" customFormat="1" x14ac:dyDescent="0.25">
      <c r="A1352" s="37" t="s">
        <v>2694</v>
      </c>
      <c r="B1352" s="44" t="str">
        <f t="shared" si="29"/>
        <v>NX282 2F/50'Cd/115V/1Ph/Ex Pr/FM/CSA</v>
      </c>
      <c r="C1352" s="37" t="s">
        <v>2695</v>
      </c>
      <c r="D1352" s="37" t="str">
        <f>VLOOKUP(A1352,'[1]Zoeller Pump Company'!$A$10:$C$3862,3,FALSE)</f>
        <v>https://www.zoellerpumps.com/en-us/products/sewage-pumps/commercial/280-series</v>
      </c>
      <c r="E1352" s="37" t="s">
        <v>21</v>
      </c>
      <c r="F1352" s="40">
        <v>2249</v>
      </c>
      <c r="G1352" s="41"/>
      <c r="H1352" s="42">
        <v>53514124816</v>
      </c>
      <c r="I1352" s="43">
        <v>127</v>
      </c>
      <c r="J1352" s="43" t="s">
        <v>22</v>
      </c>
      <c r="K1352" s="43">
        <v>32</v>
      </c>
      <c r="L1352" s="43">
        <v>12</v>
      </c>
      <c r="M1352" s="43">
        <v>15</v>
      </c>
      <c r="N1352" s="37" t="s">
        <v>23</v>
      </c>
      <c r="O1352" s="37" t="s">
        <v>24</v>
      </c>
    </row>
    <row r="1353" spans="1:15" s="36" customFormat="1" x14ac:dyDescent="0.25">
      <c r="A1353" s="37" t="s">
        <v>2696</v>
      </c>
      <c r="B1353" s="44" t="str">
        <f t="shared" si="29"/>
        <v>H282 2F/25'Cd/200-208V/1Ph/cCSAus</v>
      </c>
      <c r="C1353" s="37" t="s">
        <v>2697</v>
      </c>
      <c r="D1353" s="37" t="str">
        <f>VLOOKUP(A1353,'[1]Zoeller Pump Company'!$A$10:$C$3862,3,FALSE)</f>
        <v>https://www.zoellerpumps.com/en-us/products/sewage-pumps/commercial/280-series</v>
      </c>
      <c r="E1353" s="37" t="s">
        <v>21</v>
      </c>
      <c r="F1353" s="40">
        <v>1241</v>
      </c>
      <c r="G1353" s="41"/>
      <c r="H1353" s="42">
        <v>53514127183</v>
      </c>
      <c r="I1353" s="43">
        <v>85</v>
      </c>
      <c r="J1353" s="43" t="s">
        <v>22</v>
      </c>
      <c r="K1353" s="43">
        <v>21.25</v>
      </c>
      <c r="L1353" s="43">
        <v>11.75</v>
      </c>
      <c r="M1353" s="43">
        <v>14.75</v>
      </c>
      <c r="N1353" s="37" t="s">
        <v>23</v>
      </c>
      <c r="O1353" s="37" t="s">
        <v>196</v>
      </c>
    </row>
    <row r="1354" spans="1:15" s="36" customFormat="1" x14ac:dyDescent="0.25">
      <c r="A1354" s="37" t="s">
        <v>2698</v>
      </c>
      <c r="B1354" s="44" t="str">
        <f t="shared" si="29"/>
        <v>GX282 2F/35'Cd/460V/3Ph/Ex Pr/FM/CSA</v>
      </c>
      <c r="C1354" s="37" t="s">
        <v>2699</v>
      </c>
      <c r="D1354" s="37" t="str">
        <f>VLOOKUP(A1354,'[1]Zoeller Pump Company'!$A$10:$C$3862,3,FALSE)</f>
        <v>https://www.zoellerpumps.com/en-us/products/sewage-pumps/commercial/280-series</v>
      </c>
      <c r="E1354" s="37" t="s">
        <v>21</v>
      </c>
      <c r="F1354" s="40">
        <v>2378</v>
      </c>
      <c r="G1354" s="41"/>
      <c r="H1354" s="42">
        <v>53514135140</v>
      </c>
      <c r="I1354" s="43">
        <v>127</v>
      </c>
      <c r="J1354" s="43" t="s">
        <v>22</v>
      </c>
      <c r="K1354" s="43">
        <v>32</v>
      </c>
      <c r="L1354" s="43">
        <v>12</v>
      </c>
      <c r="M1354" s="43">
        <v>15</v>
      </c>
      <c r="N1354" s="37" t="s">
        <v>23</v>
      </c>
      <c r="O1354" s="37" t="s">
        <v>24</v>
      </c>
    </row>
    <row r="1355" spans="1:15" s="36" customFormat="1" x14ac:dyDescent="0.25">
      <c r="A1355" s="37" t="s">
        <v>2700</v>
      </c>
      <c r="B1355" s="44" t="str">
        <f t="shared" si="29"/>
        <v>N282 2F/50'Cd/115V/1Ph/cCSAus/UL</v>
      </c>
      <c r="C1355" s="37" t="s">
        <v>2701</v>
      </c>
      <c r="D1355" s="37" t="str">
        <f>VLOOKUP(A1355,'[1]Zoeller Pump Company'!$A$10:$C$3862,3,FALSE)</f>
        <v>https://www.zoellerpumps.com/en-us/products/sewage-pumps/commercial/280-series</v>
      </c>
      <c r="E1355" s="37" t="s">
        <v>21</v>
      </c>
      <c r="F1355" s="40">
        <v>1066</v>
      </c>
      <c r="G1355" s="41"/>
      <c r="H1355" s="42">
        <v>53514137427</v>
      </c>
      <c r="I1355" s="43">
        <v>92</v>
      </c>
      <c r="J1355" s="43" t="s">
        <v>22</v>
      </c>
      <c r="K1355" s="43">
        <v>21.25</v>
      </c>
      <c r="L1355" s="43">
        <v>11.75</v>
      </c>
      <c r="M1355" s="43">
        <v>14.75</v>
      </c>
      <c r="N1355" s="37" t="s">
        <v>23</v>
      </c>
      <c r="O1355" s="37" t="s">
        <v>196</v>
      </c>
    </row>
    <row r="1356" spans="1:15" s="36" customFormat="1" x14ac:dyDescent="0.25">
      <c r="A1356" s="37" t="s">
        <v>2702</v>
      </c>
      <c r="B1356" s="44" t="str">
        <f t="shared" si="29"/>
        <v>NX282 2F/25'Cd/115V/1Ph/Ex Pr/FM/CSA</v>
      </c>
      <c r="C1356" s="37" t="s">
        <v>2703</v>
      </c>
      <c r="D1356" s="37" t="str">
        <f>VLOOKUP(A1356,'[1]Zoeller Pump Company'!$A$10:$C$3862,3,FALSE)</f>
        <v>https://www.zoellerpumps.com/en-us/products/sewage-pumps/commercial/280-series</v>
      </c>
      <c r="E1356" s="37" t="s">
        <v>21</v>
      </c>
      <c r="F1356" s="40">
        <v>2209</v>
      </c>
      <c r="G1356" s="41"/>
      <c r="H1356" s="42">
        <v>53514143220</v>
      </c>
      <c r="I1356" s="43">
        <v>127</v>
      </c>
      <c r="J1356" s="43" t="s">
        <v>22</v>
      </c>
      <c r="K1356" s="43">
        <v>32</v>
      </c>
      <c r="L1356" s="43">
        <v>12</v>
      </c>
      <c r="M1356" s="43">
        <v>15</v>
      </c>
      <c r="N1356" s="37" t="s">
        <v>23</v>
      </c>
      <c r="O1356" s="37" t="s">
        <v>24</v>
      </c>
    </row>
    <row r="1357" spans="1:15" s="36" customFormat="1" x14ac:dyDescent="0.25">
      <c r="A1357" s="37" t="s">
        <v>2704</v>
      </c>
      <c r="B1357" s="44" t="str">
        <f t="shared" si="29"/>
        <v>JX282 2F/50'Cd/200-208V/Ex Pr/FM/CSA</v>
      </c>
      <c r="C1357" s="37" t="s">
        <v>2705</v>
      </c>
      <c r="D1357" s="37" t="str">
        <f>VLOOKUP(A1357,'[1]Zoeller Pump Company'!$A$10:$C$3862,3,FALSE)</f>
        <v>https://www.zoellerpumps.com/en-us/products/sewage-pumps/commercial/280-series</v>
      </c>
      <c r="E1357" s="37" t="s">
        <v>21</v>
      </c>
      <c r="F1357" s="40">
        <v>2408</v>
      </c>
      <c r="G1357" s="41"/>
      <c r="H1357" s="42">
        <v>53514170271</v>
      </c>
      <c r="I1357" s="43">
        <v>129</v>
      </c>
      <c r="J1357" s="43" t="s">
        <v>22</v>
      </c>
      <c r="K1357" s="43">
        <v>32</v>
      </c>
      <c r="L1357" s="43">
        <v>12</v>
      </c>
      <c r="M1357" s="43">
        <v>15</v>
      </c>
      <c r="N1357" s="37" t="s">
        <v>23</v>
      </c>
      <c r="O1357" s="37" t="s">
        <v>24</v>
      </c>
    </row>
    <row r="1358" spans="1:15" s="36" customFormat="1" x14ac:dyDescent="0.25">
      <c r="A1358" s="37" t="s">
        <v>2706</v>
      </c>
      <c r="B1358" s="44" t="str">
        <f t="shared" si="29"/>
        <v>J282 2F/50'Cd/200-208V/3Ph/cCSAus/UL</v>
      </c>
      <c r="C1358" s="37" t="s">
        <v>2707</v>
      </c>
      <c r="D1358" s="37" t="str">
        <f>VLOOKUP(A1358,'[1]Zoeller Pump Company'!$A$10:$C$3862,3,FALSE)</f>
        <v>https://www.zoellerpumps.com/en-us/products/sewage-pumps/commercial/280-series</v>
      </c>
      <c r="E1358" s="37" t="s">
        <v>21</v>
      </c>
      <c r="F1358" s="40">
        <v>1237</v>
      </c>
      <c r="G1358" s="41"/>
      <c r="H1358" s="42">
        <v>53514173548</v>
      </c>
      <c r="I1358" s="43">
        <v>85</v>
      </c>
      <c r="J1358" s="43" t="s">
        <v>22</v>
      </c>
      <c r="K1358" s="43">
        <v>21.25</v>
      </c>
      <c r="L1358" s="43">
        <v>11.75</v>
      </c>
      <c r="M1358" s="43">
        <v>14.75</v>
      </c>
      <c r="N1358" s="37" t="s">
        <v>23</v>
      </c>
      <c r="O1358" s="37" t="s">
        <v>196</v>
      </c>
    </row>
    <row r="1359" spans="1:15" s="36" customFormat="1" x14ac:dyDescent="0.25">
      <c r="A1359" s="37" t="s">
        <v>2708</v>
      </c>
      <c r="B1359" s="44" t="str">
        <f t="shared" si="29"/>
        <v>JX282 2F/35'Cd/200-208V/Ex Pr/FM/CSA</v>
      </c>
      <c r="C1359" s="37" t="s">
        <v>2709</v>
      </c>
      <c r="D1359" s="37" t="str">
        <f>VLOOKUP(A1359,'[1]Zoeller Pump Company'!$A$10:$C$3862,3,FALSE)</f>
        <v>https://www.zoellerpumps.com/en-us/products/sewage-pumps/commercial/280-series</v>
      </c>
      <c r="E1359" s="37" t="s">
        <v>21</v>
      </c>
      <c r="F1359" s="40">
        <v>2378</v>
      </c>
      <c r="G1359" s="41"/>
      <c r="H1359" s="42">
        <v>53514174538</v>
      </c>
      <c r="I1359" s="43">
        <v>127</v>
      </c>
      <c r="J1359" s="43" t="s">
        <v>22</v>
      </c>
      <c r="K1359" s="43">
        <v>32</v>
      </c>
      <c r="L1359" s="43">
        <v>12</v>
      </c>
      <c r="M1359" s="43">
        <v>15</v>
      </c>
      <c r="N1359" s="37" t="s">
        <v>23</v>
      </c>
      <c r="O1359" s="37" t="s">
        <v>24</v>
      </c>
    </row>
    <row r="1360" spans="1:15" s="36" customFormat="1" x14ac:dyDescent="0.25">
      <c r="A1360" s="37" t="s">
        <v>2710</v>
      </c>
      <c r="B1360" s="44" t="str">
        <f t="shared" si="29"/>
        <v>IX282 2F/50'Cd/200-208V/1Ph/Ex Pr/FM/CSA</v>
      </c>
      <c r="C1360" s="37" t="s">
        <v>2711</v>
      </c>
      <c r="D1360" s="37" t="str">
        <f>VLOOKUP(A1360,'[1]Zoeller Pump Company'!$A$10:$C$3862,3,FALSE)</f>
        <v>https://www.zoellerpumps.com/en-us/products/sewage-pumps/commercial/280-series</v>
      </c>
      <c r="E1360" s="37" t="s">
        <v>21</v>
      </c>
      <c r="F1360" s="40">
        <v>2333</v>
      </c>
      <c r="G1360" s="41"/>
      <c r="H1360" s="42">
        <v>53514197582</v>
      </c>
      <c r="I1360" s="43">
        <v>134</v>
      </c>
      <c r="J1360" s="43" t="s">
        <v>22</v>
      </c>
      <c r="K1360" s="43">
        <v>32</v>
      </c>
      <c r="L1360" s="43">
        <v>12</v>
      </c>
      <c r="M1360" s="43">
        <v>15</v>
      </c>
      <c r="N1360" s="37" t="s">
        <v>23</v>
      </c>
      <c r="O1360" s="37" t="s">
        <v>24</v>
      </c>
    </row>
    <row r="1361" spans="1:15" s="36" customFormat="1" x14ac:dyDescent="0.25">
      <c r="A1361" s="37" t="s">
        <v>2712</v>
      </c>
      <c r="B1361" s="44" t="str">
        <f t="shared" si="29"/>
        <v>MX282 2F/115V/1Ph/Ex Pr/FM/CSA</v>
      </c>
      <c r="C1361" s="37" t="s">
        <v>2713</v>
      </c>
      <c r="D1361" s="37" t="str">
        <f>VLOOKUP(A1361,'[1]Zoeller Pump Company'!$A$10:$C$3862,3,FALSE)</f>
        <v>https://www.zoellerpumps.com/en-us/products/sewage-pumps/commercial/280-series</v>
      </c>
      <c r="E1361" s="37" t="s">
        <v>21</v>
      </c>
      <c r="F1361" s="40">
        <v>3247</v>
      </c>
      <c r="G1361" s="41"/>
      <c r="H1361" s="42">
        <v>53514236502</v>
      </c>
      <c r="I1361" s="43">
        <v>119</v>
      </c>
      <c r="J1361" s="43" t="s">
        <v>22</v>
      </c>
      <c r="K1361" s="43">
        <v>32</v>
      </c>
      <c r="L1361" s="43">
        <v>12</v>
      </c>
      <c r="M1361" s="43">
        <v>15</v>
      </c>
      <c r="N1361" s="37" t="s">
        <v>23</v>
      </c>
      <c r="O1361" s="37" t="s">
        <v>24</v>
      </c>
    </row>
    <row r="1362" spans="1:15" s="36" customFormat="1" x14ac:dyDescent="0.25">
      <c r="A1362" s="37" t="s">
        <v>2714</v>
      </c>
      <c r="B1362" s="44" t="str">
        <f t="shared" si="29"/>
        <v>DX282 2F/230V/1Ph/Ex Pr/FM/CSA</v>
      </c>
      <c r="C1362" s="37" t="s">
        <v>2715</v>
      </c>
      <c r="D1362" s="37" t="str">
        <f>VLOOKUP(A1362,'[1]Zoeller Pump Company'!$A$10:$C$3862,3,FALSE)</f>
        <v>https://www.zoellerpumps.com/en-us/products/sewage-pumps/commercial/280-series</v>
      </c>
      <c r="E1362" s="37" t="s">
        <v>21</v>
      </c>
      <c r="F1362" s="40">
        <v>3252</v>
      </c>
      <c r="G1362" s="41"/>
      <c r="H1362" s="42">
        <v>53514236526</v>
      </c>
      <c r="I1362" s="43">
        <v>119</v>
      </c>
      <c r="J1362" s="43" t="s">
        <v>22</v>
      </c>
      <c r="K1362" s="43">
        <v>32</v>
      </c>
      <c r="L1362" s="43">
        <v>12</v>
      </c>
      <c r="M1362" s="43">
        <v>15</v>
      </c>
      <c r="N1362" s="37" t="s">
        <v>23</v>
      </c>
      <c r="O1362" s="37" t="s">
        <v>24</v>
      </c>
    </row>
    <row r="1363" spans="1:15" s="36" customFormat="1" x14ac:dyDescent="0.25">
      <c r="A1363" s="37" t="s">
        <v>2716</v>
      </c>
      <c r="B1363" s="44" t="str">
        <f t="shared" si="29"/>
        <v>HX282 2F/200-208V/1Ph/Ex Pr/FM/CSA</v>
      </c>
      <c r="C1363" s="37" t="s">
        <v>2717</v>
      </c>
      <c r="D1363" s="37" t="str">
        <f>VLOOKUP(A1363,'[1]Zoeller Pump Company'!$A$10:$C$3862,3,FALSE)</f>
        <v>https://www.zoellerpumps.com/en-us/products/sewage-pumps/commercial/280-series</v>
      </c>
      <c r="E1363" s="37" t="s">
        <v>21</v>
      </c>
      <c r="F1363" s="40">
        <v>3292</v>
      </c>
      <c r="G1363" s="41"/>
      <c r="H1363" s="42">
        <v>53514236540</v>
      </c>
      <c r="I1363" s="43">
        <v>119</v>
      </c>
      <c r="J1363" s="43" t="s">
        <v>22</v>
      </c>
      <c r="K1363" s="43">
        <v>32</v>
      </c>
      <c r="L1363" s="43">
        <v>12</v>
      </c>
      <c r="M1363" s="43">
        <v>15</v>
      </c>
      <c r="N1363" s="37" t="s">
        <v>23</v>
      </c>
      <c r="O1363" s="37" t="s">
        <v>24</v>
      </c>
    </row>
    <row r="1364" spans="1:15" s="36" customFormat="1" x14ac:dyDescent="0.25">
      <c r="A1364" s="37" t="s">
        <v>2718</v>
      </c>
      <c r="B1364" s="44" t="str">
        <f t="shared" si="29"/>
        <v>EX282 2F/50'Cd/230V/1Ph/Ex Pr/FM/CSA</v>
      </c>
      <c r="C1364" s="37" t="s">
        <v>2719</v>
      </c>
      <c r="D1364" s="37" t="str">
        <f>VLOOKUP(A1364,'[1]Zoeller Pump Company'!$A$10:$C$3862,3,FALSE)</f>
        <v>https://www.zoellerpumps.com/en-us/products/sewage-pumps/commercial/280-series</v>
      </c>
      <c r="E1364" s="37" t="s">
        <v>21</v>
      </c>
      <c r="F1364" s="40">
        <v>2293</v>
      </c>
      <c r="G1364" s="41"/>
      <c r="H1364" s="42">
        <v>53514265106</v>
      </c>
      <c r="I1364" s="43">
        <v>127</v>
      </c>
      <c r="J1364" s="43" t="s">
        <v>22</v>
      </c>
      <c r="K1364" s="43">
        <v>32</v>
      </c>
      <c r="L1364" s="43">
        <v>12</v>
      </c>
      <c r="M1364" s="43">
        <v>15</v>
      </c>
      <c r="N1364" s="37" t="s">
        <v>23</v>
      </c>
      <c r="O1364" s="37" t="s">
        <v>24</v>
      </c>
    </row>
    <row r="1365" spans="1:15" s="36" customFormat="1" x14ac:dyDescent="0.25">
      <c r="A1365" s="37" t="s">
        <v>2720</v>
      </c>
      <c r="B1365" s="44" t="str">
        <f t="shared" si="29"/>
        <v>JX282 2F/25'Cd/200-208V/Ex Pr/FM/CSA</v>
      </c>
      <c r="C1365" s="37" t="s">
        <v>2721</v>
      </c>
      <c r="D1365" s="37" t="str">
        <f>VLOOKUP(A1365,'[1]Zoeller Pump Company'!$A$10:$C$3862,3,FALSE)</f>
        <v>https://www.zoellerpumps.com/en-us/products/sewage-pumps/commercial/280-series</v>
      </c>
      <c r="E1365" s="37" t="s">
        <v>21</v>
      </c>
      <c r="F1365" s="40">
        <v>2368</v>
      </c>
      <c r="G1365" s="41"/>
      <c r="H1365" s="42">
        <v>53514266479</v>
      </c>
      <c r="I1365" s="43">
        <v>127</v>
      </c>
      <c r="J1365" s="43" t="s">
        <v>22</v>
      </c>
      <c r="K1365" s="43">
        <v>32</v>
      </c>
      <c r="L1365" s="43">
        <v>12</v>
      </c>
      <c r="M1365" s="43">
        <v>15</v>
      </c>
      <c r="N1365" s="37" t="s">
        <v>23</v>
      </c>
      <c r="O1365" s="37" t="s">
        <v>24</v>
      </c>
    </row>
    <row r="1366" spans="1:15" s="36" customFormat="1" x14ac:dyDescent="0.25">
      <c r="A1366" s="37" t="s">
        <v>2722</v>
      </c>
      <c r="B1366" s="44" t="str">
        <f t="shared" si="29"/>
        <v>GX282 2F/50'Cd/460V/3Ph/Ex Pr/FM/CSA</v>
      </c>
      <c r="C1366" s="37" t="s">
        <v>2723</v>
      </c>
      <c r="D1366" s="37" t="str">
        <f>VLOOKUP(A1366,'[1]Zoeller Pump Company'!$A$10:$C$3862,3,FALSE)</f>
        <v>https://www.zoellerpumps.com/en-us/products/sewage-pumps/commercial/280-series</v>
      </c>
      <c r="E1366" s="37" t="s">
        <v>21</v>
      </c>
      <c r="F1366" s="40">
        <v>2408</v>
      </c>
      <c r="G1366" s="41"/>
      <c r="H1366" s="42">
        <v>53514279370</v>
      </c>
      <c r="I1366" s="43">
        <v>128</v>
      </c>
      <c r="J1366" s="43" t="s">
        <v>22</v>
      </c>
      <c r="K1366" s="43">
        <v>32</v>
      </c>
      <c r="L1366" s="43">
        <v>12</v>
      </c>
      <c r="M1366" s="43">
        <v>15</v>
      </c>
      <c r="N1366" s="37" t="s">
        <v>23</v>
      </c>
      <c r="O1366" s="37" t="s">
        <v>24</v>
      </c>
    </row>
    <row r="1367" spans="1:15" s="36" customFormat="1" x14ac:dyDescent="0.25">
      <c r="A1367" s="37" t="s">
        <v>2724</v>
      </c>
      <c r="B1367" s="44" t="str">
        <f t="shared" si="29"/>
        <v>MX282 2F/35'Cd/115V/1Ph/Ex Pr/FM/CSA</v>
      </c>
      <c r="C1367" s="37" t="s">
        <v>2725</v>
      </c>
      <c r="D1367" s="37" t="str">
        <f>VLOOKUP(A1367,'[1]Zoeller Pump Company'!$A$10:$C$3862,3,FALSE)</f>
        <v>https://www.zoellerpumps.com/en-us/products/sewage-pumps/commercial/280-series</v>
      </c>
      <c r="E1367" s="37" t="s">
        <v>21</v>
      </c>
      <c r="F1367" s="40">
        <v>3357</v>
      </c>
      <c r="G1367" s="41"/>
      <c r="H1367" s="42">
        <v>53514284169</v>
      </c>
      <c r="I1367" s="43">
        <v>119</v>
      </c>
      <c r="J1367" s="43" t="s">
        <v>22</v>
      </c>
      <c r="K1367" s="43">
        <v>32</v>
      </c>
      <c r="L1367" s="43">
        <v>12</v>
      </c>
      <c r="M1367" s="43">
        <v>15</v>
      </c>
      <c r="N1367" s="37" t="s">
        <v>23</v>
      </c>
      <c r="O1367" s="37" t="s">
        <v>24</v>
      </c>
    </row>
    <row r="1368" spans="1:15" s="36" customFormat="1" x14ac:dyDescent="0.25">
      <c r="A1368" s="37" t="s">
        <v>2726</v>
      </c>
      <c r="B1368" s="44" t="str">
        <f t="shared" si="29"/>
        <v>D282 2F/15'Cd/230V/1Ph/cCSAus/UL</v>
      </c>
      <c r="C1368" s="37" t="s">
        <v>2727</v>
      </c>
      <c r="D1368" s="37" t="str">
        <f>VLOOKUP(A1368,'[1]Zoeller Pump Company'!$A$10:$C$3862,3,FALSE)</f>
        <v>https://www.zoellerpumps.com/en-us/products/sewage-pumps/commercial/280-series</v>
      </c>
      <c r="E1368" s="37" t="s">
        <v>21</v>
      </c>
      <c r="F1368" s="40">
        <v>1117</v>
      </c>
      <c r="G1368" s="41"/>
      <c r="H1368" s="42">
        <v>53514293338</v>
      </c>
      <c r="I1368" s="43">
        <v>82</v>
      </c>
      <c r="J1368" s="43" t="s">
        <v>22</v>
      </c>
      <c r="K1368" s="43">
        <v>21.25</v>
      </c>
      <c r="L1368" s="43">
        <v>11.75</v>
      </c>
      <c r="M1368" s="43">
        <v>14.75</v>
      </c>
      <c r="N1368" s="37" t="s">
        <v>23</v>
      </c>
      <c r="O1368" s="37" t="s">
        <v>196</v>
      </c>
    </row>
    <row r="1369" spans="1:15" s="36" customFormat="1" x14ac:dyDescent="0.25">
      <c r="A1369" s="37" t="s">
        <v>2728</v>
      </c>
      <c r="B1369" s="44" t="str">
        <f t="shared" si="29"/>
        <v>FX282 2F/50'Cd/230V/3Ph/Ex Pr/FM/CSA</v>
      </c>
      <c r="C1369" s="37" t="s">
        <v>2729</v>
      </c>
      <c r="D1369" s="37" t="str">
        <f>VLOOKUP(A1369,'[1]Zoeller Pump Company'!$A$10:$C$3862,3,FALSE)</f>
        <v>https://www.zoellerpumps.com/en-us/products/sewage-pumps/commercial/280-series</v>
      </c>
      <c r="E1369" s="37" t="s">
        <v>21</v>
      </c>
      <c r="F1369" s="40">
        <v>2408</v>
      </c>
      <c r="G1369" s="41"/>
      <c r="H1369" s="42">
        <v>53514296698</v>
      </c>
      <c r="I1369" s="43">
        <v>129</v>
      </c>
      <c r="J1369" s="43" t="s">
        <v>22</v>
      </c>
      <c r="K1369" s="43">
        <v>32</v>
      </c>
      <c r="L1369" s="43">
        <v>12</v>
      </c>
      <c r="M1369" s="43">
        <v>15</v>
      </c>
      <c r="N1369" s="37" t="s">
        <v>23</v>
      </c>
      <c r="O1369" s="37" t="s">
        <v>24</v>
      </c>
    </row>
    <row r="1370" spans="1:15" s="36" customFormat="1" x14ac:dyDescent="0.25">
      <c r="A1370" s="37" t="s">
        <v>2730</v>
      </c>
      <c r="B1370" s="44" t="str">
        <f t="shared" si="29"/>
        <v>MX282 2F/50'Cd/115V/1Ph/Ex Pr/FM/CSA</v>
      </c>
      <c r="C1370" s="37" t="s">
        <v>2731</v>
      </c>
      <c r="D1370" s="37" t="str">
        <f>VLOOKUP(A1370,'[1]Zoeller Pump Company'!$A$10:$C$3862,3,FALSE)</f>
        <v>https://www.zoellerpumps.com/en-us/products/sewage-pumps/commercial/280-series</v>
      </c>
      <c r="E1370" s="37" t="s">
        <v>21</v>
      </c>
      <c r="F1370" s="40">
        <v>3387</v>
      </c>
      <c r="G1370" s="41"/>
      <c r="H1370" s="42">
        <v>53514316907</v>
      </c>
      <c r="I1370" s="43">
        <v>119</v>
      </c>
      <c r="J1370" s="43" t="s">
        <v>22</v>
      </c>
      <c r="K1370" s="43">
        <v>32</v>
      </c>
      <c r="L1370" s="43">
        <v>12</v>
      </c>
      <c r="M1370" s="43">
        <v>15</v>
      </c>
      <c r="N1370" s="37" t="s">
        <v>23</v>
      </c>
      <c r="O1370" s="37" t="s">
        <v>24</v>
      </c>
    </row>
    <row r="1371" spans="1:15" s="36" customFormat="1" x14ac:dyDescent="0.25">
      <c r="A1371" s="37" t="s">
        <v>2732</v>
      </c>
      <c r="B1371" s="44" t="str">
        <f t="shared" si="29"/>
        <v>MX282 2F/25'Cd/115V/1Ph/Ex Pr/FM/CSA</v>
      </c>
      <c r="C1371" s="37" t="s">
        <v>2733</v>
      </c>
      <c r="D1371" s="37" t="str">
        <f>VLOOKUP(A1371,'[1]Zoeller Pump Company'!$A$10:$C$3862,3,FALSE)</f>
        <v>https://www.zoellerpumps.com/en-us/products/sewage-pumps/commercial/280-series</v>
      </c>
      <c r="E1371" s="37" t="s">
        <v>21</v>
      </c>
      <c r="F1371" s="40">
        <v>3347</v>
      </c>
      <c r="G1371" s="41"/>
      <c r="H1371" s="42">
        <v>53514323349</v>
      </c>
      <c r="I1371" s="43">
        <v>119</v>
      </c>
      <c r="J1371" s="43" t="s">
        <v>22</v>
      </c>
      <c r="K1371" s="43">
        <v>32</v>
      </c>
      <c r="L1371" s="43">
        <v>12</v>
      </c>
      <c r="M1371" s="43">
        <v>15</v>
      </c>
      <c r="N1371" s="37" t="s">
        <v>23</v>
      </c>
      <c r="O1371" s="37" t="s">
        <v>24</v>
      </c>
    </row>
    <row r="1372" spans="1:15" s="36" customFormat="1" x14ac:dyDescent="0.25">
      <c r="A1372" s="37" t="s">
        <v>2734</v>
      </c>
      <c r="B1372" s="44" t="str">
        <f t="shared" si="29"/>
        <v>EX282 2F/25'Cd/230V/1Ph/Ex Pr/FM/CSA</v>
      </c>
      <c r="C1372" s="37" t="s">
        <v>2735</v>
      </c>
      <c r="D1372" s="37" t="str">
        <f>VLOOKUP(A1372,'[1]Zoeller Pump Company'!$A$10:$C$3862,3,FALSE)</f>
        <v>https://www.zoellerpumps.com/en-us/products/sewage-pumps/commercial/280-series</v>
      </c>
      <c r="E1372" s="37" t="s">
        <v>21</v>
      </c>
      <c r="F1372" s="40">
        <v>2253</v>
      </c>
      <c r="G1372" s="41"/>
      <c r="H1372" s="42">
        <v>53514330095</v>
      </c>
      <c r="I1372" s="43">
        <v>127</v>
      </c>
      <c r="J1372" s="43" t="s">
        <v>22</v>
      </c>
      <c r="K1372" s="43">
        <v>32</v>
      </c>
      <c r="L1372" s="43">
        <v>12</v>
      </c>
      <c r="M1372" s="43">
        <v>15</v>
      </c>
      <c r="N1372" s="37" t="s">
        <v>23</v>
      </c>
      <c r="O1372" s="37" t="s">
        <v>24</v>
      </c>
    </row>
    <row r="1373" spans="1:15" s="36" customFormat="1" x14ac:dyDescent="0.25">
      <c r="A1373" s="37" t="s">
        <v>2736</v>
      </c>
      <c r="B1373" s="44" t="str">
        <f t="shared" si="29"/>
        <v>HX282 2F/50'Cd/200-208V/1Ph/Ex Pr/FM/CSA</v>
      </c>
      <c r="C1373" s="37" t="s">
        <v>2737</v>
      </c>
      <c r="D1373" s="37" t="str">
        <f>VLOOKUP(A1373,'[1]Zoeller Pump Company'!$A$10:$C$3862,3,FALSE)</f>
        <v>https://www.zoellerpumps.com/en-us/products/sewage-pumps/commercial/280-series</v>
      </c>
      <c r="E1373" s="37" t="s">
        <v>21</v>
      </c>
      <c r="F1373" s="40">
        <v>3432</v>
      </c>
      <c r="G1373" s="41"/>
      <c r="H1373" s="42">
        <v>53514342982</v>
      </c>
      <c r="I1373" s="43">
        <v>121</v>
      </c>
      <c r="J1373" s="43" t="s">
        <v>22</v>
      </c>
      <c r="K1373" s="43">
        <v>32</v>
      </c>
      <c r="L1373" s="43">
        <v>12</v>
      </c>
      <c r="M1373" s="43">
        <v>15</v>
      </c>
      <c r="N1373" s="37" t="s">
        <v>23</v>
      </c>
      <c r="O1373" s="37" t="s">
        <v>24</v>
      </c>
    </row>
    <row r="1374" spans="1:15" s="36" customFormat="1" x14ac:dyDescent="0.25">
      <c r="A1374" s="37" t="s">
        <v>2738</v>
      </c>
      <c r="B1374" s="44" t="str">
        <f t="shared" si="29"/>
        <v>DX282 2F/50'Cd/230V/1Ph/Ex Pr/FM/CSA</v>
      </c>
      <c r="C1374" s="37" t="s">
        <v>2739</v>
      </c>
      <c r="D1374" s="37" t="str">
        <f>VLOOKUP(A1374,'[1]Zoeller Pump Company'!$A$10:$C$3862,3,FALSE)</f>
        <v>https://www.zoellerpumps.com/en-us/products/sewage-pumps/commercial/280-series</v>
      </c>
      <c r="E1374" s="37" t="s">
        <v>21</v>
      </c>
      <c r="F1374" s="40">
        <v>3392</v>
      </c>
      <c r="G1374" s="41"/>
      <c r="H1374" s="42">
        <v>53514360672</v>
      </c>
      <c r="I1374" s="43">
        <v>119</v>
      </c>
      <c r="J1374" s="43" t="s">
        <v>22</v>
      </c>
      <c r="K1374" s="43">
        <v>32</v>
      </c>
      <c r="L1374" s="43">
        <v>12</v>
      </c>
      <c r="M1374" s="43">
        <v>15</v>
      </c>
      <c r="N1374" s="37" t="s">
        <v>23</v>
      </c>
      <c r="O1374" s="37" t="s">
        <v>24</v>
      </c>
    </row>
    <row r="1375" spans="1:15" s="36" customFormat="1" x14ac:dyDescent="0.25">
      <c r="A1375" s="37" t="s">
        <v>2740</v>
      </c>
      <c r="B1375" s="44" t="str">
        <f t="shared" si="29"/>
        <v>EX282 2F/35'Cd/230V/1Ph/Ex Pr/FM/CSA</v>
      </c>
      <c r="C1375" s="37" t="s">
        <v>2741</v>
      </c>
      <c r="D1375" s="37" t="str">
        <f>VLOOKUP(A1375,'[1]Zoeller Pump Company'!$A$10:$C$3862,3,FALSE)</f>
        <v>https://www.zoellerpumps.com/en-us/products/sewage-pumps/commercial/280-series</v>
      </c>
      <c r="E1375" s="37" t="s">
        <v>21</v>
      </c>
      <c r="F1375" s="40">
        <v>2263</v>
      </c>
      <c r="G1375" s="41"/>
      <c r="H1375" s="42">
        <v>53514381493</v>
      </c>
      <c r="I1375" s="43">
        <v>127</v>
      </c>
      <c r="J1375" s="43" t="s">
        <v>22</v>
      </c>
      <c r="K1375" s="43">
        <v>32</v>
      </c>
      <c r="L1375" s="43">
        <v>12</v>
      </c>
      <c r="M1375" s="43">
        <v>15</v>
      </c>
      <c r="N1375" s="37" t="s">
        <v>23</v>
      </c>
      <c r="O1375" s="37" t="s">
        <v>24</v>
      </c>
    </row>
    <row r="1376" spans="1:15" s="36" customFormat="1" x14ac:dyDescent="0.25">
      <c r="A1376" s="37" t="s">
        <v>2742</v>
      </c>
      <c r="B1376" s="44" t="str">
        <f t="shared" si="29"/>
        <v>BE282 2F/15'Cd/230V/1Ph/Pb15'/cCSAus/UL</v>
      </c>
      <c r="C1376" s="37" t="s">
        <v>2743</v>
      </c>
      <c r="D1376" s="37" t="str">
        <f>VLOOKUP(A1376,'[1]Zoeller Pump Company'!$A$10:$C$3862,3,FALSE)</f>
        <v>https://www.zoellerpumps.com/en-us/products/sewage-pumps/commercial/280-series</v>
      </c>
      <c r="E1376" s="37" t="s">
        <v>21</v>
      </c>
      <c r="F1376" s="40">
        <v>1042</v>
      </c>
      <c r="G1376" s="41"/>
      <c r="H1376" s="42">
        <v>53514392703</v>
      </c>
      <c r="I1376" s="43">
        <v>83</v>
      </c>
      <c r="J1376" s="43" t="s">
        <v>22</v>
      </c>
      <c r="K1376" s="43">
        <v>21.25</v>
      </c>
      <c r="L1376" s="43">
        <v>11.75</v>
      </c>
      <c r="M1376" s="43">
        <v>14.75</v>
      </c>
      <c r="N1376" s="37" t="s">
        <v>23</v>
      </c>
      <c r="O1376" s="37" t="s">
        <v>196</v>
      </c>
    </row>
    <row r="1377" spans="1:15" s="36" customFormat="1" x14ac:dyDescent="0.25">
      <c r="A1377" s="45" t="s">
        <v>2744</v>
      </c>
      <c r="B1377" s="44" t="str">
        <f t="shared" si="29"/>
        <v>F282 2F/50'Cd/230V/3Ph/cCSAus/UL</v>
      </c>
      <c r="C1377" s="37" t="s">
        <v>2745</v>
      </c>
      <c r="D1377" s="37" t="str">
        <f>VLOOKUP(A1377,'[1]Zoeller Pump Company'!$A$10:$C$3862,3,FALSE)</f>
        <v>https://www.zoellerpumps.com/en-us/products/sewage-pumps/commercial/280-series</v>
      </c>
      <c r="E1377" s="37" t="s">
        <v>21</v>
      </c>
      <c r="F1377" s="40">
        <v>1237</v>
      </c>
      <c r="G1377" s="41"/>
      <c r="H1377" s="42">
        <v>53514412869</v>
      </c>
      <c r="I1377" s="43">
        <v>81</v>
      </c>
      <c r="J1377" s="46" t="s">
        <v>22</v>
      </c>
      <c r="K1377" s="43">
        <v>21.25</v>
      </c>
      <c r="L1377" s="43">
        <v>11.75</v>
      </c>
      <c r="M1377" s="43">
        <v>14.75</v>
      </c>
      <c r="N1377" s="39" t="s">
        <v>23</v>
      </c>
      <c r="O1377" s="39" t="s">
        <v>196</v>
      </c>
    </row>
    <row r="1378" spans="1:15" s="36" customFormat="1" x14ac:dyDescent="0.25">
      <c r="A1378" s="45" t="s">
        <v>2746</v>
      </c>
      <c r="B1378" s="44" t="str">
        <f t="shared" si="29"/>
        <v>FX282 2F/35'Cd/230V/3Ph/Ex Pr/FM/CSA</v>
      </c>
      <c r="C1378" s="37" t="s">
        <v>2747</v>
      </c>
      <c r="D1378" s="37" t="str">
        <f>VLOOKUP(A1378,'[1]Zoeller Pump Company'!$A$10:$C$3862,3,FALSE)</f>
        <v>https://www.zoellerpumps.com/en-us/products/sewage-pumps/commercial/280-series</v>
      </c>
      <c r="E1378" s="37" t="s">
        <v>21</v>
      </c>
      <c r="F1378" s="40">
        <v>2378</v>
      </c>
      <c r="G1378" s="41"/>
      <c r="H1378" s="42">
        <v>53514419202</v>
      </c>
      <c r="I1378" s="43">
        <v>129</v>
      </c>
      <c r="J1378" s="46" t="s">
        <v>22</v>
      </c>
      <c r="K1378" s="43">
        <v>32</v>
      </c>
      <c r="L1378" s="43">
        <v>12</v>
      </c>
      <c r="M1378" s="43">
        <v>15</v>
      </c>
      <c r="N1378" s="39" t="s">
        <v>23</v>
      </c>
      <c r="O1378" s="37" t="s">
        <v>24</v>
      </c>
    </row>
    <row r="1379" spans="1:15" s="36" customFormat="1" x14ac:dyDescent="0.25">
      <c r="A1379" s="39" t="s">
        <v>2748</v>
      </c>
      <c r="B1379" s="44" t="str">
        <f t="shared" si="29"/>
        <v>HX282 2F/35'Cd/200-208V/1Ph/Ex Pr</v>
      </c>
      <c r="C1379" s="39" t="str">
        <f>VLOOKUP(A1379,'[2]2021 M10 PricePartsList'!$A:$D,2,FALSE)</f>
        <v>HX282 2F/35'Cd/200-208V/1Ph/Ex Pr</v>
      </c>
      <c r="D1379" s="39" t="s">
        <v>2749</v>
      </c>
      <c r="E1379" s="37" t="s">
        <v>21</v>
      </c>
      <c r="F1379" s="50">
        <v>3402</v>
      </c>
      <c r="G1379" s="41"/>
      <c r="H1379" s="42">
        <v>53514471545</v>
      </c>
      <c r="I1379" s="43">
        <v>121</v>
      </c>
      <c r="J1379" s="46" t="s">
        <v>22</v>
      </c>
      <c r="K1379" s="43">
        <v>32</v>
      </c>
      <c r="L1379" s="43">
        <v>12</v>
      </c>
      <c r="M1379" s="43">
        <v>15</v>
      </c>
      <c r="N1379" s="39" t="s">
        <v>23</v>
      </c>
      <c r="O1379" s="37" t="s">
        <v>24</v>
      </c>
    </row>
    <row r="1380" spans="1:15" s="36" customFormat="1" x14ac:dyDescent="0.25">
      <c r="A1380" s="37" t="s">
        <v>2750</v>
      </c>
      <c r="B1380" s="44" t="str">
        <f t="shared" si="29"/>
        <v>D284 2F/230V/1Ph/cCSAus/UL</v>
      </c>
      <c r="C1380" s="37" t="s">
        <v>2751</v>
      </c>
      <c r="D1380" s="37" t="str">
        <f>VLOOKUP(A1380,'[1]Zoeller Pump Company'!$A$10:$C$3862,3,FALSE)</f>
        <v>https://www.zoellerpumps.com/en-us/products/sewage-pumps/commercial/280-series</v>
      </c>
      <c r="E1380" s="37" t="s">
        <v>21</v>
      </c>
      <c r="F1380" s="40">
        <v>1236</v>
      </c>
      <c r="G1380" s="41"/>
      <c r="H1380" s="42">
        <v>53514018580</v>
      </c>
      <c r="I1380" s="43">
        <v>85</v>
      </c>
      <c r="J1380" s="43" t="s">
        <v>22</v>
      </c>
      <c r="K1380" s="43">
        <v>21.25</v>
      </c>
      <c r="L1380" s="43">
        <v>11.75</v>
      </c>
      <c r="M1380" s="43">
        <v>14.75</v>
      </c>
      <c r="N1380" s="37" t="s">
        <v>23</v>
      </c>
      <c r="O1380" s="37" t="s">
        <v>196</v>
      </c>
    </row>
    <row r="1381" spans="1:15" s="36" customFormat="1" x14ac:dyDescent="0.25">
      <c r="A1381" s="37" t="s">
        <v>2752</v>
      </c>
      <c r="B1381" s="44" t="str">
        <f t="shared" si="29"/>
        <v>E284 2F/230V/1Ph/cCSAus/UL</v>
      </c>
      <c r="C1381" s="37" t="s">
        <v>2753</v>
      </c>
      <c r="D1381" s="37" t="str">
        <f>VLOOKUP(A1381,'[1]Zoeller Pump Company'!$A$10:$C$3862,3,FALSE)</f>
        <v>https://www.zoellerpumps.com/en-us/products/sewage-pumps/commercial/280-series</v>
      </c>
      <c r="E1381" s="37" t="s">
        <v>21</v>
      </c>
      <c r="F1381" s="40">
        <v>1131</v>
      </c>
      <c r="G1381" s="41"/>
      <c r="H1381" s="42">
        <v>53514018597</v>
      </c>
      <c r="I1381" s="43">
        <v>84</v>
      </c>
      <c r="J1381" s="43" t="s">
        <v>22</v>
      </c>
      <c r="K1381" s="43">
        <v>21.25</v>
      </c>
      <c r="L1381" s="43">
        <v>11.75</v>
      </c>
      <c r="M1381" s="43">
        <v>14.75</v>
      </c>
      <c r="N1381" s="37" t="s">
        <v>23</v>
      </c>
      <c r="O1381" s="37" t="s">
        <v>196</v>
      </c>
    </row>
    <row r="1382" spans="1:15" s="36" customFormat="1" x14ac:dyDescent="0.25">
      <c r="A1382" s="37" t="s">
        <v>2754</v>
      </c>
      <c r="B1382" s="44" t="str">
        <f t="shared" si="29"/>
        <v>G284 2F/460V/3Ph/cCSAus/UL</v>
      </c>
      <c r="C1382" s="37" t="s">
        <v>2755</v>
      </c>
      <c r="D1382" s="37" t="str">
        <f>VLOOKUP(A1382,'[1]Zoeller Pump Company'!$A$10:$C$3862,3,FALSE)</f>
        <v>https://www.zoellerpumps.com/en-us/products/sewage-pumps/commercial/280-series</v>
      </c>
      <c r="E1382" s="37" t="s">
        <v>21</v>
      </c>
      <c r="F1382" s="40">
        <v>1246</v>
      </c>
      <c r="G1382" s="41"/>
      <c r="H1382" s="42">
        <v>53514018603</v>
      </c>
      <c r="I1382" s="43">
        <v>84</v>
      </c>
      <c r="J1382" s="43" t="s">
        <v>22</v>
      </c>
      <c r="K1382" s="43">
        <v>21.25</v>
      </c>
      <c r="L1382" s="43">
        <v>11.75</v>
      </c>
      <c r="M1382" s="43">
        <v>14.75</v>
      </c>
      <c r="N1382" s="37" t="s">
        <v>23</v>
      </c>
      <c r="O1382" s="37" t="s">
        <v>196</v>
      </c>
    </row>
    <row r="1383" spans="1:15" s="36" customFormat="1" x14ac:dyDescent="0.25">
      <c r="A1383" s="37" t="s">
        <v>2756</v>
      </c>
      <c r="B1383" s="44" t="str">
        <f t="shared" si="29"/>
        <v>H284 2F/200-208V/1Ph/cCSAus</v>
      </c>
      <c r="C1383" s="37" t="s">
        <v>2757</v>
      </c>
      <c r="D1383" s="37" t="str">
        <f>VLOOKUP(A1383,'[1]Zoeller Pump Company'!$A$10:$C$3862,3,FALSE)</f>
        <v>https://www.zoellerpumps.com/en-us/products/sewage-pumps/commercial/280-series</v>
      </c>
      <c r="E1383" s="37" t="s">
        <v>21</v>
      </c>
      <c r="F1383" s="40">
        <v>1276</v>
      </c>
      <c r="G1383" s="41"/>
      <c r="H1383" s="42">
        <v>53514018610</v>
      </c>
      <c r="I1383" s="43">
        <v>85</v>
      </c>
      <c r="J1383" s="43" t="s">
        <v>22</v>
      </c>
      <c r="K1383" s="43">
        <v>21.25</v>
      </c>
      <c r="L1383" s="43">
        <v>11.75</v>
      </c>
      <c r="M1383" s="43">
        <v>14.75</v>
      </c>
      <c r="N1383" s="37" t="s">
        <v>23</v>
      </c>
      <c r="O1383" s="37" t="s">
        <v>196</v>
      </c>
    </row>
    <row r="1384" spans="1:15" s="36" customFormat="1" x14ac:dyDescent="0.25">
      <c r="A1384" s="37" t="s">
        <v>2758</v>
      </c>
      <c r="B1384" s="44" t="str">
        <f t="shared" si="29"/>
        <v>I284 2F/200-208V/1Ph/cCSAus</v>
      </c>
      <c r="C1384" s="37" t="s">
        <v>2759</v>
      </c>
      <c r="D1384" s="37" t="str">
        <f>VLOOKUP(A1384,'[1]Zoeller Pump Company'!$A$10:$C$3862,3,FALSE)</f>
        <v>https://www.zoellerpumps.com/en-us/products/sewage-pumps/commercial/280-series</v>
      </c>
      <c r="E1384" s="37" t="s">
        <v>21</v>
      </c>
      <c r="F1384" s="40">
        <v>1171</v>
      </c>
      <c r="G1384" s="41"/>
      <c r="H1384" s="42">
        <v>53514018627</v>
      </c>
      <c r="I1384" s="43">
        <v>84</v>
      </c>
      <c r="J1384" s="43" t="s">
        <v>22</v>
      </c>
      <c r="K1384" s="43">
        <v>21.25</v>
      </c>
      <c r="L1384" s="43">
        <v>11.75</v>
      </c>
      <c r="M1384" s="43">
        <v>14.75</v>
      </c>
      <c r="N1384" s="37" t="s">
        <v>23</v>
      </c>
      <c r="O1384" s="37" t="s">
        <v>196</v>
      </c>
    </row>
    <row r="1385" spans="1:15" s="36" customFormat="1" x14ac:dyDescent="0.25">
      <c r="A1385" s="37" t="s">
        <v>2760</v>
      </c>
      <c r="B1385" s="44" t="str">
        <f t="shared" si="29"/>
        <v>F284 2F/230V/3Ph/cCSAus/UL</v>
      </c>
      <c r="C1385" s="37" t="s">
        <v>2761</v>
      </c>
      <c r="D1385" s="37" t="str">
        <f>VLOOKUP(A1385,'[1]Zoeller Pump Company'!$A$10:$C$3862,3,FALSE)</f>
        <v>https://www.zoellerpumps.com/en-us/products/sewage-pumps/commercial/280-series</v>
      </c>
      <c r="E1385" s="37" t="s">
        <v>21</v>
      </c>
      <c r="F1385" s="40">
        <v>1246</v>
      </c>
      <c r="G1385" s="41"/>
      <c r="H1385" s="42">
        <v>53514018634</v>
      </c>
      <c r="I1385" s="43">
        <v>84</v>
      </c>
      <c r="J1385" s="43" t="s">
        <v>22</v>
      </c>
      <c r="K1385" s="43">
        <v>21.25</v>
      </c>
      <c r="L1385" s="43">
        <v>11.75</v>
      </c>
      <c r="M1385" s="43">
        <v>14.75</v>
      </c>
      <c r="N1385" s="37" t="s">
        <v>23</v>
      </c>
      <c r="O1385" s="37" t="s">
        <v>196</v>
      </c>
    </row>
    <row r="1386" spans="1:15" s="36" customFormat="1" x14ac:dyDescent="0.25">
      <c r="A1386" s="37" t="s">
        <v>2762</v>
      </c>
      <c r="B1386" s="44" t="str">
        <f t="shared" si="29"/>
        <v>J284 2F/200-208V/3Ph/cCSAus/UL</v>
      </c>
      <c r="C1386" s="37" t="s">
        <v>2763</v>
      </c>
      <c r="D1386" s="37" t="str">
        <f>VLOOKUP(A1386,'[1]Zoeller Pump Company'!$A$10:$C$3862,3,FALSE)</f>
        <v>https://www.zoellerpumps.com/en-us/products/sewage-pumps/commercial/280-series</v>
      </c>
      <c r="E1386" s="37" t="s">
        <v>21</v>
      </c>
      <c r="F1386" s="40">
        <v>1246</v>
      </c>
      <c r="G1386" s="41"/>
      <c r="H1386" s="42">
        <v>53514018641</v>
      </c>
      <c r="I1386" s="43">
        <v>84</v>
      </c>
      <c r="J1386" s="43" t="s">
        <v>22</v>
      </c>
      <c r="K1386" s="43">
        <v>21.25</v>
      </c>
      <c r="L1386" s="43">
        <v>11.75</v>
      </c>
      <c r="M1386" s="43">
        <v>14.75</v>
      </c>
      <c r="N1386" s="37" t="s">
        <v>23</v>
      </c>
      <c r="O1386" s="37" t="s">
        <v>196</v>
      </c>
    </row>
    <row r="1387" spans="1:15" s="36" customFormat="1" x14ac:dyDescent="0.25">
      <c r="A1387" s="37" t="s">
        <v>2764</v>
      </c>
      <c r="B1387" s="44" t="str">
        <f t="shared" si="29"/>
        <v>E284 2F/230V/1Ph/cCSAus/W-O Plug</v>
      </c>
      <c r="C1387" s="37" t="s">
        <v>2765</v>
      </c>
      <c r="D1387" s="37" t="str">
        <f>VLOOKUP(A1387,'[1]Zoeller Pump Company'!$A$10:$C$3862,3,FALSE)</f>
        <v>https://www.zoellerpumps.com/en-us/products/sewage-pumps/commercial/280-series</v>
      </c>
      <c r="E1387" s="37" t="s">
        <v>21</v>
      </c>
      <c r="F1387" s="40">
        <v>1131</v>
      </c>
      <c r="G1387" s="41"/>
      <c r="H1387" s="42">
        <v>53514039431</v>
      </c>
      <c r="I1387" s="43">
        <v>84</v>
      </c>
      <c r="J1387" s="43" t="s">
        <v>22</v>
      </c>
      <c r="K1387" s="43">
        <v>21.25</v>
      </c>
      <c r="L1387" s="43">
        <v>11.75</v>
      </c>
      <c r="M1387" s="43">
        <v>14.75</v>
      </c>
      <c r="N1387" s="37" t="s">
        <v>23</v>
      </c>
      <c r="O1387" s="37" t="s">
        <v>196</v>
      </c>
    </row>
    <row r="1388" spans="1:15" s="36" customFormat="1" x14ac:dyDescent="0.25">
      <c r="A1388" s="37" t="s">
        <v>2766</v>
      </c>
      <c r="B1388" s="44" t="str">
        <f t="shared" si="29"/>
        <v>D284 2F/15'Cd/230V/1Ph/cCSAus/UL</v>
      </c>
      <c r="C1388" s="37" t="s">
        <v>2767</v>
      </c>
      <c r="D1388" s="37" t="str">
        <f>VLOOKUP(A1388,'[1]Zoeller Pump Company'!$A$10:$C$3862,3,FALSE)</f>
        <v>https://www.zoellerpumps.com/en-us/products/sewage-pumps/commercial/280-series</v>
      </c>
      <c r="E1388" s="37" t="s">
        <v>21</v>
      </c>
      <c r="F1388" s="40">
        <v>1252</v>
      </c>
      <c r="G1388" s="41"/>
      <c r="H1388" s="42">
        <v>53514018665</v>
      </c>
      <c r="I1388" s="43">
        <v>85</v>
      </c>
      <c r="J1388" s="43" t="s">
        <v>22</v>
      </c>
      <c r="K1388" s="43">
        <v>21.25</v>
      </c>
      <c r="L1388" s="43">
        <v>11.75</v>
      </c>
      <c r="M1388" s="43">
        <v>14.75</v>
      </c>
      <c r="N1388" s="37" t="s">
        <v>23</v>
      </c>
      <c r="O1388" s="37" t="s">
        <v>196</v>
      </c>
    </row>
    <row r="1389" spans="1:15" s="36" customFormat="1" x14ac:dyDescent="0.25">
      <c r="A1389" s="37" t="s">
        <v>2768</v>
      </c>
      <c r="B1389" s="44" t="str">
        <f t="shared" si="29"/>
        <v>G284 2F/25'Cd/460V/3Ph/cCSAus/UL</v>
      </c>
      <c r="C1389" s="37" t="s">
        <v>2769</v>
      </c>
      <c r="D1389" s="37" t="str">
        <f>VLOOKUP(A1389,'[1]Zoeller Pump Company'!$A$10:$C$3862,3,FALSE)</f>
        <v>https://www.zoellerpumps.com/en-us/products/sewage-pumps/commercial/280-series</v>
      </c>
      <c r="E1389" s="37" t="s">
        <v>21</v>
      </c>
      <c r="F1389" s="40">
        <v>1346</v>
      </c>
      <c r="G1389" s="41"/>
      <c r="H1389" s="42">
        <v>53514018672</v>
      </c>
      <c r="I1389" s="43">
        <v>86</v>
      </c>
      <c r="J1389" s="43" t="s">
        <v>22</v>
      </c>
      <c r="K1389" s="43">
        <v>21.25</v>
      </c>
      <c r="L1389" s="43">
        <v>11.75</v>
      </c>
      <c r="M1389" s="43">
        <v>14.75</v>
      </c>
      <c r="N1389" s="37" t="s">
        <v>23</v>
      </c>
      <c r="O1389" s="37" t="s">
        <v>196</v>
      </c>
    </row>
    <row r="1390" spans="1:15" s="36" customFormat="1" x14ac:dyDescent="0.25">
      <c r="A1390" s="37" t="s">
        <v>2770</v>
      </c>
      <c r="B1390" s="44" t="str">
        <f t="shared" si="29"/>
        <v>D284 2F/25'Cd/230V/1Ph/cCSAus/UL</v>
      </c>
      <c r="C1390" s="37" t="s">
        <v>2771</v>
      </c>
      <c r="D1390" s="37" t="str">
        <f>VLOOKUP(A1390,'[1]Zoeller Pump Company'!$A$10:$C$3862,3,FALSE)</f>
        <v>https://www.zoellerpumps.com/en-us/products/sewage-pumps/commercial/280-series</v>
      </c>
      <c r="E1390" s="37" t="s">
        <v>21</v>
      </c>
      <c r="F1390" s="40">
        <v>1336</v>
      </c>
      <c r="G1390" s="41"/>
      <c r="H1390" s="42">
        <v>53514018689</v>
      </c>
      <c r="I1390" s="43">
        <v>87</v>
      </c>
      <c r="J1390" s="43" t="s">
        <v>22</v>
      </c>
      <c r="K1390" s="43">
        <v>21.25</v>
      </c>
      <c r="L1390" s="43">
        <v>11.75</v>
      </c>
      <c r="M1390" s="43">
        <v>14.75</v>
      </c>
      <c r="N1390" s="37" t="s">
        <v>23</v>
      </c>
      <c r="O1390" s="37" t="s">
        <v>196</v>
      </c>
    </row>
    <row r="1391" spans="1:15" s="36" customFormat="1" x14ac:dyDescent="0.25">
      <c r="A1391" s="37" t="s">
        <v>2772</v>
      </c>
      <c r="B1391" s="44" t="str">
        <f t="shared" si="29"/>
        <v>D284 2F/35'Cd/230V/1Ph/cCSAus/UL</v>
      </c>
      <c r="C1391" s="37" t="s">
        <v>2773</v>
      </c>
      <c r="D1391" s="37" t="str">
        <f>VLOOKUP(A1391,'[1]Zoeller Pump Company'!$A$10:$C$3862,3,FALSE)</f>
        <v>https://www.zoellerpumps.com/en-us/products/sewage-pumps/commercial/280-series</v>
      </c>
      <c r="E1391" s="37" t="s">
        <v>21</v>
      </c>
      <c r="F1391" s="40">
        <v>1346</v>
      </c>
      <c r="G1391" s="41"/>
      <c r="H1391" s="42">
        <v>53514018696</v>
      </c>
      <c r="I1391" s="43">
        <v>90</v>
      </c>
      <c r="J1391" s="43" t="s">
        <v>22</v>
      </c>
      <c r="K1391" s="43">
        <v>21.25</v>
      </c>
      <c r="L1391" s="43">
        <v>11.75</v>
      </c>
      <c r="M1391" s="43">
        <v>14.75</v>
      </c>
      <c r="N1391" s="37" t="s">
        <v>23</v>
      </c>
      <c r="O1391" s="37" t="s">
        <v>196</v>
      </c>
    </row>
    <row r="1392" spans="1:15" s="36" customFormat="1" x14ac:dyDescent="0.25">
      <c r="A1392" s="37" t="s">
        <v>2774</v>
      </c>
      <c r="B1392" s="44" t="str">
        <f t="shared" si="29"/>
        <v>G284 2F/50'Cd/460V/3Ph/cCSAus/UL</v>
      </c>
      <c r="C1392" s="37" t="s">
        <v>2775</v>
      </c>
      <c r="D1392" s="37" t="str">
        <f>VLOOKUP(A1392,'[1]Zoeller Pump Company'!$A$10:$C$3862,3,FALSE)</f>
        <v>https://www.zoellerpumps.com/en-us/products/sewage-pumps/commercial/280-series</v>
      </c>
      <c r="E1392" s="37" t="s">
        <v>21</v>
      </c>
      <c r="F1392" s="40">
        <v>1386</v>
      </c>
      <c r="G1392" s="41"/>
      <c r="H1392" s="42">
        <v>53514018719</v>
      </c>
      <c r="I1392" s="43">
        <v>93</v>
      </c>
      <c r="J1392" s="43" t="s">
        <v>22</v>
      </c>
      <c r="K1392" s="43">
        <v>21.25</v>
      </c>
      <c r="L1392" s="43">
        <v>11.75</v>
      </c>
      <c r="M1392" s="43">
        <v>14.75</v>
      </c>
      <c r="N1392" s="37" t="s">
        <v>23</v>
      </c>
      <c r="O1392" s="37" t="s">
        <v>196</v>
      </c>
    </row>
    <row r="1393" spans="1:15" s="36" customFormat="1" x14ac:dyDescent="0.25">
      <c r="A1393" s="37" t="s">
        <v>2776</v>
      </c>
      <c r="B1393" s="44" t="str">
        <f t="shared" si="29"/>
        <v>J284 2F/25'Cd/200-208V/3Ph/cCSAus/UL</v>
      </c>
      <c r="C1393" s="37" t="s">
        <v>2777</v>
      </c>
      <c r="D1393" s="37" t="str">
        <f>VLOOKUP(A1393,'[1]Zoeller Pump Company'!$A$10:$C$3862,3,FALSE)</f>
        <v>https://www.zoellerpumps.com/en-us/products/sewage-pumps/commercial/280-series</v>
      </c>
      <c r="E1393" s="37" t="s">
        <v>21</v>
      </c>
      <c r="F1393" s="40">
        <v>1346</v>
      </c>
      <c r="G1393" s="41"/>
      <c r="H1393" s="42">
        <v>53514018726</v>
      </c>
      <c r="I1393" s="43">
        <v>86</v>
      </c>
      <c r="J1393" s="43" t="s">
        <v>22</v>
      </c>
      <c r="K1393" s="43">
        <v>21.25</v>
      </c>
      <c r="L1393" s="43">
        <v>11.75</v>
      </c>
      <c r="M1393" s="43">
        <v>14.75</v>
      </c>
      <c r="N1393" s="37" t="s">
        <v>23</v>
      </c>
      <c r="O1393" s="37" t="s">
        <v>196</v>
      </c>
    </row>
    <row r="1394" spans="1:15" s="36" customFormat="1" x14ac:dyDescent="0.25">
      <c r="A1394" s="37" t="s">
        <v>2778</v>
      </c>
      <c r="B1394" s="44" t="str">
        <f t="shared" si="29"/>
        <v>D284 2F/50'Cd/230V/1Ph/cCSAus/UL</v>
      </c>
      <c r="C1394" s="37" t="s">
        <v>2779</v>
      </c>
      <c r="D1394" s="37" t="str">
        <f>VLOOKUP(A1394,'[1]Zoeller Pump Company'!$A$10:$C$3862,3,FALSE)</f>
        <v>https://www.zoellerpumps.com/en-us/products/sewage-pumps/commercial/280-series</v>
      </c>
      <c r="E1394" s="37" t="s">
        <v>21</v>
      </c>
      <c r="F1394" s="40">
        <v>1376</v>
      </c>
      <c r="G1394" s="41"/>
      <c r="H1394" s="42">
        <v>53514018733</v>
      </c>
      <c r="I1394" s="43">
        <v>94</v>
      </c>
      <c r="J1394" s="43" t="s">
        <v>22</v>
      </c>
      <c r="K1394" s="43">
        <v>21.25</v>
      </c>
      <c r="L1394" s="43">
        <v>11.75</v>
      </c>
      <c r="M1394" s="43">
        <v>14.75</v>
      </c>
      <c r="N1394" s="37" t="s">
        <v>23</v>
      </c>
      <c r="O1394" s="37" t="s">
        <v>196</v>
      </c>
    </row>
    <row r="1395" spans="1:15" s="36" customFormat="1" x14ac:dyDescent="0.25">
      <c r="A1395" s="37" t="s">
        <v>2780</v>
      </c>
      <c r="B1395" s="44" t="str">
        <f t="shared" si="29"/>
        <v>F284 2F/50'Cd/230V/3Ph/cCSAus/UL</v>
      </c>
      <c r="C1395" s="37" t="s">
        <v>2781</v>
      </c>
      <c r="D1395" s="37" t="str">
        <f>VLOOKUP(A1395,'[1]Zoeller Pump Company'!$A$10:$C$3862,3,FALSE)</f>
        <v>https://www.zoellerpumps.com/en-us/products/sewage-pumps/commercial/280-series</v>
      </c>
      <c r="E1395" s="37" t="s">
        <v>21</v>
      </c>
      <c r="F1395" s="40">
        <v>1386</v>
      </c>
      <c r="G1395" s="41"/>
      <c r="H1395" s="42">
        <v>53514018740</v>
      </c>
      <c r="I1395" s="43">
        <v>93</v>
      </c>
      <c r="J1395" s="43" t="s">
        <v>22</v>
      </c>
      <c r="K1395" s="43">
        <v>21.25</v>
      </c>
      <c r="L1395" s="43">
        <v>11.75</v>
      </c>
      <c r="M1395" s="43">
        <v>14.75</v>
      </c>
      <c r="N1395" s="37" t="s">
        <v>23</v>
      </c>
      <c r="O1395" s="37" t="s">
        <v>196</v>
      </c>
    </row>
    <row r="1396" spans="1:15" s="36" customFormat="1" x14ac:dyDescent="0.25">
      <c r="A1396" s="37" t="s">
        <v>2782</v>
      </c>
      <c r="B1396" s="44" t="str">
        <f t="shared" si="29"/>
        <v>E284 2F/25'Cd/230V/1Ph/cCSAus/UL</v>
      </c>
      <c r="C1396" s="37" t="s">
        <v>2783</v>
      </c>
      <c r="D1396" s="37" t="str">
        <f>VLOOKUP(A1396,'[1]Zoeller Pump Company'!$A$10:$C$3862,3,FALSE)</f>
        <v>https://www.zoellerpumps.com/en-us/products/sewage-pumps/commercial/280-series</v>
      </c>
      <c r="E1396" s="37" t="s">
        <v>21</v>
      </c>
      <c r="F1396" s="40">
        <v>1231</v>
      </c>
      <c r="G1396" s="41"/>
      <c r="H1396" s="42">
        <v>53514018757</v>
      </c>
      <c r="I1396" s="43">
        <v>86</v>
      </c>
      <c r="J1396" s="43" t="s">
        <v>22</v>
      </c>
      <c r="K1396" s="43">
        <v>21.25</v>
      </c>
      <c r="L1396" s="43">
        <v>11.75</v>
      </c>
      <c r="M1396" s="43">
        <v>14.75</v>
      </c>
      <c r="N1396" s="37" t="s">
        <v>23</v>
      </c>
      <c r="O1396" s="37" t="s">
        <v>196</v>
      </c>
    </row>
    <row r="1397" spans="1:15" s="36" customFormat="1" x14ac:dyDescent="0.25">
      <c r="A1397" s="37" t="s">
        <v>2784</v>
      </c>
      <c r="B1397" s="44" t="str">
        <f t="shared" si="29"/>
        <v>F284 2F/25'Cd/230V/3Ph/cCSAus/UL</v>
      </c>
      <c r="C1397" s="37" t="s">
        <v>2785</v>
      </c>
      <c r="D1397" s="37" t="str">
        <f>VLOOKUP(A1397,'[1]Zoeller Pump Company'!$A$10:$C$3862,3,FALSE)</f>
        <v>https://www.zoellerpumps.com/en-us/products/sewage-pumps/commercial/280-series</v>
      </c>
      <c r="E1397" s="37" t="s">
        <v>21</v>
      </c>
      <c r="F1397" s="40">
        <v>1346</v>
      </c>
      <c r="G1397" s="41"/>
      <c r="H1397" s="42">
        <v>53514018764</v>
      </c>
      <c r="I1397" s="43">
        <v>86</v>
      </c>
      <c r="J1397" s="43" t="s">
        <v>22</v>
      </c>
      <c r="K1397" s="43">
        <v>21.25</v>
      </c>
      <c r="L1397" s="43">
        <v>11.75</v>
      </c>
      <c r="M1397" s="43">
        <v>14.75</v>
      </c>
      <c r="N1397" s="37" t="s">
        <v>23</v>
      </c>
      <c r="O1397" s="37" t="s">
        <v>196</v>
      </c>
    </row>
    <row r="1398" spans="1:15" s="36" customFormat="1" x14ac:dyDescent="0.25">
      <c r="A1398" s="37" t="s">
        <v>2786</v>
      </c>
      <c r="B1398" s="44" t="str">
        <f t="shared" si="29"/>
        <v>G284 2F/35'Cd/460V/3Ph/cCSAus/UL</v>
      </c>
      <c r="C1398" s="37" t="s">
        <v>2787</v>
      </c>
      <c r="D1398" s="37" t="str">
        <f>VLOOKUP(A1398,'[1]Zoeller Pump Company'!$A$10:$C$3862,3,FALSE)</f>
        <v>https://www.zoellerpumps.com/en-us/products/sewage-pumps/commercial/280-series</v>
      </c>
      <c r="E1398" s="37" t="s">
        <v>21</v>
      </c>
      <c r="F1398" s="40">
        <v>1356</v>
      </c>
      <c r="G1398" s="41"/>
      <c r="H1398" s="42">
        <v>53514018788</v>
      </c>
      <c r="I1398" s="43">
        <v>89</v>
      </c>
      <c r="J1398" s="43" t="s">
        <v>22</v>
      </c>
      <c r="K1398" s="43">
        <v>21.25</v>
      </c>
      <c r="L1398" s="43">
        <v>11.75</v>
      </c>
      <c r="M1398" s="43">
        <v>14.75</v>
      </c>
      <c r="N1398" s="37" t="s">
        <v>23</v>
      </c>
      <c r="O1398" s="37" t="s">
        <v>196</v>
      </c>
    </row>
    <row r="1399" spans="1:15" s="36" customFormat="1" x14ac:dyDescent="0.25">
      <c r="A1399" s="37" t="s">
        <v>2788</v>
      </c>
      <c r="B1399" s="44" t="str">
        <f t="shared" si="29"/>
        <v>I284 2F/25'Cd/200-208V/1Ph/cCSAus</v>
      </c>
      <c r="C1399" s="37" t="s">
        <v>2789</v>
      </c>
      <c r="D1399" s="37" t="str">
        <f>VLOOKUP(A1399,'[1]Zoeller Pump Company'!$A$10:$C$3862,3,FALSE)</f>
        <v>https://www.zoellerpumps.com/en-us/products/sewage-pumps/commercial/280-series</v>
      </c>
      <c r="E1399" s="37" t="s">
        <v>21</v>
      </c>
      <c r="F1399" s="40">
        <v>1271</v>
      </c>
      <c r="G1399" s="41"/>
      <c r="H1399" s="42">
        <v>53514018795</v>
      </c>
      <c r="I1399" s="43">
        <v>86</v>
      </c>
      <c r="J1399" s="43" t="s">
        <v>22</v>
      </c>
      <c r="K1399" s="43">
        <v>21.25</v>
      </c>
      <c r="L1399" s="43">
        <v>11.75</v>
      </c>
      <c r="M1399" s="43">
        <v>14.75</v>
      </c>
      <c r="N1399" s="37" t="s">
        <v>23</v>
      </c>
      <c r="O1399" s="37" t="s">
        <v>196</v>
      </c>
    </row>
    <row r="1400" spans="1:15" s="36" customFormat="1" x14ac:dyDescent="0.25">
      <c r="A1400" s="37" t="s">
        <v>2790</v>
      </c>
      <c r="B1400" s="44" t="str">
        <f t="shared" si="29"/>
        <v>E284 2F/35'Cd/230V/1Ph/cCSAus/UL</v>
      </c>
      <c r="C1400" s="37" t="s">
        <v>2791</v>
      </c>
      <c r="D1400" s="37" t="str">
        <f>VLOOKUP(A1400,'[1]Zoeller Pump Company'!$A$10:$C$3862,3,FALSE)</f>
        <v>https://www.zoellerpumps.com/en-us/products/sewage-pumps/commercial/280-series</v>
      </c>
      <c r="E1400" s="37" t="s">
        <v>21</v>
      </c>
      <c r="F1400" s="40">
        <v>1241</v>
      </c>
      <c r="G1400" s="41"/>
      <c r="H1400" s="42">
        <v>53514018801</v>
      </c>
      <c r="I1400" s="43">
        <v>89</v>
      </c>
      <c r="J1400" s="43" t="s">
        <v>22</v>
      </c>
      <c r="K1400" s="43">
        <v>21.25</v>
      </c>
      <c r="L1400" s="43">
        <v>11.75</v>
      </c>
      <c r="M1400" s="43">
        <v>14.75</v>
      </c>
      <c r="N1400" s="37" t="s">
        <v>23</v>
      </c>
      <c r="O1400" s="37" t="s">
        <v>196</v>
      </c>
    </row>
    <row r="1401" spans="1:15" s="36" customFormat="1" x14ac:dyDescent="0.25">
      <c r="A1401" s="37" t="s">
        <v>2792</v>
      </c>
      <c r="B1401" s="44" t="str">
        <f t="shared" si="29"/>
        <v>H284 2F/50'Cd/200-208V/1Ph/cCSAus</v>
      </c>
      <c r="C1401" s="37" t="s">
        <v>2793</v>
      </c>
      <c r="D1401" s="37" t="str">
        <f>VLOOKUP(A1401,'[1]Zoeller Pump Company'!$A$10:$C$3862,3,FALSE)</f>
        <v>https://www.zoellerpumps.com/en-us/products/sewage-pumps/commercial/280-series</v>
      </c>
      <c r="E1401" s="37" t="s">
        <v>21</v>
      </c>
      <c r="F1401" s="40">
        <v>1416</v>
      </c>
      <c r="G1401" s="41"/>
      <c r="H1401" s="42">
        <v>53514018818</v>
      </c>
      <c r="I1401" s="43">
        <v>94</v>
      </c>
      <c r="J1401" s="43" t="s">
        <v>22</v>
      </c>
      <c r="K1401" s="43">
        <v>21.25</v>
      </c>
      <c r="L1401" s="43">
        <v>11.75</v>
      </c>
      <c r="M1401" s="43">
        <v>14.75</v>
      </c>
      <c r="N1401" s="37" t="s">
        <v>23</v>
      </c>
      <c r="O1401" s="37" t="s">
        <v>196</v>
      </c>
    </row>
    <row r="1402" spans="1:15" s="36" customFormat="1" x14ac:dyDescent="0.25">
      <c r="A1402" s="37" t="s">
        <v>2794</v>
      </c>
      <c r="B1402" s="44" t="str">
        <f t="shared" si="29"/>
        <v>H284 2F/15'Cd/200-208V/1Ph/cCSAus</v>
      </c>
      <c r="C1402" s="37" t="s">
        <v>2795</v>
      </c>
      <c r="D1402" s="37" t="str">
        <f>VLOOKUP(A1402,'[1]Zoeller Pump Company'!$A$10:$C$3862,3,FALSE)</f>
        <v>https://www.zoellerpumps.com/en-us/products/sewage-pumps/commercial/280-series</v>
      </c>
      <c r="E1402" s="37" t="s">
        <v>21</v>
      </c>
      <c r="F1402" s="40">
        <v>1292</v>
      </c>
      <c r="G1402" s="41"/>
      <c r="H1402" s="42">
        <v>53514031855</v>
      </c>
      <c r="I1402" s="43">
        <v>85</v>
      </c>
      <c r="J1402" s="43" t="s">
        <v>22</v>
      </c>
      <c r="K1402" s="43">
        <v>21.25</v>
      </c>
      <c r="L1402" s="43">
        <v>11.75</v>
      </c>
      <c r="M1402" s="43">
        <v>14.75</v>
      </c>
      <c r="N1402" s="37" t="s">
        <v>23</v>
      </c>
      <c r="O1402" s="37" t="s">
        <v>196</v>
      </c>
    </row>
    <row r="1403" spans="1:15" s="36" customFormat="1" x14ac:dyDescent="0.25">
      <c r="A1403" s="37" t="s">
        <v>2796</v>
      </c>
      <c r="B1403" s="44" t="str">
        <f t="shared" si="29"/>
        <v>BE284 2F/230V/1Ph/15'Pb/cCSAus/UL</v>
      </c>
      <c r="C1403" s="37" t="s">
        <v>2797</v>
      </c>
      <c r="D1403" s="37" t="str">
        <f>VLOOKUP(A1403,'[1]Zoeller Pump Company'!$A$10:$C$3862,3,FALSE)</f>
        <v>https://www.zoellerpumps.com/en-us/products/sewage-pumps/commercial/280-series</v>
      </c>
      <c r="E1403" s="37" t="s">
        <v>21</v>
      </c>
      <c r="F1403" s="40">
        <v>1163</v>
      </c>
      <c r="G1403" s="41"/>
      <c r="H1403" s="42">
        <v>53514040963</v>
      </c>
      <c r="I1403" s="43">
        <v>86</v>
      </c>
      <c r="J1403" s="43" t="s">
        <v>22</v>
      </c>
      <c r="K1403" s="43">
        <v>21.25</v>
      </c>
      <c r="L1403" s="43">
        <v>11.75</v>
      </c>
      <c r="M1403" s="43">
        <v>14.75</v>
      </c>
      <c r="N1403" s="37" t="s">
        <v>23</v>
      </c>
      <c r="O1403" s="37" t="s">
        <v>196</v>
      </c>
    </row>
    <row r="1404" spans="1:15" s="36" customFormat="1" x14ac:dyDescent="0.25">
      <c r="A1404" s="37" t="s">
        <v>2798</v>
      </c>
      <c r="B1404" s="44" t="str">
        <f t="shared" si="29"/>
        <v>I284 2F/50'Cd/200-208V/1Ph/cCSAus</v>
      </c>
      <c r="C1404" s="37" t="s">
        <v>2799</v>
      </c>
      <c r="D1404" s="37" t="str">
        <f>VLOOKUP(A1404,'[1]Zoeller Pump Company'!$A$10:$C$3862,3,FALSE)</f>
        <v>https://www.zoellerpumps.com/en-us/products/sewage-pumps/commercial/280-series</v>
      </c>
      <c r="E1404" s="37" t="s">
        <v>21</v>
      </c>
      <c r="F1404" s="40">
        <v>1311</v>
      </c>
      <c r="G1404" s="41"/>
      <c r="H1404" s="42">
        <v>53514041373</v>
      </c>
      <c r="I1404" s="43">
        <v>93</v>
      </c>
      <c r="J1404" s="43" t="s">
        <v>22</v>
      </c>
      <c r="K1404" s="43">
        <v>21.25</v>
      </c>
      <c r="L1404" s="43">
        <v>11.75</v>
      </c>
      <c r="M1404" s="43">
        <v>14.75</v>
      </c>
      <c r="N1404" s="37" t="s">
        <v>23</v>
      </c>
      <c r="O1404" s="37" t="s">
        <v>196</v>
      </c>
    </row>
    <row r="1405" spans="1:15" s="36" customFormat="1" x14ac:dyDescent="0.25">
      <c r="A1405" s="37" t="s">
        <v>2800</v>
      </c>
      <c r="B1405" s="44" t="str">
        <f t="shared" si="29"/>
        <v>E284 2F/50'Cd/230V/1Ph/cCSAus/UL</v>
      </c>
      <c r="C1405" s="37" t="s">
        <v>2801</v>
      </c>
      <c r="D1405" s="37" t="str">
        <f>VLOOKUP(A1405,'[1]Zoeller Pump Company'!$A$10:$C$3862,3,FALSE)</f>
        <v>https://www.zoellerpumps.com/en-us/products/sewage-pumps/commercial/280-series</v>
      </c>
      <c r="E1405" s="37" t="s">
        <v>21</v>
      </c>
      <c r="F1405" s="40">
        <v>1271</v>
      </c>
      <c r="G1405" s="41"/>
      <c r="H1405" s="42">
        <v>53514044343</v>
      </c>
      <c r="I1405" s="43">
        <v>92</v>
      </c>
      <c r="J1405" s="43" t="s">
        <v>22</v>
      </c>
      <c r="K1405" s="43">
        <v>21.25</v>
      </c>
      <c r="L1405" s="43">
        <v>11.75</v>
      </c>
      <c r="M1405" s="43">
        <v>14.75</v>
      </c>
      <c r="N1405" s="37" t="s">
        <v>23</v>
      </c>
      <c r="O1405" s="37" t="s">
        <v>196</v>
      </c>
    </row>
    <row r="1406" spans="1:15" s="36" customFormat="1" x14ac:dyDescent="0.25">
      <c r="A1406" s="37" t="s">
        <v>2802</v>
      </c>
      <c r="B1406" s="44" t="str">
        <f t="shared" ref="B1406:B1469" si="30">IF(D1406&lt;&gt;0,HYPERLINK(D1406,C1406),"NO LINK")</f>
        <v>BE284 2F/25'Cd/230V/1Ph/20'Pb/cCSAus/UL</v>
      </c>
      <c r="C1406" s="37" t="s">
        <v>2803</v>
      </c>
      <c r="D1406" s="37" t="str">
        <f>VLOOKUP(A1406,'[1]Zoeller Pump Company'!$A$10:$C$3862,3,FALSE)</f>
        <v>https://www.zoellerpumps.com/en-us/products/sewage-pumps/commercial/280-series</v>
      </c>
      <c r="E1406" s="37" t="s">
        <v>21</v>
      </c>
      <c r="F1406" s="40">
        <v>1163</v>
      </c>
      <c r="G1406" s="41"/>
      <c r="H1406" s="42">
        <v>53514071530</v>
      </c>
      <c r="I1406" s="43">
        <v>88</v>
      </c>
      <c r="J1406" s="43" t="s">
        <v>22</v>
      </c>
      <c r="K1406" s="43">
        <v>21.25</v>
      </c>
      <c r="L1406" s="43">
        <v>11.75</v>
      </c>
      <c r="M1406" s="43">
        <v>14.75</v>
      </c>
      <c r="N1406" s="37" t="s">
        <v>23</v>
      </c>
      <c r="O1406" s="37" t="s">
        <v>196</v>
      </c>
    </row>
    <row r="1407" spans="1:15" s="36" customFormat="1" x14ac:dyDescent="0.25">
      <c r="A1407" s="37" t="s">
        <v>2804</v>
      </c>
      <c r="B1407" s="44" t="str">
        <f t="shared" si="30"/>
        <v>H284 2F/25'Cd/200-208V/1Ph/cCSAus</v>
      </c>
      <c r="C1407" s="37" t="s">
        <v>2805</v>
      </c>
      <c r="D1407" s="37" t="str">
        <f>VLOOKUP(A1407,'[1]Zoeller Pump Company'!$A$10:$C$3862,3,FALSE)</f>
        <v>https://www.zoellerpumps.com/en-us/products/sewage-pumps/commercial/280-series</v>
      </c>
      <c r="E1407" s="37" t="s">
        <v>21</v>
      </c>
      <c r="F1407" s="40">
        <v>1376</v>
      </c>
      <c r="G1407" s="41"/>
      <c r="H1407" s="42">
        <v>53514096861</v>
      </c>
      <c r="I1407" s="43">
        <v>92</v>
      </c>
      <c r="J1407" s="43" t="s">
        <v>22</v>
      </c>
      <c r="K1407" s="43">
        <v>21.25</v>
      </c>
      <c r="L1407" s="43">
        <v>11.75</v>
      </c>
      <c r="M1407" s="43">
        <v>14.75</v>
      </c>
      <c r="N1407" s="37" t="s">
        <v>23</v>
      </c>
      <c r="O1407" s="37" t="s">
        <v>196</v>
      </c>
    </row>
    <row r="1408" spans="1:15" s="36" customFormat="1" x14ac:dyDescent="0.25">
      <c r="A1408" s="37" t="s">
        <v>2806</v>
      </c>
      <c r="B1408" s="44" t="str">
        <f t="shared" si="30"/>
        <v>J284 2F/35'Cd/200-208V/3Ph/cCSAus/UL</v>
      </c>
      <c r="C1408" s="37" t="s">
        <v>2807</v>
      </c>
      <c r="D1408" s="37" t="str">
        <f>VLOOKUP(A1408,'[1]Zoeller Pump Company'!$A$10:$C$3862,3,FALSE)</f>
        <v>https://www.zoellerpumps.com/en-us/products/sewage-pumps/commercial/280-series</v>
      </c>
      <c r="E1408" s="37" t="s">
        <v>21</v>
      </c>
      <c r="F1408" s="40">
        <v>1356</v>
      </c>
      <c r="G1408" s="41"/>
      <c r="H1408" s="42">
        <v>53514098377</v>
      </c>
      <c r="I1408" s="43">
        <v>86</v>
      </c>
      <c r="J1408" s="43" t="s">
        <v>22</v>
      </c>
      <c r="K1408" s="43">
        <v>21.25</v>
      </c>
      <c r="L1408" s="43">
        <v>11.75</v>
      </c>
      <c r="M1408" s="43">
        <v>14.75</v>
      </c>
      <c r="N1408" s="37" t="s">
        <v>23</v>
      </c>
      <c r="O1408" s="37" t="s">
        <v>196</v>
      </c>
    </row>
    <row r="1409" spans="1:15" s="36" customFormat="1" x14ac:dyDescent="0.25">
      <c r="A1409" s="37" t="s">
        <v>2808</v>
      </c>
      <c r="B1409" s="44" t="str">
        <f t="shared" si="30"/>
        <v>I284 2F/35'Cd/200-208V/1Ph/cCSAus</v>
      </c>
      <c r="C1409" s="37" t="s">
        <v>2809</v>
      </c>
      <c r="D1409" s="37" t="str">
        <f>VLOOKUP(A1409,'[1]Zoeller Pump Company'!$A$10:$C$3862,3,FALSE)</f>
        <v>https://www.zoellerpumps.com/en-us/products/sewage-pumps/commercial/280-series</v>
      </c>
      <c r="E1409" s="37" t="s">
        <v>21</v>
      </c>
      <c r="F1409" s="40">
        <v>1281</v>
      </c>
      <c r="G1409" s="41"/>
      <c r="H1409" s="42">
        <v>53514105006</v>
      </c>
      <c r="I1409" s="43">
        <v>86</v>
      </c>
      <c r="J1409" s="43" t="s">
        <v>22</v>
      </c>
      <c r="K1409" s="43">
        <v>21.25</v>
      </c>
      <c r="L1409" s="43">
        <v>11.75</v>
      </c>
      <c r="M1409" s="43">
        <v>14.75</v>
      </c>
      <c r="N1409" s="37" t="s">
        <v>23</v>
      </c>
      <c r="O1409" s="37" t="s">
        <v>196</v>
      </c>
    </row>
    <row r="1410" spans="1:15" s="36" customFormat="1" x14ac:dyDescent="0.25">
      <c r="A1410" s="37" t="s">
        <v>2810</v>
      </c>
      <c r="B1410" s="44" t="str">
        <f t="shared" si="30"/>
        <v>IX284 2F/200-208V/1Ph/Ex Pr/FM/CSA</v>
      </c>
      <c r="C1410" s="37" t="s">
        <v>2811</v>
      </c>
      <c r="D1410" s="37" t="str">
        <f>VLOOKUP(A1410,'[1]Zoeller Pump Company'!$A$10:$C$3862,3,FALSE)</f>
        <v>https://www.zoellerpumps.com/en-us/products/sewage-pumps/commercial/280-series</v>
      </c>
      <c r="E1410" s="37" t="s">
        <v>21</v>
      </c>
      <c r="F1410" s="40">
        <v>2551</v>
      </c>
      <c r="G1410" s="41"/>
      <c r="H1410" s="42">
        <v>53514108656</v>
      </c>
      <c r="I1410" s="43">
        <v>127</v>
      </c>
      <c r="J1410" s="43" t="s">
        <v>22</v>
      </c>
      <c r="K1410" s="43">
        <v>32</v>
      </c>
      <c r="L1410" s="43">
        <v>12</v>
      </c>
      <c r="M1410" s="43">
        <v>15</v>
      </c>
      <c r="N1410" s="37" t="s">
        <v>23</v>
      </c>
      <c r="O1410" s="37" t="s">
        <v>24</v>
      </c>
    </row>
    <row r="1411" spans="1:15" s="36" customFormat="1" x14ac:dyDescent="0.25">
      <c r="A1411" s="37" t="s">
        <v>2812</v>
      </c>
      <c r="B1411" s="44" t="str">
        <f t="shared" si="30"/>
        <v>EX284 2F/230V/1Ph/Ex Pr/FM/CSA</v>
      </c>
      <c r="C1411" s="37" t="s">
        <v>2813</v>
      </c>
      <c r="D1411" s="37" t="str">
        <f>VLOOKUP(A1411,'[1]Zoeller Pump Company'!$A$10:$C$3862,3,FALSE)</f>
        <v>https://www.zoellerpumps.com/en-us/products/sewage-pumps/commercial/280-series</v>
      </c>
      <c r="E1411" s="37" t="s">
        <v>21</v>
      </c>
      <c r="F1411" s="40">
        <v>2511</v>
      </c>
      <c r="G1411" s="41"/>
      <c r="H1411" s="42">
        <v>53514108663</v>
      </c>
      <c r="I1411" s="43">
        <v>127</v>
      </c>
      <c r="J1411" s="43" t="s">
        <v>22</v>
      </c>
      <c r="K1411" s="43">
        <v>32</v>
      </c>
      <c r="L1411" s="43">
        <v>12</v>
      </c>
      <c r="M1411" s="43">
        <v>15</v>
      </c>
      <c r="N1411" s="37" t="s">
        <v>23</v>
      </c>
      <c r="O1411" s="37" t="s">
        <v>24</v>
      </c>
    </row>
    <row r="1412" spans="1:15" s="36" customFormat="1" x14ac:dyDescent="0.25">
      <c r="A1412" s="37" t="s">
        <v>2814</v>
      </c>
      <c r="B1412" s="44" t="str">
        <f t="shared" si="30"/>
        <v>JX284 2F/200-208V/3Ph/Ex Pr/FM/CSA</v>
      </c>
      <c r="C1412" s="37" t="s">
        <v>2815</v>
      </c>
      <c r="D1412" s="37" t="str">
        <f>VLOOKUP(A1412,'[1]Zoeller Pump Company'!$A$10:$C$3862,3,FALSE)</f>
        <v>https://www.zoellerpumps.com/en-us/products/sewage-pumps/commercial/280-series</v>
      </c>
      <c r="E1412" s="37" t="s">
        <v>21</v>
      </c>
      <c r="F1412" s="40">
        <v>2626</v>
      </c>
      <c r="G1412" s="41"/>
      <c r="H1412" s="42">
        <v>53514108670</v>
      </c>
      <c r="I1412" s="43">
        <v>127</v>
      </c>
      <c r="J1412" s="43" t="s">
        <v>22</v>
      </c>
      <c r="K1412" s="43">
        <v>32</v>
      </c>
      <c r="L1412" s="43">
        <v>12</v>
      </c>
      <c r="M1412" s="43">
        <v>15</v>
      </c>
      <c r="N1412" s="37" t="s">
        <v>23</v>
      </c>
      <c r="O1412" s="37" t="s">
        <v>24</v>
      </c>
    </row>
    <row r="1413" spans="1:15" s="36" customFormat="1" x14ac:dyDescent="0.25">
      <c r="A1413" s="37" t="s">
        <v>2816</v>
      </c>
      <c r="B1413" s="44" t="str">
        <f t="shared" si="30"/>
        <v>FX284 2F/230V/3Ph/Ex Pr/FM/CSA</v>
      </c>
      <c r="C1413" s="37" t="s">
        <v>2817</v>
      </c>
      <c r="D1413" s="37" t="str">
        <f>VLOOKUP(A1413,'[1]Zoeller Pump Company'!$A$10:$C$3862,3,FALSE)</f>
        <v>https://www.zoellerpumps.com/en-us/products/sewage-pumps/commercial/280-series</v>
      </c>
      <c r="E1413" s="37" t="s">
        <v>21</v>
      </c>
      <c r="F1413" s="40">
        <v>2626</v>
      </c>
      <c r="G1413" s="41"/>
      <c r="H1413" s="42">
        <v>53514108687</v>
      </c>
      <c r="I1413" s="43">
        <v>127</v>
      </c>
      <c r="J1413" s="43" t="s">
        <v>22</v>
      </c>
      <c r="K1413" s="43">
        <v>32</v>
      </c>
      <c r="L1413" s="43">
        <v>12</v>
      </c>
      <c r="M1413" s="43">
        <v>15</v>
      </c>
      <c r="N1413" s="37" t="s">
        <v>23</v>
      </c>
      <c r="O1413" s="37" t="s">
        <v>24</v>
      </c>
    </row>
    <row r="1414" spans="1:15" s="36" customFormat="1" x14ac:dyDescent="0.25">
      <c r="A1414" s="37" t="s">
        <v>2818</v>
      </c>
      <c r="B1414" s="44" t="str">
        <f t="shared" si="30"/>
        <v>GX284 2F/460V/3Ph/Ex Pr/FM/CSA</v>
      </c>
      <c r="C1414" s="37" t="s">
        <v>2819</v>
      </c>
      <c r="D1414" s="37" t="str">
        <f>VLOOKUP(A1414,'[1]Zoeller Pump Company'!$A$10:$C$3862,3,FALSE)</f>
        <v>https://www.zoellerpumps.com/en-us/products/sewage-pumps/commercial/280-series</v>
      </c>
      <c r="E1414" s="37" t="s">
        <v>21</v>
      </c>
      <c r="F1414" s="40">
        <v>2626</v>
      </c>
      <c r="G1414" s="41"/>
      <c r="H1414" s="42">
        <v>53514108694</v>
      </c>
      <c r="I1414" s="43">
        <v>127</v>
      </c>
      <c r="J1414" s="43" t="s">
        <v>22</v>
      </c>
      <c r="K1414" s="43">
        <v>32</v>
      </c>
      <c r="L1414" s="43">
        <v>12</v>
      </c>
      <c r="M1414" s="43">
        <v>15</v>
      </c>
      <c r="N1414" s="37" t="s">
        <v>23</v>
      </c>
      <c r="O1414" s="37" t="s">
        <v>24</v>
      </c>
    </row>
    <row r="1415" spans="1:15" s="36" customFormat="1" x14ac:dyDescent="0.25">
      <c r="A1415" s="37" t="s">
        <v>2820</v>
      </c>
      <c r="B1415" s="44" t="str">
        <f t="shared" si="30"/>
        <v>CF284 2F/230V/3Ph/UL/Auto</v>
      </c>
      <c r="C1415" s="37" t="s">
        <v>2821</v>
      </c>
      <c r="D1415" s="37" t="str">
        <f>VLOOKUP(A1415,'[1]Zoeller Pump Company'!$A$10:$C$3862,3,FALSE)</f>
        <v>https://www.zoellerpumps.com/en-us/products/sewage-pumps/commercial/280-series</v>
      </c>
      <c r="E1415" s="37" t="s">
        <v>21</v>
      </c>
      <c r="F1415" s="40">
        <v>1625</v>
      </c>
      <c r="G1415" s="41"/>
      <c r="H1415" s="42">
        <v>53514117016</v>
      </c>
      <c r="I1415" s="43">
        <v>84</v>
      </c>
      <c r="J1415" s="43" t="s">
        <v>22</v>
      </c>
      <c r="K1415" s="43">
        <v>21.25</v>
      </c>
      <c r="L1415" s="43">
        <v>11.75</v>
      </c>
      <c r="M1415" s="43">
        <v>14.75</v>
      </c>
      <c r="N1415" s="37" t="s">
        <v>23</v>
      </c>
      <c r="O1415" s="37" t="s">
        <v>196</v>
      </c>
    </row>
    <row r="1416" spans="1:15" s="36" customFormat="1" x14ac:dyDescent="0.25">
      <c r="A1416" s="37" t="s">
        <v>2822</v>
      </c>
      <c r="B1416" s="44" t="str">
        <f t="shared" si="30"/>
        <v>J284 2F/50'Cd/200-208V/3Ph/cCSAus/UL</v>
      </c>
      <c r="C1416" s="37" t="s">
        <v>2823</v>
      </c>
      <c r="D1416" s="37" t="str">
        <f>VLOOKUP(A1416,'[1]Zoeller Pump Company'!$A$10:$C$3862,3,FALSE)</f>
        <v>https://www.zoellerpumps.com/en-us/products/sewage-pumps/commercial/280-series</v>
      </c>
      <c r="E1416" s="37" t="s">
        <v>21</v>
      </c>
      <c r="F1416" s="40">
        <v>1386</v>
      </c>
      <c r="G1416" s="41"/>
      <c r="H1416" s="42">
        <v>53514120597</v>
      </c>
      <c r="I1416" s="43">
        <v>92</v>
      </c>
      <c r="J1416" s="43" t="s">
        <v>22</v>
      </c>
      <c r="K1416" s="43">
        <v>21.25</v>
      </c>
      <c r="L1416" s="43">
        <v>11.75</v>
      </c>
      <c r="M1416" s="43">
        <v>14.75</v>
      </c>
      <c r="N1416" s="37" t="s">
        <v>23</v>
      </c>
      <c r="O1416" s="37" t="s">
        <v>196</v>
      </c>
    </row>
    <row r="1417" spans="1:15" s="36" customFormat="1" x14ac:dyDescent="0.25">
      <c r="A1417" s="37" t="s">
        <v>2824</v>
      </c>
      <c r="B1417" s="44" t="str">
        <f t="shared" si="30"/>
        <v>IX284 2F/35'Cd/200-208V/1Ph/Ex Pr/FM/CSA</v>
      </c>
      <c r="C1417" s="37" t="s">
        <v>2825</v>
      </c>
      <c r="D1417" s="37" t="str">
        <f>VLOOKUP(A1417,'[1]Zoeller Pump Company'!$A$10:$C$3862,3,FALSE)</f>
        <v>https://www.zoellerpumps.com/en-us/products/sewage-pumps/commercial/280-series</v>
      </c>
      <c r="E1417" s="37" t="s">
        <v>21</v>
      </c>
      <c r="F1417" s="40">
        <v>2621</v>
      </c>
      <c r="G1417" s="41"/>
      <c r="H1417" s="42">
        <v>53514122133</v>
      </c>
      <c r="I1417" s="43">
        <v>129</v>
      </c>
      <c r="J1417" s="43" t="s">
        <v>22</v>
      </c>
      <c r="K1417" s="43">
        <v>32</v>
      </c>
      <c r="L1417" s="43">
        <v>12</v>
      </c>
      <c r="M1417" s="43">
        <v>15</v>
      </c>
      <c r="N1417" s="37" t="s">
        <v>23</v>
      </c>
      <c r="O1417" s="37" t="s">
        <v>24</v>
      </c>
    </row>
    <row r="1418" spans="1:15" s="36" customFormat="1" x14ac:dyDescent="0.25">
      <c r="A1418" s="37" t="s">
        <v>2826</v>
      </c>
      <c r="B1418" s="44" t="str">
        <f t="shared" si="30"/>
        <v>GX284 2F/35'Cd/460V/3Ph/Ex Pr/FM/CSA</v>
      </c>
      <c r="C1418" s="37" t="s">
        <v>2827</v>
      </c>
      <c r="D1418" s="37" t="str">
        <f>VLOOKUP(A1418,'[1]Zoeller Pump Company'!$A$10:$C$3862,3,FALSE)</f>
        <v>https://www.zoellerpumps.com/en-us/products/sewage-pumps/commercial/280-series</v>
      </c>
      <c r="E1418" s="37" t="s">
        <v>21</v>
      </c>
      <c r="F1418" s="40">
        <v>2736</v>
      </c>
      <c r="G1418" s="41"/>
      <c r="H1418" s="42">
        <v>53514133047</v>
      </c>
      <c r="I1418" s="43">
        <v>130</v>
      </c>
      <c r="J1418" s="43" t="s">
        <v>22</v>
      </c>
      <c r="K1418" s="43">
        <v>32</v>
      </c>
      <c r="L1418" s="43">
        <v>12</v>
      </c>
      <c r="M1418" s="43">
        <v>15</v>
      </c>
      <c r="N1418" s="37" t="s">
        <v>23</v>
      </c>
      <c r="O1418" s="37" t="s">
        <v>24</v>
      </c>
    </row>
    <row r="1419" spans="1:15" s="36" customFormat="1" x14ac:dyDescent="0.25">
      <c r="A1419" s="37" t="s">
        <v>2828</v>
      </c>
      <c r="B1419" s="44" t="str">
        <f t="shared" si="30"/>
        <v>GX284 2F/50'Cd/460V/3Ph/Ex Pr/FM/CSA</v>
      </c>
      <c r="C1419" s="37" t="s">
        <v>2829</v>
      </c>
      <c r="D1419" s="37" t="str">
        <f>VLOOKUP(A1419,'[1]Zoeller Pump Company'!$A$10:$C$3862,3,FALSE)</f>
        <v>https://www.zoellerpumps.com/en-us/products/sewage-pumps/commercial/280-series</v>
      </c>
      <c r="E1419" s="37" t="s">
        <v>21</v>
      </c>
      <c r="F1419" s="40">
        <v>2766</v>
      </c>
      <c r="G1419" s="41"/>
      <c r="H1419" s="42">
        <v>53514135126</v>
      </c>
      <c r="I1419" s="43">
        <v>131</v>
      </c>
      <c r="J1419" s="43" t="s">
        <v>22</v>
      </c>
      <c r="K1419" s="43">
        <v>32</v>
      </c>
      <c r="L1419" s="43">
        <v>12</v>
      </c>
      <c r="M1419" s="43">
        <v>15</v>
      </c>
      <c r="N1419" s="37" t="s">
        <v>23</v>
      </c>
      <c r="O1419" s="37" t="s">
        <v>24</v>
      </c>
    </row>
    <row r="1420" spans="1:15" s="36" customFormat="1" x14ac:dyDescent="0.25">
      <c r="A1420" s="37" t="s">
        <v>2830</v>
      </c>
      <c r="B1420" s="44" t="str">
        <f t="shared" si="30"/>
        <v>CF284 2F/25'Cd/230V/3Ph/UL/Auto</v>
      </c>
      <c r="C1420" s="37" t="s">
        <v>2831</v>
      </c>
      <c r="D1420" s="37" t="str">
        <f>VLOOKUP(A1420,'[1]Zoeller Pump Company'!$A$10:$C$3862,3,FALSE)</f>
        <v>https://www.zoellerpumps.com/en-us/products/sewage-pumps/commercial/280-series</v>
      </c>
      <c r="E1420" s="37" t="s">
        <v>21</v>
      </c>
      <c r="F1420" s="40">
        <v>1725</v>
      </c>
      <c r="G1420" s="41"/>
      <c r="H1420" s="42">
        <v>53514160029</v>
      </c>
      <c r="I1420" s="43">
        <v>85</v>
      </c>
      <c r="J1420" s="43" t="s">
        <v>22</v>
      </c>
      <c r="K1420" s="43">
        <v>21.25</v>
      </c>
      <c r="L1420" s="43">
        <v>11.75</v>
      </c>
      <c r="M1420" s="43">
        <v>14.75</v>
      </c>
      <c r="N1420" s="37" t="s">
        <v>23</v>
      </c>
      <c r="O1420" s="37" t="s">
        <v>196</v>
      </c>
    </row>
    <row r="1421" spans="1:15" s="36" customFormat="1" x14ac:dyDescent="0.25">
      <c r="A1421" s="37" t="s">
        <v>2832</v>
      </c>
      <c r="B1421" s="44" t="str">
        <f t="shared" si="30"/>
        <v>H284 2F/35'Cd/200-208V/1Ph/cCSAus</v>
      </c>
      <c r="C1421" s="37" t="s">
        <v>2833</v>
      </c>
      <c r="D1421" s="37" t="str">
        <f>VLOOKUP(A1421,'[1]Zoeller Pump Company'!$A$10:$C$3862,3,FALSE)</f>
        <v>https://www.zoellerpumps.com/en-us/products/sewage-pumps/commercial/280-series</v>
      </c>
      <c r="E1421" s="37" t="s">
        <v>21</v>
      </c>
      <c r="F1421" s="40">
        <v>1386</v>
      </c>
      <c r="G1421" s="41"/>
      <c r="H1421" s="42">
        <v>53514163815</v>
      </c>
      <c r="I1421" s="43">
        <v>85</v>
      </c>
      <c r="J1421" s="43" t="s">
        <v>22</v>
      </c>
      <c r="K1421" s="43">
        <v>21.25</v>
      </c>
      <c r="L1421" s="43">
        <v>11.75</v>
      </c>
      <c r="M1421" s="43">
        <v>14.75</v>
      </c>
      <c r="N1421" s="37" t="s">
        <v>23</v>
      </c>
      <c r="O1421" s="37" t="s">
        <v>196</v>
      </c>
    </row>
    <row r="1422" spans="1:15" s="36" customFormat="1" x14ac:dyDescent="0.25">
      <c r="A1422" s="37" t="s">
        <v>2834</v>
      </c>
      <c r="B1422" s="44" t="str">
        <f t="shared" si="30"/>
        <v>IX284 2F/50'Cd/200-208V/1Ph/Ex Pr/FM/CSA</v>
      </c>
      <c r="C1422" s="37" t="s">
        <v>2835</v>
      </c>
      <c r="D1422" s="37" t="str">
        <f>VLOOKUP(A1422,'[1]Zoeller Pump Company'!$A$10:$C$3862,3,FALSE)</f>
        <v>https://www.zoellerpumps.com/en-us/products/sewage-pumps/commercial/280-series</v>
      </c>
      <c r="E1422" s="37" t="s">
        <v>21</v>
      </c>
      <c r="F1422" s="40">
        <v>2691</v>
      </c>
      <c r="G1422" s="41"/>
      <c r="H1422" s="42">
        <v>53514191290</v>
      </c>
      <c r="I1422" s="43">
        <v>133</v>
      </c>
      <c r="J1422" s="43" t="s">
        <v>22</v>
      </c>
      <c r="K1422" s="43">
        <v>32</v>
      </c>
      <c r="L1422" s="43">
        <v>12</v>
      </c>
      <c r="M1422" s="43">
        <v>15</v>
      </c>
      <c r="N1422" s="37" t="s">
        <v>23</v>
      </c>
      <c r="O1422" s="37" t="s">
        <v>24</v>
      </c>
    </row>
    <row r="1423" spans="1:15" s="36" customFormat="1" x14ac:dyDescent="0.25">
      <c r="A1423" s="37" t="s">
        <v>2836</v>
      </c>
      <c r="B1423" s="44" t="str">
        <f t="shared" si="30"/>
        <v>GX284 2F/25'Cd/460V/3Ph/Ex Pr/FM/CSA</v>
      </c>
      <c r="C1423" s="37" t="s">
        <v>2837</v>
      </c>
      <c r="D1423" s="37" t="str">
        <f>VLOOKUP(A1423,'[1]Zoeller Pump Company'!$A$10:$C$3862,3,FALSE)</f>
        <v>https://www.zoellerpumps.com/en-us/products/sewage-pumps/commercial/280-series</v>
      </c>
      <c r="E1423" s="37" t="s">
        <v>21</v>
      </c>
      <c r="F1423" s="40">
        <v>2726</v>
      </c>
      <c r="G1423" s="41"/>
      <c r="H1423" s="42">
        <v>53514207335</v>
      </c>
      <c r="I1423" s="43">
        <v>125</v>
      </c>
      <c r="J1423" s="43" t="s">
        <v>22</v>
      </c>
      <c r="K1423" s="43">
        <v>32</v>
      </c>
      <c r="L1423" s="43">
        <v>12</v>
      </c>
      <c r="M1423" s="43">
        <v>15</v>
      </c>
      <c r="N1423" s="37" t="s">
        <v>23</v>
      </c>
      <c r="O1423" s="37" t="s">
        <v>24</v>
      </c>
    </row>
    <row r="1424" spans="1:15" s="36" customFormat="1" x14ac:dyDescent="0.25">
      <c r="A1424" s="37" t="s">
        <v>2838</v>
      </c>
      <c r="B1424" s="44" t="str">
        <f t="shared" si="30"/>
        <v>EX284 2F/35'Cd/230V/1Ph/Ex Pr/FM/CSA</v>
      </c>
      <c r="C1424" s="37" t="s">
        <v>2839</v>
      </c>
      <c r="D1424" s="37" t="str">
        <f>VLOOKUP(A1424,'[1]Zoeller Pump Company'!$A$10:$C$3862,3,FALSE)</f>
        <v>https://www.zoellerpumps.com/en-us/products/sewage-pumps/commercial/280-series</v>
      </c>
      <c r="E1424" s="37" t="s">
        <v>21</v>
      </c>
      <c r="F1424" s="40">
        <v>2621</v>
      </c>
      <c r="G1424" s="41"/>
      <c r="H1424" s="42">
        <v>53514207649</v>
      </c>
      <c r="I1424" s="43">
        <v>130</v>
      </c>
      <c r="J1424" s="43" t="s">
        <v>22</v>
      </c>
      <c r="K1424" s="43">
        <v>32</v>
      </c>
      <c r="L1424" s="43">
        <v>12</v>
      </c>
      <c r="M1424" s="43">
        <v>15</v>
      </c>
      <c r="N1424" s="37" t="s">
        <v>23</v>
      </c>
      <c r="O1424" s="37" t="s">
        <v>24</v>
      </c>
    </row>
    <row r="1425" spans="1:16" s="36" customFormat="1" x14ac:dyDescent="0.25">
      <c r="A1425" s="37" t="s">
        <v>2840</v>
      </c>
      <c r="B1425" s="44" t="str">
        <f t="shared" si="30"/>
        <v>DX284 2F/230V/1Ph/EX Pr/FM/CSA</v>
      </c>
      <c r="C1425" s="37" t="s">
        <v>2841</v>
      </c>
      <c r="D1425" s="37" t="str">
        <f>VLOOKUP(A1425,'[1]Zoeller Pump Company'!$A$10:$C$3862,3,FALSE)</f>
        <v>https://www.zoellerpumps.com/en-us/products/sewage-pumps/commercial/280-series</v>
      </c>
      <c r="E1425" s="37" t="s">
        <v>21</v>
      </c>
      <c r="F1425" s="40">
        <v>3335</v>
      </c>
      <c r="G1425" s="41"/>
      <c r="H1425" s="42">
        <v>53514236564</v>
      </c>
      <c r="I1425" s="43">
        <v>122</v>
      </c>
      <c r="J1425" s="43" t="s">
        <v>22</v>
      </c>
      <c r="K1425" s="43">
        <v>32</v>
      </c>
      <c r="L1425" s="43">
        <v>12</v>
      </c>
      <c r="M1425" s="43">
        <v>15</v>
      </c>
      <c r="N1425" s="37" t="s">
        <v>23</v>
      </c>
      <c r="O1425" s="37" t="s">
        <v>24</v>
      </c>
    </row>
    <row r="1426" spans="1:16" s="36" customFormat="1" x14ac:dyDescent="0.25">
      <c r="A1426" s="37" t="s">
        <v>2842</v>
      </c>
      <c r="B1426" s="44" t="str">
        <f t="shared" si="30"/>
        <v>HX284 2F/200-208V/1Ph/Ex Pr/FM/CSA</v>
      </c>
      <c r="C1426" s="37" t="s">
        <v>2843</v>
      </c>
      <c r="D1426" s="37" t="str">
        <f>VLOOKUP(A1426,'[1]Zoeller Pump Company'!$A$10:$C$3862,3,FALSE)</f>
        <v>https://www.zoellerpumps.com/en-us/products/sewage-pumps/commercial/280-series</v>
      </c>
      <c r="E1426" s="37" t="s">
        <v>21</v>
      </c>
      <c r="F1426" s="40">
        <v>3375</v>
      </c>
      <c r="G1426" s="41"/>
      <c r="H1426" s="42">
        <v>53514236588</v>
      </c>
      <c r="I1426" s="43">
        <v>122</v>
      </c>
      <c r="J1426" s="43" t="s">
        <v>22</v>
      </c>
      <c r="K1426" s="43">
        <v>32</v>
      </c>
      <c r="L1426" s="43">
        <v>12</v>
      </c>
      <c r="M1426" s="43">
        <v>15</v>
      </c>
      <c r="N1426" s="37" t="s">
        <v>23</v>
      </c>
      <c r="O1426" s="37" t="s">
        <v>24</v>
      </c>
    </row>
    <row r="1427" spans="1:16" s="36" customFormat="1" x14ac:dyDescent="0.25">
      <c r="A1427" s="37" t="s">
        <v>2844</v>
      </c>
      <c r="B1427" s="44" t="str">
        <f t="shared" si="30"/>
        <v>IX284 2F/25'Cd/200-208V/1Ph/Ex Pr/FM/CSA</v>
      </c>
      <c r="C1427" s="37" t="s">
        <v>2845</v>
      </c>
      <c r="D1427" s="37" t="str">
        <f>VLOOKUP(A1427,'[1]Zoeller Pump Company'!$A$10:$C$3862,3,FALSE)</f>
        <v>https://www.zoellerpumps.com/en-us/products/sewage-pumps/commercial/280-series</v>
      </c>
      <c r="E1427" s="37" t="s">
        <v>21</v>
      </c>
      <c r="F1427" s="40">
        <v>2651</v>
      </c>
      <c r="G1427" s="41"/>
      <c r="H1427" s="42">
        <v>53514242138</v>
      </c>
      <c r="I1427" s="43">
        <v>129</v>
      </c>
      <c r="J1427" s="43" t="s">
        <v>22</v>
      </c>
      <c r="K1427" s="43">
        <v>32</v>
      </c>
      <c r="L1427" s="43">
        <v>12</v>
      </c>
      <c r="M1427" s="43">
        <v>15</v>
      </c>
      <c r="N1427" s="37" t="s">
        <v>23</v>
      </c>
      <c r="O1427" s="37" t="s">
        <v>24</v>
      </c>
      <c r="P1427" s="39"/>
    </row>
    <row r="1428" spans="1:16" s="36" customFormat="1" x14ac:dyDescent="0.25">
      <c r="A1428" s="37" t="s">
        <v>2846</v>
      </c>
      <c r="B1428" s="44" t="str">
        <f t="shared" si="30"/>
        <v>EX284 2F/50'Cd/230V/1Ph/Ex Pr/FM/CSA</v>
      </c>
      <c r="C1428" s="37" t="s">
        <v>2847</v>
      </c>
      <c r="D1428" s="37" t="str">
        <f>VLOOKUP(A1428,'[1]Zoeller Pump Company'!$A$10:$C$3862,3,FALSE)</f>
        <v>https://www.zoellerpumps.com/en-us/products/sewage-pumps/commercial/280-series</v>
      </c>
      <c r="E1428" s="37" t="s">
        <v>21</v>
      </c>
      <c r="F1428" s="40">
        <v>2651</v>
      </c>
      <c r="G1428" s="41"/>
      <c r="H1428" s="42">
        <v>53514255183</v>
      </c>
      <c r="I1428" s="43">
        <v>130</v>
      </c>
      <c r="J1428" s="43" t="s">
        <v>22</v>
      </c>
      <c r="K1428" s="43">
        <v>32</v>
      </c>
      <c r="L1428" s="43">
        <v>12</v>
      </c>
      <c r="M1428" s="43">
        <v>15</v>
      </c>
      <c r="N1428" s="37" t="s">
        <v>23</v>
      </c>
      <c r="O1428" s="37" t="s">
        <v>24</v>
      </c>
      <c r="P1428" s="39"/>
    </row>
    <row r="1429" spans="1:16" s="36" customFormat="1" x14ac:dyDescent="0.25">
      <c r="A1429" s="37" t="s">
        <v>2848</v>
      </c>
      <c r="B1429" s="44" t="str">
        <f t="shared" si="30"/>
        <v>FX284 2F/35'CD/230V/3Ph/Ex Pr/FM/CSA</v>
      </c>
      <c r="C1429" s="37" t="s">
        <v>2849</v>
      </c>
      <c r="D1429" s="37" t="str">
        <f>VLOOKUP(A1429,'[1]Zoeller Pump Company'!$A$10:$C$3862,3,FALSE)</f>
        <v>https://www.zoellerpumps.com/en-us/products/sewage-pumps/commercial/280-series</v>
      </c>
      <c r="E1429" s="37" t="s">
        <v>21</v>
      </c>
      <c r="F1429" s="40">
        <v>2736</v>
      </c>
      <c r="G1429" s="41"/>
      <c r="H1429" s="42">
        <v>53514256647</v>
      </c>
      <c r="I1429" s="43">
        <v>127</v>
      </c>
      <c r="J1429" s="43" t="s">
        <v>22</v>
      </c>
      <c r="K1429" s="43">
        <v>32</v>
      </c>
      <c r="L1429" s="43">
        <v>12</v>
      </c>
      <c r="M1429" s="43">
        <v>15</v>
      </c>
      <c r="N1429" s="37" t="s">
        <v>23</v>
      </c>
      <c r="O1429" s="37" t="s">
        <v>24</v>
      </c>
    </row>
    <row r="1430" spans="1:16" s="36" customFormat="1" x14ac:dyDescent="0.25">
      <c r="A1430" s="37" t="s">
        <v>2850</v>
      </c>
      <c r="B1430" s="44" t="str">
        <f t="shared" si="30"/>
        <v>DX284 2F/50'Cd/230V/1Ph/EX Pr/FM/CSA</v>
      </c>
      <c r="C1430" s="37" t="s">
        <v>2851</v>
      </c>
      <c r="D1430" s="37" t="str">
        <f>VLOOKUP(A1430,'[1]Zoeller Pump Company'!$A$10:$C$3862,3,FALSE)</f>
        <v>https://www.zoellerpumps.com/en-us/products/sewage-pumps/commercial/280-series</v>
      </c>
      <c r="E1430" s="37" t="s">
        <v>21</v>
      </c>
      <c r="F1430" s="40">
        <v>3475</v>
      </c>
      <c r="G1430" s="41"/>
      <c r="H1430" s="42">
        <v>53514279677</v>
      </c>
      <c r="I1430" s="43">
        <v>124</v>
      </c>
      <c r="J1430" s="43" t="s">
        <v>22</v>
      </c>
      <c r="K1430" s="43">
        <v>32</v>
      </c>
      <c r="L1430" s="43">
        <v>12</v>
      </c>
      <c r="M1430" s="43">
        <v>15</v>
      </c>
      <c r="N1430" s="37" t="s">
        <v>23</v>
      </c>
      <c r="O1430" s="37" t="s">
        <v>24</v>
      </c>
    </row>
    <row r="1431" spans="1:16" s="36" customFormat="1" x14ac:dyDescent="0.25">
      <c r="A1431" s="37" t="s">
        <v>2852</v>
      </c>
      <c r="B1431" s="44" t="str">
        <f t="shared" si="30"/>
        <v>F284 2F/35'Cd/230V/3Ph/cCSAus/UL</v>
      </c>
      <c r="C1431" s="37" t="s">
        <v>2853</v>
      </c>
      <c r="D1431" s="37" t="str">
        <f>VLOOKUP(A1431,'[1]Zoeller Pump Company'!$A$10:$C$3862,3,FALSE)</f>
        <v>https://www.zoellerpumps.com/en-us/products/sewage-pumps/commercial/280-series</v>
      </c>
      <c r="E1431" s="37" t="s">
        <v>21</v>
      </c>
      <c r="F1431" s="40">
        <v>1356</v>
      </c>
      <c r="G1431" s="41"/>
      <c r="H1431" s="42">
        <v>53514292898</v>
      </c>
      <c r="I1431" s="43">
        <v>89</v>
      </c>
      <c r="J1431" s="43" t="s">
        <v>22</v>
      </c>
      <c r="K1431" s="43">
        <v>21.25</v>
      </c>
      <c r="L1431" s="43">
        <v>11.75</v>
      </c>
      <c r="M1431" s="43">
        <v>14.75</v>
      </c>
      <c r="N1431" s="37" t="s">
        <v>23</v>
      </c>
      <c r="O1431" s="37" t="s">
        <v>196</v>
      </c>
    </row>
    <row r="1432" spans="1:16" s="36" customFormat="1" x14ac:dyDescent="0.25">
      <c r="A1432" s="37" t="s">
        <v>2854</v>
      </c>
      <c r="B1432" s="44" t="str">
        <f t="shared" si="30"/>
        <v>HX284 2F/50'Cd/200-208V/1Ph/Ex Pr/FM/CSA</v>
      </c>
      <c r="C1432" s="37" t="s">
        <v>2855</v>
      </c>
      <c r="D1432" s="37" t="str">
        <f>VLOOKUP(A1432,'[1]Zoeller Pump Company'!$A$10:$C$3862,3,FALSE)</f>
        <v>https://www.zoellerpumps.com/en-us/products/sewage-pumps/commercial/280-series</v>
      </c>
      <c r="E1432" s="37" t="s">
        <v>21</v>
      </c>
      <c r="F1432" s="40">
        <v>3515</v>
      </c>
      <c r="G1432" s="41"/>
      <c r="H1432" s="42">
        <v>53514319359</v>
      </c>
      <c r="I1432" s="43">
        <v>124</v>
      </c>
      <c r="J1432" s="43" t="s">
        <v>22</v>
      </c>
      <c r="K1432" s="43">
        <v>32</v>
      </c>
      <c r="L1432" s="43">
        <v>12</v>
      </c>
      <c r="M1432" s="43">
        <v>15</v>
      </c>
      <c r="N1432" s="37" t="s">
        <v>23</v>
      </c>
      <c r="O1432" s="37" t="s">
        <v>24</v>
      </c>
    </row>
    <row r="1433" spans="1:16" s="36" customFormat="1" x14ac:dyDescent="0.25">
      <c r="A1433" s="37" t="s">
        <v>2856</v>
      </c>
      <c r="B1433" s="44" t="str">
        <f t="shared" si="30"/>
        <v>EX284 2F/25'Cd/230V/1Ph/Ex Pr/FM/CSA</v>
      </c>
      <c r="C1433" s="37" t="s">
        <v>2857</v>
      </c>
      <c r="D1433" s="37" t="str">
        <f>VLOOKUP(A1433,'[1]Zoeller Pump Company'!$A$10:$C$3862,3,FALSE)</f>
        <v>https://www.zoellerpumps.com/en-us/products/sewage-pumps/commercial/280-series</v>
      </c>
      <c r="E1433" s="37" t="s">
        <v>21</v>
      </c>
      <c r="F1433" s="40">
        <v>2611</v>
      </c>
      <c r="G1433" s="41"/>
      <c r="H1433" s="42">
        <v>53514332624</v>
      </c>
      <c r="I1433" s="43">
        <v>128</v>
      </c>
      <c r="J1433" s="43" t="s">
        <v>22</v>
      </c>
      <c r="K1433" s="43">
        <v>32</v>
      </c>
      <c r="L1433" s="43">
        <v>12</v>
      </c>
      <c r="M1433" s="43">
        <v>15</v>
      </c>
      <c r="N1433" s="37" t="s">
        <v>23</v>
      </c>
      <c r="O1433" s="37" t="s">
        <v>24</v>
      </c>
    </row>
    <row r="1434" spans="1:16" s="36" customFormat="1" x14ac:dyDescent="0.25">
      <c r="A1434" s="37" t="s">
        <v>2858</v>
      </c>
      <c r="B1434" s="44" t="str">
        <f t="shared" si="30"/>
        <v>JX284 2F/50'Cd/200-208V/3Ph/Ex Pr/FM/CSA</v>
      </c>
      <c r="C1434" s="37" t="s">
        <v>2859</v>
      </c>
      <c r="D1434" s="37" t="str">
        <f>VLOOKUP(A1434,'[1]Zoeller Pump Company'!$A$10:$C$3862,3,FALSE)</f>
        <v>https://www.zoellerpumps.com/en-us/products/sewage-pumps/commercial/280-series</v>
      </c>
      <c r="E1434" s="37" t="s">
        <v>21</v>
      </c>
      <c r="F1434" s="40">
        <v>2786</v>
      </c>
      <c r="G1434" s="41"/>
      <c r="H1434" s="42">
        <v>53514333768</v>
      </c>
      <c r="I1434" s="43">
        <v>131</v>
      </c>
      <c r="J1434" s="43" t="s">
        <v>22</v>
      </c>
      <c r="K1434" s="43">
        <v>32</v>
      </c>
      <c r="L1434" s="43">
        <v>12</v>
      </c>
      <c r="M1434" s="43">
        <v>15</v>
      </c>
      <c r="N1434" s="37" t="s">
        <v>23</v>
      </c>
      <c r="O1434" s="37" t="s">
        <v>24</v>
      </c>
    </row>
    <row r="1435" spans="1:16" s="36" customFormat="1" x14ac:dyDescent="0.25">
      <c r="A1435" s="39" t="s">
        <v>2860</v>
      </c>
      <c r="B1435" s="44" t="str">
        <f t="shared" si="30"/>
        <v>JX284 2F/25'Cd/200-208V/3Ph/Ex Pr</v>
      </c>
      <c r="C1435" s="39" t="str">
        <f>VLOOKUP(A1435,'[2]2021 M10 PricePartsList'!$A:$D,2,FALSE)</f>
        <v>JX284 2F/25'Cd/200-208V/3Ph/Ex Pr</v>
      </c>
      <c r="D1435" s="39" t="s">
        <v>2749</v>
      </c>
      <c r="E1435" s="37" t="s">
        <v>21</v>
      </c>
      <c r="F1435" s="50">
        <v>2726</v>
      </c>
      <c r="G1435" s="41"/>
      <c r="H1435" s="42">
        <v>53514469399</v>
      </c>
      <c r="I1435" s="43">
        <v>127</v>
      </c>
      <c r="J1435" s="46" t="s">
        <v>22</v>
      </c>
      <c r="K1435" s="43">
        <v>32</v>
      </c>
      <c r="L1435" s="43">
        <v>12</v>
      </c>
      <c r="M1435" s="43">
        <v>15</v>
      </c>
      <c r="N1435" s="37" t="s">
        <v>23</v>
      </c>
      <c r="O1435" s="37" t="s">
        <v>24</v>
      </c>
    </row>
    <row r="1436" spans="1:16" s="36" customFormat="1" x14ac:dyDescent="0.25">
      <c r="A1436" s="37" t="s">
        <v>2861</v>
      </c>
      <c r="B1436" s="44" t="str">
        <f t="shared" si="30"/>
        <v>D185 2F/230V/1Ph/cCSAus/UL/(185-0003)</v>
      </c>
      <c r="C1436" s="37" t="s">
        <v>2862</v>
      </c>
      <c r="D1436" s="37" t="str">
        <f>VLOOKUP(A1436,'[1]Zoeller Pump Company'!$A$10:$C$3862,3,FALSE)</f>
        <v>https://www.zoellerpumps.com/en-us/products/sump-effluent-pumps/commercial/180-190-series</v>
      </c>
      <c r="E1436" s="37" t="s">
        <v>21</v>
      </c>
      <c r="F1436" s="40">
        <v>1375</v>
      </c>
      <c r="G1436" s="41"/>
      <c r="H1436" s="42">
        <v>53514018825</v>
      </c>
      <c r="I1436" s="43">
        <v>89</v>
      </c>
      <c r="J1436" s="43" t="s">
        <v>22</v>
      </c>
      <c r="K1436" s="43">
        <v>21.25</v>
      </c>
      <c r="L1436" s="43">
        <v>11.75</v>
      </c>
      <c r="M1436" s="43">
        <v>14.75</v>
      </c>
      <c r="N1436" s="37" t="s">
        <v>23</v>
      </c>
      <c r="O1436" s="37" t="s">
        <v>196</v>
      </c>
    </row>
    <row r="1437" spans="1:16" s="36" customFormat="1" x14ac:dyDescent="0.25">
      <c r="A1437" s="37" t="s">
        <v>2863</v>
      </c>
      <c r="B1437" s="44" t="str">
        <f t="shared" si="30"/>
        <v>E185 2F/230V/1Ph/cCSAus/UL (185-0004)</v>
      </c>
      <c r="C1437" s="37" t="s">
        <v>2864</v>
      </c>
      <c r="D1437" s="37" t="str">
        <f>VLOOKUP(A1437,'[1]Zoeller Pump Company'!$A$10:$C$3862,3,FALSE)</f>
        <v>https://www.zoellerpumps.com/en-us/products/sump-effluent-pumps/commercial/180-190-series</v>
      </c>
      <c r="E1437" s="37" t="s">
        <v>21</v>
      </c>
      <c r="F1437" s="40">
        <v>1268</v>
      </c>
      <c r="G1437" s="41"/>
      <c r="H1437" s="42">
        <v>53514018832</v>
      </c>
      <c r="I1437" s="43">
        <v>88</v>
      </c>
      <c r="J1437" s="43" t="s">
        <v>22</v>
      </c>
      <c r="K1437" s="43">
        <v>21.25</v>
      </c>
      <c r="L1437" s="43">
        <v>11.75</v>
      </c>
      <c r="M1437" s="43">
        <v>14.75</v>
      </c>
      <c r="N1437" s="37" t="s">
        <v>23</v>
      </c>
      <c r="O1437" s="37" t="s">
        <v>196</v>
      </c>
    </row>
    <row r="1438" spans="1:16" s="36" customFormat="1" x14ac:dyDescent="0.25">
      <c r="A1438" s="37" t="s">
        <v>2865</v>
      </c>
      <c r="B1438" s="44" t="str">
        <f t="shared" si="30"/>
        <v>G185 2F/460V/3Ph/cCSAus/UL/(185-0005)</v>
      </c>
      <c r="C1438" s="37" t="s">
        <v>2866</v>
      </c>
      <c r="D1438" s="37" t="str">
        <f>VLOOKUP(A1438,'[1]Zoeller Pump Company'!$A$10:$C$3862,3,FALSE)</f>
        <v>https://www.zoellerpumps.com/en-us/products/sump-effluent-pumps/commercial/180-190-series</v>
      </c>
      <c r="E1438" s="37" t="s">
        <v>21</v>
      </c>
      <c r="F1438" s="40">
        <v>1383</v>
      </c>
      <c r="G1438" s="41"/>
      <c r="H1438" s="42">
        <v>53514018849</v>
      </c>
      <c r="I1438" s="43">
        <v>88</v>
      </c>
      <c r="J1438" s="43" t="s">
        <v>22</v>
      </c>
      <c r="K1438" s="43">
        <v>21.25</v>
      </c>
      <c r="L1438" s="43">
        <v>11.75</v>
      </c>
      <c r="M1438" s="43">
        <v>14.75</v>
      </c>
      <c r="N1438" s="37" t="s">
        <v>23</v>
      </c>
      <c r="O1438" s="37" t="s">
        <v>196</v>
      </c>
    </row>
    <row r="1439" spans="1:16" s="36" customFormat="1" x14ac:dyDescent="0.25">
      <c r="A1439" s="37" t="s">
        <v>2867</v>
      </c>
      <c r="B1439" s="44" t="str">
        <f t="shared" si="30"/>
        <v>F185 2F/230V/3Ph/cCSAus/UL/(185-0006)</v>
      </c>
      <c r="C1439" s="37" t="s">
        <v>2868</v>
      </c>
      <c r="D1439" s="37" t="str">
        <f>VLOOKUP(A1439,'[1]Zoeller Pump Company'!$A$10:$C$3862,3,FALSE)</f>
        <v>https://www.zoellerpumps.com/en-us/products/sump-effluent-pumps/commercial/180-190-series</v>
      </c>
      <c r="E1439" s="37" t="s">
        <v>21</v>
      </c>
      <c r="F1439" s="40">
        <v>1383</v>
      </c>
      <c r="G1439" s="41"/>
      <c r="H1439" s="42">
        <v>53514018856</v>
      </c>
      <c r="I1439" s="43">
        <v>88</v>
      </c>
      <c r="J1439" s="43" t="s">
        <v>22</v>
      </c>
      <c r="K1439" s="43">
        <v>21.25</v>
      </c>
      <c r="L1439" s="43">
        <v>11.75</v>
      </c>
      <c r="M1439" s="43">
        <v>14.75</v>
      </c>
      <c r="N1439" s="37" t="s">
        <v>23</v>
      </c>
      <c r="O1439" s="37" t="s">
        <v>196</v>
      </c>
    </row>
    <row r="1440" spans="1:16" s="36" customFormat="1" x14ac:dyDescent="0.25">
      <c r="A1440" s="37" t="s">
        <v>2869</v>
      </c>
      <c r="B1440" s="44" t="str">
        <f t="shared" si="30"/>
        <v>I185 2F/200-208V/1Ph/(185-0007)</v>
      </c>
      <c r="C1440" s="37" t="s">
        <v>2870</v>
      </c>
      <c r="D1440" s="37" t="str">
        <f>VLOOKUP(A1440,'[1]Zoeller Pump Company'!$A$10:$C$3862,3,FALSE)</f>
        <v>https://www.zoellerpumps.com/en-us/products/sump-effluent-pumps/commercial/180-190-series</v>
      </c>
      <c r="E1440" s="37" t="s">
        <v>21</v>
      </c>
      <c r="F1440" s="40">
        <v>1308</v>
      </c>
      <c r="G1440" s="41"/>
      <c r="H1440" s="42">
        <v>53514018863</v>
      </c>
      <c r="I1440" s="43">
        <v>88</v>
      </c>
      <c r="J1440" s="43" t="s">
        <v>22</v>
      </c>
      <c r="K1440" s="43">
        <v>21.25</v>
      </c>
      <c r="L1440" s="43">
        <v>11.75</v>
      </c>
      <c r="M1440" s="43">
        <v>14.75</v>
      </c>
      <c r="N1440" s="37" t="s">
        <v>23</v>
      </c>
      <c r="O1440" s="37" t="s">
        <v>196</v>
      </c>
    </row>
    <row r="1441" spans="1:15" s="36" customFormat="1" x14ac:dyDescent="0.25">
      <c r="A1441" s="37" t="s">
        <v>2871</v>
      </c>
      <c r="B1441" s="44" t="str">
        <f t="shared" si="30"/>
        <v>J185 2F/200-208V/3Ph/cCSAus/UL/(185-0008)</v>
      </c>
      <c r="C1441" s="37" t="s">
        <v>2872</v>
      </c>
      <c r="D1441" s="37" t="str">
        <f>VLOOKUP(A1441,'[1]Zoeller Pump Company'!$A$10:$C$3862,3,FALSE)</f>
        <v>https://www.zoellerpumps.com/en-us/products/sump-effluent-pumps/commercial/180-190-series</v>
      </c>
      <c r="E1441" s="37" t="s">
        <v>21</v>
      </c>
      <c r="F1441" s="40">
        <v>1383</v>
      </c>
      <c r="G1441" s="41"/>
      <c r="H1441" s="42">
        <v>53514018870</v>
      </c>
      <c r="I1441" s="43">
        <v>88</v>
      </c>
      <c r="J1441" s="43" t="s">
        <v>22</v>
      </c>
      <c r="K1441" s="43">
        <v>21.25</v>
      </c>
      <c r="L1441" s="43">
        <v>11.75</v>
      </c>
      <c r="M1441" s="43">
        <v>14.75</v>
      </c>
      <c r="N1441" s="37" t="s">
        <v>23</v>
      </c>
      <c r="O1441" s="37" t="s">
        <v>196</v>
      </c>
    </row>
    <row r="1442" spans="1:15" s="36" customFormat="1" x14ac:dyDescent="0.25">
      <c r="A1442" s="37" t="s">
        <v>2873</v>
      </c>
      <c r="B1442" s="44" t="str">
        <f t="shared" si="30"/>
        <v>E185 2F/230V/1Ph/cCSAus/(185-0012)</v>
      </c>
      <c r="C1442" s="37" t="s">
        <v>2874</v>
      </c>
      <c r="D1442" s="37" t="str">
        <f>VLOOKUP(A1442,'[1]Zoeller Pump Company'!$A$10:$C$3862,3,FALSE)</f>
        <v>https://www.zoellerpumps.com/en-us/products/sump-effluent-pumps/commercial/180-190-series</v>
      </c>
      <c r="E1442" s="37" t="s">
        <v>21</v>
      </c>
      <c r="F1442" s="40">
        <v>1268</v>
      </c>
      <c r="G1442" s="41"/>
      <c r="H1442" s="42">
        <v>53514033361</v>
      </c>
      <c r="I1442" s="43">
        <v>88</v>
      </c>
      <c r="J1442" s="43" t="s">
        <v>22</v>
      </c>
      <c r="K1442" s="43">
        <v>21.25</v>
      </c>
      <c r="L1442" s="43">
        <v>11.75</v>
      </c>
      <c r="M1442" s="43">
        <v>14.75</v>
      </c>
      <c r="N1442" s="37" t="s">
        <v>23</v>
      </c>
      <c r="O1442" s="37" t="s">
        <v>196</v>
      </c>
    </row>
    <row r="1443" spans="1:15" s="36" customFormat="1" x14ac:dyDescent="0.25">
      <c r="A1443" s="37" t="s">
        <v>2875</v>
      </c>
      <c r="B1443" s="44" t="str">
        <f t="shared" si="30"/>
        <v>H185 2F/200-208V/1Ph/(185-0013)</v>
      </c>
      <c r="C1443" s="37" t="s">
        <v>2876</v>
      </c>
      <c r="D1443" s="37" t="str">
        <f>VLOOKUP(A1443,'[1]Zoeller Pump Company'!$A$10:$C$3862,3,FALSE)</f>
        <v>https://www.zoellerpumps.com/en-us/products/sump-effluent-pumps/commercial/180-190-series</v>
      </c>
      <c r="E1443" s="37" t="s">
        <v>21</v>
      </c>
      <c r="F1443" s="40">
        <v>1415</v>
      </c>
      <c r="G1443" s="41"/>
      <c r="H1443" s="42">
        <v>53514035280</v>
      </c>
      <c r="I1443" s="43">
        <v>89</v>
      </c>
      <c r="J1443" s="43" t="s">
        <v>22</v>
      </c>
      <c r="K1443" s="43">
        <v>21.25</v>
      </c>
      <c r="L1443" s="43">
        <v>11.75</v>
      </c>
      <c r="M1443" s="43">
        <v>14.75</v>
      </c>
      <c r="N1443" s="37" t="s">
        <v>23</v>
      </c>
      <c r="O1443" s="37" t="s">
        <v>196</v>
      </c>
    </row>
    <row r="1444" spans="1:15" s="36" customFormat="1" x14ac:dyDescent="0.25">
      <c r="A1444" s="37" t="s">
        <v>2877</v>
      </c>
      <c r="B1444" s="44" t="str">
        <f t="shared" si="30"/>
        <v>D185 2F/35'Cd/230V/1Ph/cCSAus/UL/(185-0018)</v>
      </c>
      <c r="C1444" s="37" t="s">
        <v>2878</v>
      </c>
      <c r="D1444" s="37" t="str">
        <f>VLOOKUP(A1444,'[1]Zoeller Pump Company'!$A$10:$C$3862,3,FALSE)</f>
        <v>https://www.zoellerpumps.com/en-us/products/sump-effluent-pumps/commercial/180-190-series</v>
      </c>
      <c r="E1444" s="37" t="s">
        <v>21</v>
      </c>
      <c r="F1444" s="40">
        <v>1485</v>
      </c>
      <c r="G1444" s="41"/>
      <c r="H1444" s="42">
        <v>53514071943</v>
      </c>
      <c r="I1444" s="43">
        <v>95</v>
      </c>
      <c r="J1444" s="43" t="s">
        <v>22</v>
      </c>
      <c r="K1444" s="43">
        <v>21.25</v>
      </c>
      <c r="L1444" s="43">
        <v>11.75</v>
      </c>
      <c r="M1444" s="43">
        <v>14.75</v>
      </c>
      <c r="N1444" s="37" t="s">
        <v>23</v>
      </c>
      <c r="O1444" s="37" t="s">
        <v>196</v>
      </c>
    </row>
    <row r="1445" spans="1:15" s="36" customFormat="1" x14ac:dyDescent="0.25">
      <c r="A1445" s="37" t="s">
        <v>2879</v>
      </c>
      <c r="B1445" s="44" t="str">
        <f t="shared" si="30"/>
        <v>E185 2F/25'Cd/230V/1Ph/cCSAus/UL/(185-0023)</v>
      </c>
      <c r="C1445" s="37" t="s">
        <v>2880</v>
      </c>
      <c r="D1445" s="37" t="str">
        <f>VLOOKUP(A1445,'[1]Zoeller Pump Company'!$A$10:$C$3862,3,FALSE)</f>
        <v>https://www.zoellerpumps.com/en-us/products/sump-effluent-pumps/commercial/180-190-series</v>
      </c>
      <c r="E1445" s="37" t="s">
        <v>21</v>
      </c>
      <c r="F1445" s="40">
        <v>1368</v>
      </c>
      <c r="G1445" s="41"/>
      <c r="H1445" s="42">
        <v>53514099190</v>
      </c>
      <c r="I1445" s="43">
        <v>89</v>
      </c>
      <c r="J1445" s="43" t="s">
        <v>22</v>
      </c>
      <c r="K1445" s="43">
        <v>21.25</v>
      </c>
      <c r="L1445" s="43">
        <v>11.75</v>
      </c>
      <c r="M1445" s="43">
        <v>14.75</v>
      </c>
      <c r="N1445" s="37" t="s">
        <v>23</v>
      </c>
      <c r="O1445" s="37" t="s">
        <v>196</v>
      </c>
    </row>
    <row r="1446" spans="1:15" s="36" customFormat="1" x14ac:dyDescent="0.25">
      <c r="A1446" s="37" t="s">
        <v>2881</v>
      </c>
      <c r="B1446" s="44" t="str">
        <f t="shared" si="30"/>
        <v>J185 2F/35'Cd/200-208V/3Ph/cCSAus/UL/(185-0036)</v>
      </c>
      <c r="C1446" s="37" t="s">
        <v>2882</v>
      </c>
      <c r="D1446" s="37" t="str">
        <f>VLOOKUP(A1446,'[1]Zoeller Pump Company'!$A$10:$C$3862,3,FALSE)</f>
        <v>https://www.zoellerpumps.com/en-us/products/sump-effluent-pumps/commercial/180-190-series</v>
      </c>
      <c r="E1446" s="37" t="s">
        <v>21</v>
      </c>
      <c r="F1446" s="40">
        <v>1493</v>
      </c>
      <c r="G1446" s="41"/>
      <c r="H1446" s="42">
        <v>53514164737</v>
      </c>
      <c r="I1446" s="43">
        <v>86</v>
      </c>
      <c r="J1446" s="43" t="s">
        <v>22</v>
      </c>
      <c r="K1446" s="43">
        <v>21.25</v>
      </c>
      <c r="L1446" s="43">
        <v>11.75</v>
      </c>
      <c r="M1446" s="43">
        <v>14.75</v>
      </c>
      <c r="N1446" s="37" t="s">
        <v>23</v>
      </c>
      <c r="O1446" s="37" t="s">
        <v>196</v>
      </c>
    </row>
    <row r="1447" spans="1:15" s="36" customFormat="1" x14ac:dyDescent="0.25">
      <c r="A1447" s="37" t="s">
        <v>2883</v>
      </c>
      <c r="B1447" s="44" t="str">
        <f t="shared" si="30"/>
        <v>I185 2F/50'Cd/200-208V/1Ph/(185-0039)</v>
      </c>
      <c r="C1447" s="37" t="s">
        <v>2884</v>
      </c>
      <c r="D1447" s="37" t="str">
        <f>VLOOKUP(A1447,'[1]Zoeller Pump Company'!$A$10:$C$3862,3,FALSE)</f>
        <v>https://www.zoellerpumps.com/en-us/products/sump-effluent-pumps/commercial/180-190-series</v>
      </c>
      <c r="E1447" s="37" t="s">
        <v>21</v>
      </c>
      <c r="F1447" s="40">
        <v>1448</v>
      </c>
      <c r="G1447" s="41"/>
      <c r="H1447" s="42">
        <v>53514192884</v>
      </c>
      <c r="I1447" s="43">
        <v>90</v>
      </c>
      <c r="J1447" s="43" t="s">
        <v>22</v>
      </c>
      <c r="K1447" s="43">
        <v>21.25</v>
      </c>
      <c r="L1447" s="43">
        <v>11.75</v>
      </c>
      <c r="M1447" s="43">
        <v>14.75</v>
      </c>
      <c r="N1447" s="37" t="s">
        <v>23</v>
      </c>
      <c r="O1447" s="37" t="s">
        <v>196</v>
      </c>
    </row>
    <row r="1448" spans="1:15" s="36" customFormat="1" x14ac:dyDescent="0.25">
      <c r="A1448" s="37" t="s">
        <v>2885</v>
      </c>
      <c r="B1448" s="44" t="str">
        <f t="shared" si="30"/>
        <v>J185 2F/25'Cd/200-208V/3Ph/cCSAus/(185-0045)</v>
      </c>
      <c r="C1448" s="37" t="s">
        <v>2886</v>
      </c>
      <c r="D1448" s="37" t="str">
        <f>VLOOKUP(A1448,'[1]Zoeller Pump Company'!$A$10:$C$3862,3,FALSE)</f>
        <v>https://www.zoellerpumps.com/en-us/products/sump-effluent-pumps/commercial/180-190-series</v>
      </c>
      <c r="E1448" s="37" t="s">
        <v>21</v>
      </c>
      <c r="F1448" s="40">
        <v>1483</v>
      </c>
      <c r="G1448" s="41"/>
      <c r="H1448" s="42">
        <v>53514257323</v>
      </c>
      <c r="I1448" s="43">
        <v>88</v>
      </c>
      <c r="J1448" s="43" t="s">
        <v>22</v>
      </c>
      <c r="K1448" s="43">
        <v>21.25</v>
      </c>
      <c r="L1448" s="43">
        <v>11.75</v>
      </c>
      <c r="M1448" s="43">
        <v>14.75</v>
      </c>
      <c r="N1448" s="37" t="s">
        <v>23</v>
      </c>
      <c r="O1448" s="37" t="s">
        <v>196</v>
      </c>
    </row>
    <row r="1449" spans="1:15" s="36" customFormat="1" x14ac:dyDescent="0.25">
      <c r="A1449" s="37" t="s">
        <v>2887</v>
      </c>
      <c r="B1449" s="44" t="str">
        <f t="shared" si="30"/>
        <v>G185 2F/50'Cd/460V/3Ph/cCSAus/UL/(185-0030)</v>
      </c>
      <c r="C1449" s="37" t="s">
        <v>2888</v>
      </c>
      <c r="D1449" s="37" t="str">
        <f>VLOOKUP(A1449,'[1]Zoeller Pump Company'!$A$10:$C$3862,3,FALSE)</f>
        <v>https://www.zoellerpumps.com/en-us/products/sump-effluent-pumps/commercial/180-190-series</v>
      </c>
      <c r="E1449" s="37" t="s">
        <v>21</v>
      </c>
      <c r="F1449" s="40">
        <v>1523</v>
      </c>
      <c r="G1449" s="41"/>
      <c r="H1449" s="42">
        <v>53514257767</v>
      </c>
      <c r="I1449" s="43">
        <v>88</v>
      </c>
      <c r="J1449" s="43" t="s">
        <v>22</v>
      </c>
      <c r="K1449" s="43">
        <v>21.25</v>
      </c>
      <c r="L1449" s="43">
        <v>11.75</v>
      </c>
      <c r="M1449" s="43">
        <v>14.75</v>
      </c>
      <c r="N1449" s="37" t="s">
        <v>23</v>
      </c>
      <c r="O1449" s="37" t="s">
        <v>196</v>
      </c>
    </row>
    <row r="1450" spans="1:15" s="36" customFormat="1" x14ac:dyDescent="0.25">
      <c r="A1450" s="37" t="s">
        <v>2889</v>
      </c>
      <c r="B1450" s="44" t="str">
        <f t="shared" si="30"/>
        <v>E185 2F/35'Cd/230V/1Ph/cCSAus/UL/(185-0035)</v>
      </c>
      <c r="C1450" s="37" t="s">
        <v>2890</v>
      </c>
      <c r="D1450" s="37" t="str">
        <f>VLOOKUP(A1450,'[1]Zoeller Pump Company'!$A$10:$C$3862,3,FALSE)</f>
        <v>https://www.zoellerpumps.com/en-us/products/sump-effluent-pumps/commercial/180-190-series</v>
      </c>
      <c r="E1450" s="37" t="s">
        <v>21</v>
      </c>
      <c r="F1450" s="40">
        <v>1378</v>
      </c>
      <c r="G1450" s="41"/>
      <c r="H1450" s="42">
        <v>53514363239</v>
      </c>
      <c r="I1450" s="43">
        <v>89</v>
      </c>
      <c r="J1450" s="43" t="s">
        <v>22</v>
      </c>
      <c r="K1450" s="43">
        <v>21.25</v>
      </c>
      <c r="L1450" s="43">
        <v>11.75</v>
      </c>
      <c r="M1450" s="43">
        <v>14.75</v>
      </c>
      <c r="N1450" s="37" t="s">
        <v>23</v>
      </c>
      <c r="O1450" s="37" t="s">
        <v>196</v>
      </c>
    </row>
    <row r="1451" spans="1:15" s="36" customFormat="1" x14ac:dyDescent="0.25">
      <c r="A1451" s="37" t="s">
        <v>2891</v>
      </c>
      <c r="B1451" s="44" t="str">
        <f t="shared" si="30"/>
        <v>F185 2F/50'Cd/230V/3Ph/cCSAus/UL/(185-0054)</v>
      </c>
      <c r="C1451" s="37" t="s">
        <v>2892</v>
      </c>
      <c r="D1451" s="37" t="str">
        <f>VLOOKUP(A1451,'[1]Zoeller Pump Company'!$A$10:$C$3862,3,FALSE)</f>
        <v>https://www.zoellerpumps.com/en-us/products/sump-effluent-pumps/commercial/180-190-series</v>
      </c>
      <c r="E1451" s="37" t="s">
        <v>21</v>
      </c>
      <c r="F1451" s="40">
        <v>1523</v>
      </c>
      <c r="G1451" s="41"/>
      <c r="H1451" s="42">
        <v>53514369545</v>
      </c>
      <c r="I1451" s="43">
        <v>88</v>
      </c>
      <c r="J1451" s="43" t="s">
        <v>22</v>
      </c>
      <c r="K1451" s="43">
        <v>21.25</v>
      </c>
      <c r="L1451" s="43">
        <v>11.75</v>
      </c>
      <c r="M1451" s="43">
        <v>14.75</v>
      </c>
      <c r="N1451" s="37" t="s">
        <v>23</v>
      </c>
      <c r="O1451" s="37" t="s">
        <v>196</v>
      </c>
    </row>
    <row r="1452" spans="1:15" s="36" customFormat="1" x14ac:dyDescent="0.25">
      <c r="A1452" s="37" t="s">
        <v>2893</v>
      </c>
      <c r="B1452" s="44" t="str">
        <f t="shared" si="30"/>
        <v>F185 2F35'Cd/230V/3Ph/cCSAus/UL/(185-0055)</v>
      </c>
      <c r="C1452" s="37" t="s">
        <v>2894</v>
      </c>
      <c r="D1452" s="37" t="str">
        <f>VLOOKUP(A1452,'[1]Zoeller Pump Company'!$A$10:$C$3862,3,FALSE)</f>
        <v>https://www.zoellerpumps.com/en-us/products/sump-effluent-pumps/commercial/180-190-series</v>
      </c>
      <c r="E1452" s="37" t="s">
        <v>21</v>
      </c>
      <c r="F1452" s="40">
        <v>1493</v>
      </c>
      <c r="G1452" s="41"/>
      <c r="H1452" s="42">
        <v>53514372651</v>
      </c>
      <c r="I1452" s="43">
        <v>88</v>
      </c>
      <c r="J1452" s="43" t="s">
        <v>22</v>
      </c>
      <c r="K1452" s="43">
        <v>21.25</v>
      </c>
      <c r="L1452" s="43">
        <v>11.75</v>
      </c>
      <c r="M1452" s="43">
        <v>14.75</v>
      </c>
      <c r="N1452" s="37" t="s">
        <v>23</v>
      </c>
      <c r="O1452" s="37" t="s">
        <v>196</v>
      </c>
    </row>
    <row r="1453" spans="1:15" s="36" customFormat="1" x14ac:dyDescent="0.25">
      <c r="A1453" s="37" t="s">
        <v>2895</v>
      </c>
      <c r="B1453" s="44" t="str">
        <f t="shared" si="30"/>
        <v>I185 2F/35'Cd/200-208V/1Ph/(185-0039)</v>
      </c>
      <c r="C1453" s="37" t="s">
        <v>2896</v>
      </c>
      <c r="D1453" s="37" t="str">
        <f>VLOOKUP(A1453,'[1]Zoeller Pump Company'!$A$10:$C$3862,3,FALSE)</f>
        <v>https://www.zoellerpumps.com/en-us/products/sump-effluent-pumps/commercial/180-190-series</v>
      </c>
      <c r="E1453" s="37" t="s">
        <v>21</v>
      </c>
      <c r="F1453" s="40">
        <v>1418</v>
      </c>
      <c r="G1453" s="41"/>
      <c r="H1453" s="42">
        <v>53514375164</v>
      </c>
      <c r="I1453" s="43">
        <v>90</v>
      </c>
      <c r="J1453" s="43" t="s">
        <v>22</v>
      </c>
      <c r="K1453" s="43">
        <v>21.25</v>
      </c>
      <c r="L1453" s="43">
        <v>11.75</v>
      </c>
      <c r="M1453" s="43">
        <v>14.75</v>
      </c>
      <c r="N1453" s="37" t="s">
        <v>23</v>
      </c>
      <c r="O1453" s="37" t="s">
        <v>196</v>
      </c>
    </row>
    <row r="1454" spans="1:15" s="36" customFormat="1" x14ac:dyDescent="0.25">
      <c r="A1454" s="37" t="s">
        <v>2897</v>
      </c>
      <c r="B1454" s="44" t="str">
        <f t="shared" si="30"/>
        <v>E185 2F/50'Cd/230V/1Ph/cCSAus/UL/(185-0031)</v>
      </c>
      <c r="C1454" s="37" t="s">
        <v>2898</v>
      </c>
      <c r="D1454" s="37" t="str">
        <f>VLOOKUP(A1454,'[1]Zoeller Pump Company'!$A$10:$C$3862,3,FALSE)</f>
        <v>https://www.zoellerpumps.com/en-us/products/sump-effluent-pumps/commercial/180-190-series</v>
      </c>
      <c r="E1454" s="37" t="s">
        <v>21</v>
      </c>
      <c r="F1454" s="40">
        <v>1408</v>
      </c>
      <c r="G1454" s="41"/>
      <c r="H1454" s="42">
        <v>53514383145</v>
      </c>
      <c r="I1454" s="43">
        <v>89</v>
      </c>
      <c r="J1454" s="43" t="s">
        <v>22</v>
      </c>
      <c r="K1454" s="43">
        <v>21.25</v>
      </c>
      <c r="L1454" s="43">
        <v>11.75</v>
      </c>
      <c r="M1454" s="43">
        <v>14.75</v>
      </c>
      <c r="N1454" s="37" t="s">
        <v>23</v>
      </c>
      <c r="O1454" s="37" t="s">
        <v>196</v>
      </c>
    </row>
    <row r="1455" spans="1:15" s="36" customFormat="1" x14ac:dyDescent="0.25">
      <c r="A1455" s="37" t="s">
        <v>2899</v>
      </c>
      <c r="B1455" s="44" t="str">
        <f t="shared" si="30"/>
        <v>G185 2F/35'Cd/460V/3Ph/cCSAus/UL/(185-0056)</v>
      </c>
      <c r="C1455" s="37" t="s">
        <v>2900</v>
      </c>
      <c r="D1455" s="37" t="str">
        <f>VLOOKUP(A1455,'[1]Zoeller Pump Company'!$A$10:$C$3862,3,FALSE)</f>
        <v>https://www.zoellerpumps.com/en-us/products/sump-effluent-pumps/commercial/180-190-series</v>
      </c>
      <c r="E1455" s="37" t="s">
        <v>21</v>
      </c>
      <c r="F1455" s="40">
        <v>1493</v>
      </c>
      <c r="G1455" s="41"/>
      <c r="H1455" s="42">
        <v>53514407278</v>
      </c>
      <c r="I1455" s="43">
        <v>88</v>
      </c>
      <c r="J1455" s="43" t="s">
        <v>22</v>
      </c>
      <c r="K1455" s="43">
        <v>21.25</v>
      </c>
      <c r="L1455" s="43">
        <v>11.75</v>
      </c>
      <c r="M1455" s="43">
        <v>14.75</v>
      </c>
      <c r="N1455" s="37" t="s">
        <v>23</v>
      </c>
      <c r="O1455" s="37" t="s">
        <v>196</v>
      </c>
    </row>
    <row r="1456" spans="1:15" s="36" customFormat="1" x14ac:dyDescent="0.25">
      <c r="A1456" s="37" t="s">
        <v>2901</v>
      </c>
      <c r="B1456" s="44" t="str">
        <f t="shared" si="30"/>
        <v>D186 2F/230V/1Ph/cCSAus/(186-0003)</v>
      </c>
      <c r="C1456" s="37" t="s">
        <v>2902</v>
      </c>
      <c r="D1456" s="37" t="str">
        <f>VLOOKUP(A1456,'[1]Zoeller Pump Company'!$A$10:$C$3862,3,FALSE)</f>
        <v>https://www.zoellerpumps.com/en-us/products/sump-effluent-pumps/commercial/180-190-series</v>
      </c>
      <c r="E1456" s="37" t="s">
        <v>21</v>
      </c>
      <c r="F1456" s="40">
        <v>1546</v>
      </c>
      <c r="G1456" s="41"/>
      <c r="H1456" s="42">
        <v>53514026615</v>
      </c>
      <c r="I1456" s="43">
        <v>91</v>
      </c>
      <c r="J1456" s="43" t="s">
        <v>22</v>
      </c>
      <c r="K1456" s="43">
        <v>21.25</v>
      </c>
      <c r="L1456" s="43">
        <v>11.75</v>
      </c>
      <c r="M1456" s="43">
        <v>14.75</v>
      </c>
      <c r="N1456" s="37" t="s">
        <v>23</v>
      </c>
      <c r="O1456" s="37" t="s">
        <v>196</v>
      </c>
    </row>
    <row r="1457" spans="1:15" s="36" customFormat="1" x14ac:dyDescent="0.25">
      <c r="A1457" s="37" t="s">
        <v>2903</v>
      </c>
      <c r="B1457" s="44" t="str">
        <f t="shared" si="30"/>
        <v>E186 2F/230V/1Ph/CSA/(186-0004)</v>
      </c>
      <c r="C1457" s="37" t="s">
        <v>2904</v>
      </c>
      <c r="D1457" s="37" t="str">
        <f>VLOOKUP(A1457,'[1]Zoeller Pump Company'!$A$10:$C$3862,3,FALSE)</f>
        <v>https://www.zoellerpumps.com/en-us/products/sump-effluent-pumps/commercial/180-190-series</v>
      </c>
      <c r="E1457" s="37" t="s">
        <v>21</v>
      </c>
      <c r="F1457" s="40">
        <v>1428</v>
      </c>
      <c r="G1457" s="41"/>
      <c r="H1457" s="42">
        <v>53514026622</v>
      </c>
      <c r="I1457" s="43">
        <v>90</v>
      </c>
      <c r="J1457" s="43" t="s">
        <v>22</v>
      </c>
      <c r="K1457" s="43">
        <v>21.25</v>
      </c>
      <c r="L1457" s="43">
        <v>11.75</v>
      </c>
      <c r="M1457" s="43">
        <v>14.75</v>
      </c>
      <c r="N1457" s="37" t="s">
        <v>23</v>
      </c>
      <c r="O1457" s="37" t="s">
        <v>196</v>
      </c>
    </row>
    <row r="1458" spans="1:15" s="36" customFormat="1" x14ac:dyDescent="0.25">
      <c r="A1458" s="37" t="s">
        <v>2905</v>
      </c>
      <c r="B1458" s="44" t="str">
        <f t="shared" si="30"/>
        <v>F186 2F/230V/3Ph/cCSAus/(186-0005)</v>
      </c>
      <c r="C1458" s="37" t="s">
        <v>2906</v>
      </c>
      <c r="D1458" s="37" t="str">
        <f>VLOOKUP(A1458,'[1]Zoeller Pump Company'!$A$10:$C$3862,3,FALSE)</f>
        <v>https://www.zoellerpumps.com/en-us/products/sump-effluent-pumps/commercial/180-190-series</v>
      </c>
      <c r="E1458" s="37" t="s">
        <v>21</v>
      </c>
      <c r="F1458" s="40">
        <v>1543</v>
      </c>
      <c r="G1458" s="41"/>
      <c r="H1458" s="42">
        <v>53514026639</v>
      </c>
      <c r="I1458" s="43">
        <v>90</v>
      </c>
      <c r="J1458" s="43" t="s">
        <v>22</v>
      </c>
      <c r="K1458" s="43">
        <v>21.25</v>
      </c>
      <c r="L1458" s="43">
        <v>11.75</v>
      </c>
      <c r="M1458" s="43">
        <v>14.75</v>
      </c>
      <c r="N1458" s="37" t="s">
        <v>23</v>
      </c>
      <c r="O1458" s="37" t="s">
        <v>196</v>
      </c>
    </row>
    <row r="1459" spans="1:15" s="36" customFormat="1" x14ac:dyDescent="0.25">
      <c r="A1459" s="37" t="s">
        <v>2907</v>
      </c>
      <c r="B1459" s="44" t="str">
        <f t="shared" si="30"/>
        <v>G186 2F/460V/3Ph/cCSAus/(186-0006)</v>
      </c>
      <c r="C1459" s="37" t="s">
        <v>2908</v>
      </c>
      <c r="D1459" s="37" t="str">
        <f>VLOOKUP(A1459,'[1]Zoeller Pump Company'!$A$10:$C$3862,3,FALSE)</f>
        <v>https://www.zoellerpumps.com/en-us/products/sump-effluent-pumps/commercial/180-190-series</v>
      </c>
      <c r="E1459" s="37" t="s">
        <v>21</v>
      </c>
      <c r="F1459" s="40">
        <v>1543</v>
      </c>
      <c r="G1459" s="41"/>
      <c r="H1459" s="42">
        <v>53514026646</v>
      </c>
      <c r="I1459" s="43">
        <v>90</v>
      </c>
      <c r="J1459" s="43" t="s">
        <v>22</v>
      </c>
      <c r="K1459" s="43">
        <v>21.25</v>
      </c>
      <c r="L1459" s="43">
        <v>11.75</v>
      </c>
      <c r="M1459" s="43">
        <v>14.75</v>
      </c>
      <c r="N1459" s="37" t="s">
        <v>23</v>
      </c>
      <c r="O1459" s="37" t="s">
        <v>196</v>
      </c>
    </row>
    <row r="1460" spans="1:15" s="36" customFormat="1" x14ac:dyDescent="0.25">
      <c r="A1460" s="37" t="s">
        <v>2909</v>
      </c>
      <c r="B1460" s="44" t="str">
        <f t="shared" si="30"/>
        <v>H186 2F/200-208V/1Ph/cCSAus/(186-0007)</v>
      </c>
      <c r="C1460" s="37" t="s">
        <v>2910</v>
      </c>
      <c r="D1460" s="37" t="str">
        <f>VLOOKUP(A1460,'[1]Zoeller Pump Company'!$A$10:$C$3862,3,FALSE)</f>
        <v>https://www.zoellerpumps.com/en-us/products/sump-effluent-pumps/commercial/180-190-series</v>
      </c>
      <c r="E1460" s="37" t="s">
        <v>21</v>
      </c>
      <c r="F1460" s="40">
        <v>1586</v>
      </c>
      <c r="G1460" s="41"/>
      <c r="H1460" s="42">
        <v>53514026653</v>
      </c>
      <c r="I1460" s="43">
        <v>91</v>
      </c>
      <c r="J1460" s="43" t="s">
        <v>22</v>
      </c>
      <c r="K1460" s="43">
        <v>21.25</v>
      </c>
      <c r="L1460" s="43">
        <v>11.75</v>
      </c>
      <c r="M1460" s="43">
        <v>14.75</v>
      </c>
      <c r="N1460" s="37" t="s">
        <v>23</v>
      </c>
      <c r="O1460" s="37" t="s">
        <v>196</v>
      </c>
    </row>
    <row r="1461" spans="1:15" s="36" customFormat="1" x14ac:dyDescent="0.25">
      <c r="A1461" s="37" t="s">
        <v>2911</v>
      </c>
      <c r="B1461" s="44" t="str">
        <f t="shared" si="30"/>
        <v>I186 2F/200-208V/1Ph/cCSAus/(186-0008)</v>
      </c>
      <c r="C1461" s="37" t="s">
        <v>2912</v>
      </c>
      <c r="D1461" s="37" t="str">
        <f>VLOOKUP(A1461,'[1]Zoeller Pump Company'!$A$10:$C$3862,3,FALSE)</f>
        <v>https://www.zoellerpumps.com/en-us/products/sump-effluent-pumps/commercial/180-190-series</v>
      </c>
      <c r="E1461" s="37" t="s">
        <v>21</v>
      </c>
      <c r="F1461" s="40">
        <v>1468</v>
      </c>
      <c r="G1461" s="41"/>
      <c r="H1461" s="42">
        <v>53514026660</v>
      </c>
      <c r="I1461" s="43">
        <v>90</v>
      </c>
      <c r="J1461" s="43" t="s">
        <v>22</v>
      </c>
      <c r="K1461" s="43">
        <v>21.25</v>
      </c>
      <c r="L1461" s="43">
        <v>11.75</v>
      </c>
      <c r="M1461" s="43">
        <v>14.75</v>
      </c>
      <c r="N1461" s="37" t="s">
        <v>23</v>
      </c>
      <c r="O1461" s="37" t="s">
        <v>196</v>
      </c>
    </row>
    <row r="1462" spans="1:15" s="36" customFormat="1" x14ac:dyDescent="0.25">
      <c r="A1462" s="37" t="s">
        <v>2913</v>
      </c>
      <c r="B1462" s="44" t="str">
        <f t="shared" si="30"/>
        <v>J186 2F/200-208V/3Ph/cCSAus/(186-0009)</v>
      </c>
      <c r="C1462" s="37" t="s">
        <v>2914</v>
      </c>
      <c r="D1462" s="37" t="str">
        <f>VLOOKUP(A1462,'[1]Zoeller Pump Company'!$A$10:$C$3862,3,FALSE)</f>
        <v>https://www.zoellerpumps.com/en-us/products/sump-effluent-pumps/commercial/180-190-series</v>
      </c>
      <c r="E1462" s="37" t="s">
        <v>21</v>
      </c>
      <c r="F1462" s="40">
        <v>1543</v>
      </c>
      <c r="G1462" s="41"/>
      <c r="H1462" s="42">
        <v>53514026677</v>
      </c>
      <c r="I1462" s="43">
        <v>90</v>
      </c>
      <c r="J1462" s="43" t="s">
        <v>22</v>
      </c>
      <c r="K1462" s="43">
        <v>21.25</v>
      </c>
      <c r="L1462" s="43">
        <v>11.75</v>
      </c>
      <c r="M1462" s="43">
        <v>14.75</v>
      </c>
      <c r="N1462" s="37" t="s">
        <v>23</v>
      </c>
      <c r="O1462" s="37" t="s">
        <v>196</v>
      </c>
    </row>
    <row r="1463" spans="1:15" s="36" customFormat="1" x14ac:dyDescent="0.25">
      <c r="A1463" s="37" t="s">
        <v>2915</v>
      </c>
      <c r="B1463" s="44" t="str">
        <f t="shared" si="30"/>
        <v>BE186 2F/230V/1Ph/Pb20'/CSA/(186-0004)</v>
      </c>
      <c r="C1463" s="37" t="s">
        <v>2916</v>
      </c>
      <c r="D1463" s="37" t="str">
        <f>VLOOKUP(A1463,'[1]Zoeller Pump Company'!$A$10:$C$3862,3,FALSE)</f>
        <v>https://www.zoellerpumps.com/en-us/products/sump-effluent-pumps/commercial/180-190-series</v>
      </c>
      <c r="E1463" s="37" t="s">
        <v>21</v>
      </c>
      <c r="F1463" s="40">
        <v>1491</v>
      </c>
      <c r="G1463" s="41"/>
      <c r="H1463" s="42">
        <v>53514063825</v>
      </c>
      <c r="I1463" s="43">
        <v>88</v>
      </c>
      <c r="J1463" s="43" t="s">
        <v>22</v>
      </c>
      <c r="K1463" s="43">
        <v>21.25</v>
      </c>
      <c r="L1463" s="43">
        <v>11.75</v>
      </c>
      <c r="M1463" s="43">
        <v>14.75</v>
      </c>
      <c r="N1463" s="37" t="s">
        <v>23</v>
      </c>
      <c r="O1463" s="37" t="s">
        <v>196</v>
      </c>
    </row>
    <row r="1464" spans="1:15" s="36" customFormat="1" x14ac:dyDescent="0.25">
      <c r="A1464" s="37" t="s">
        <v>2917</v>
      </c>
      <c r="B1464" s="44" t="str">
        <f t="shared" si="30"/>
        <v>GX186 2F/35'Cord/460V/3Ph/Ex Pr/FM/CSA/(186-0025)</v>
      </c>
      <c r="C1464" s="37" t="s">
        <v>2918</v>
      </c>
      <c r="D1464" s="37" t="str">
        <f>VLOOKUP(A1464,'[1]Zoeller Pump Company'!$A$10:$C$3862,3,FALSE)</f>
        <v>https://www.zoellerpumps.com/en-us/products/sump-effluent-pumps/commercial/180-190-series</v>
      </c>
      <c r="E1464" s="37" t="s">
        <v>21</v>
      </c>
      <c r="F1464" s="40">
        <v>2858</v>
      </c>
      <c r="G1464" s="41"/>
      <c r="H1464" s="42">
        <v>53514219413</v>
      </c>
      <c r="I1464" s="43">
        <v>127</v>
      </c>
      <c r="J1464" s="43" t="s">
        <v>22</v>
      </c>
      <c r="K1464" s="43">
        <v>32</v>
      </c>
      <c r="L1464" s="43">
        <v>12</v>
      </c>
      <c r="M1464" s="43">
        <v>15</v>
      </c>
      <c r="N1464" s="37" t="s">
        <v>23</v>
      </c>
      <c r="O1464" s="37" t="s">
        <v>24</v>
      </c>
    </row>
    <row r="1465" spans="1:15" s="36" customFormat="1" x14ac:dyDescent="0.25">
      <c r="A1465" s="37" t="s">
        <v>2919</v>
      </c>
      <c r="B1465" s="44" t="str">
        <f t="shared" si="30"/>
        <v>EX186 2F/230V/1Ph/Ex Pr/FM/CSA/(186-0014)</v>
      </c>
      <c r="C1465" s="37" t="s">
        <v>2920</v>
      </c>
      <c r="D1465" s="37" t="str">
        <f>VLOOKUP(A1465,'[1]Zoeller Pump Company'!$A$10:$C$3862,3,FALSE)</f>
        <v>https://www.zoellerpumps.com/en-us/products/sump-effluent-pumps/commercial/180-190-series</v>
      </c>
      <c r="E1465" s="37" t="s">
        <v>21</v>
      </c>
      <c r="F1465" s="40">
        <v>2633</v>
      </c>
      <c r="G1465" s="41"/>
      <c r="H1465" s="42">
        <v>53514227647</v>
      </c>
      <c r="I1465" s="43">
        <v>126</v>
      </c>
      <c r="J1465" s="43" t="s">
        <v>22</v>
      </c>
      <c r="K1465" s="43">
        <v>32</v>
      </c>
      <c r="L1465" s="43">
        <v>12</v>
      </c>
      <c r="M1465" s="43">
        <v>15</v>
      </c>
      <c r="N1465" s="37" t="s">
        <v>23</v>
      </c>
      <c r="O1465" s="37" t="s">
        <v>24</v>
      </c>
    </row>
    <row r="1466" spans="1:15" s="36" customFormat="1" x14ac:dyDescent="0.25">
      <c r="A1466" s="37" t="s">
        <v>2921</v>
      </c>
      <c r="B1466" s="44" t="str">
        <f t="shared" si="30"/>
        <v>GX186 2F/460V/3Ph/Ex Pr/FM/CSA/(186-0017)</v>
      </c>
      <c r="C1466" s="37" t="s">
        <v>2922</v>
      </c>
      <c r="D1466" s="37" t="str">
        <f>VLOOKUP(A1466,'[1]Zoeller Pump Company'!$A$10:$C$3862,3,FALSE)</f>
        <v>https://www.zoellerpumps.com/en-us/products/sump-effluent-pumps/commercial/180-190-series</v>
      </c>
      <c r="E1466" s="37" t="s">
        <v>21</v>
      </c>
      <c r="F1466" s="40">
        <v>2748</v>
      </c>
      <c r="G1466" s="41"/>
      <c r="H1466" s="42">
        <v>53514334321</v>
      </c>
      <c r="I1466" s="43">
        <v>126</v>
      </c>
      <c r="J1466" s="43" t="s">
        <v>22</v>
      </c>
      <c r="K1466" s="43">
        <v>32</v>
      </c>
      <c r="L1466" s="43">
        <v>12</v>
      </c>
      <c r="M1466" s="43">
        <v>15</v>
      </c>
      <c r="N1466" s="37" t="s">
        <v>23</v>
      </c>
      <c r="O1466" s="37" t="s">
        <v>24</v>
      </c>
    </row>
    <row r="1467" spans="1:15" s="36" customFormat="1" x14ac:dyDescent="0.25">
      <c r="A1467" s="37" t="s">
        <v>2923</v>
      </c>
      <c r="B1467" s="44" t="str">
        <f t="shared" si="30"/>
        <v>E186 2F/25'Cd/230V/1Ph/CSA/(186-0033)</v>
      </c>
      <c r="C1467" s="37" t="s">
        <v>2924</v>
      </c>
      <c r="D1467" s="37" t="str">
        <f>VLOOKUP(A1467,'[1]Zoeller Pump Company'!$A$10:$C$3862,3,FALSE)</f>
        <v>https://www.zoellerpumps.com/en-us/products/sump-effluent-pumps/commercial/180-190-series</v>
      </c>
      <c r="E1467" s="37" t="s">
        <v>21</v>
      </c>
      <c r="F1467" s="40">
        <v>1528</v>
      </c>
      <c r="G1467" s="41"/>
      <c r="H1467" s="42">
        <v>53514372477</v>
      </c>
      <c r="I1467" s="43">
        <v>90</v>
      </c>
      <c r="J1467" s="43" t="s">
        <v>22</v>
      </c>
      <c r="K1467" s="43">
        <v>21.25</v>
      </c>
      <c r="L1467" s="43">
        <v>11.75</v>
      </c>
      <c r="M1467" s="43">
        <v>14.75</v>
      </c>
      <c r="N1467" s="37" t="s">
        <v>23</v>
      </c>
      <c r="O1467" s="37" t="s">
        <v>196</v>
      </c>
    </row>
    <row r="1468" spans="1:15" s="36" customFormat="1" x14ac:dyDescent="0.25">
      <c r="A1468" s="37" t="s">
        <v>2925</v>
      </c>
      <c r="B1468" s="44" t="str">
        <f t="shared" si="30"/>
        <v>E186 2F/35'Cd/230V/1Ph/CSA/(186-0027)</v>
      </c>
      <c r="C1468" s="37" t="s">
        <v>2926</v>
      </c>
      <c r="D1468" s="37" t="str">
        <f>VLOOKUP(A1468,'[1]Zoeller Pump Company'!$A$10:$C$3862,3,FALSE)</f>
        <v>https://www.zoellerpumps.com/en-us/products/sump-effluent-pumps/commercial/180-190-series</v>
      </c>
      <c r="E1468" s="37" t="s">
        <v>21</v>
      </c>
      <c r="F1468" s="40">
        <v>1538</v>
      </c>
      <c r="G1468" s="41"/>
      <c r="H1468" s="42">
        <v>53514391720</v>
      </c>
      <c r="I1468" s="43">
        <v>90</v>
      </c>
      <c r="J1468" s="43" t="s">
        <v>22</v>
      </c>
      <c r="K1468" s="43">
        <v>21.25</v>
      </c>
      <c r="L1468" s="43">
        <v>11.75</v>
      </c>
      <c r="M1468" s="43">
        <v>14.75</v>
      </c>
      <c r="N1468" s="37" t="s">
        <v>23</v>
      </c>
      <c r="O1468" s="37" t="s">
        <v>196</v>
      </c>
    </row>
    <row r="1469" spans="1:15" s="36" customFormat="1" x14ac:dyDescent="0.25">
      <c r="A1469" s="37" t="s">
        <v>2927</v>
      </c>
      <c r="B1469" s="44" t="str">
        <f t="shared" si="30"/>
        <v>D188 2F/230V/1Ph/cCSAus/UL/(188-0003)</v>
      </c>
      <c r="C1469" s="37" t="s">
        <v>2928</v>
      </c>
      <c r="D1469" s="37" t="str">
        <f>VLOOKUP(A1469,'[1]Zoeller Pump Company'!$A$10:$C$3862,3,FALSE)</f>
        <v>https://www.zoellerpumps.com/en-us/products/sump-effluent-pumps/commercial/180-190-series</v>
      </c>
      <c r="E1469" s="37" t="s">
        <v>21</v>
      </c>
      <c r="F1469" s="40">
        <v>1545</v>
      </c>
      <c r="G1469" s="41"/>
      <c r="H1469" s="42">
        <v>53514018900</v>
      </c>
      <c r="I1469" s="43">
        <v>94</v>
      </c>
      <c r="J1469" s="43" t="s">
        <v>22</v>
      </c>
      <c r="K1469" s="43">
        <v>21.25</v>
      </c>
      <c r="L1469" s="43">
        <v>11.75</v>
      </c>
      <c r="M1469" s="43">
        <v>14.75</v>
      </c>
      <c r="N1469" s="37" t="s">
        <v>23</v>
      </c>
      <c r="O1469" s="37" t="s">
        <v>196</v>
      </c>
    </row>
    <row r="1470" spans="1:15" s="36" customFormat="1" x14ac:dyDescent="0.25">
      <c r="A1470" s="37" t="s">
        <v>2929</v>
      </c>
      <c r="B1470" s="44" t="str">
        <f t="shared" ref="B1470:B1533" si="31">IF(D1470&lt;&gt;0,HYPERLINK(D1470,C1470),"NO LINK")</f>
        <v>E188 2F/230V/1Ph/CSA/(188-0004)</v>
      </c>
      <c r="C1470" s="37" t="s">
        <v>2930</v>
      </c>
      <c r="D1470" s="37" t="str">
        <f>VLOOKUP(A1470,'[1]Zoeller Pump Company'!$A$10:$C$3862,3,FALSE)</f>
        <v>https://www.zoellerpumps.com/en-us/products/sump-effluent-pumps/commercial/180-190-series</v>
      </c>
      <c r="E1470" s="37" t="s">
        <v>21</v>
      </c>
      <c r="F1470" s="40">
        <v>1428</v>
      </c>
      <c r="G1470" s="41"/>
      <c r="H1470" s="42">
        <v>53514018917</v>
      </c>
      <c r="I1470" s="43">
        <v>93</v>
      </c>
      <c r="J1470" s="43" t="s">
        <v>22</v>
      </c>
      <c r="K1470" s="43">
        <v>21.25</v>
      </c>
      <c r="L1470" s="43">
        <v>11.75</v>
      </c>
      <c r="M1470" s="43">
        <v>14.75</v>
      </c>
      <c r="N1470" s="37" t="s">
        <v>23</v>
      </c>
      <c r="O1470" s="37" t="s">
        <v>196</v>
      </c>
    </row>
    <row r="1471" spans="1:15" s="36" customFormat="1" x14ac:dyDescent="0.25">
      <c r="A1471" s="37" t="s">
        <v>2931</v>
      </c>
      <c r="B1471" s="44" t="str">
        <f t="shared" si="31"/>
        <v>G188 2F/460V/3Ph/cCSAus/UL/(188-0006)</v>
      </c>
      <c r="C1471" s="37" t="s">
        <v>2932</v>
      </c>
      <c r="D1471" s="37" t="str">
        <f>VLOOKUP(A1471,'[1]Zoeller Pump Company'!$A$10:$C$3862,3,FALSE)</f>
        <v>https://www.zoellerpumps.com/en-us/products/sump-effluent-pumps/commercial/180-190-series</v>
      </c>
      <c r="E1471" s="37" t="s">
        <v>21</v>
      </c>
      <c r="F1471" s="40">
        <v>1543</v>
      </c>
      <c r="G1471" s="41"/>
      <c r="H1471" s="42">
        <v>53514018924</v>
      </c>
      <c r="I1471" s="43">
        <v>93</v>
      </c>
      <c r="J1471" s="43" t="s">
        <v>22</v>
      </c>
      <c r="K1471" s="43">
        <v>21.25</v>
      </c>
      <c r="L1471" s="43">
        <v>11.75</v>
      </c>
      <c r="M1471" s="43">
        <v>14.75</v>
      </c>
      <c r="N1471" s="37" t="s">
        <v>23</v>
      </c>
      <c r="O1471" s="37" t="s">
        <v>196</v>
      </c>
    </row>
    <row r="1472" spans="1:15" s="36" customFormat="1" x14ac:dyDescent="0.25">
      <c r="A1472" s="37" t="s">
        <v>2933</v>
      </c>
      <c r="B1472" s="44" t="str">
        <f t="shared" si="31"/>
        <v>D188 2F/25'Cd/230V/1Ph/cCSAus/UL/(188-0011)</v>
      </c>
      <c r="C1472" s="37" t="s">
        <v>2934</v>
      </c>
      <c r="D1472" s="37" t="str">
        <f>VLOOKUP(A1472,'[1]Zoeller Pump Company'!$A$10:$C$3862,3,FALSE)</f>
        <v>https://www.zoellerpumps.com/en-us/products/sump-effluent-pumps/commercial/180-190-series</v>
      </c>
      <c r="E1472" s="37" t="s">
        <v>21</v>
      </c>
      <c r="F1472" s="40">
        <v>1645</v>
      </c>
      <c r="G1472" s="41"/>
      <c r="H1472" s="42">
        <v>53514026233</v>
      </c>
      <c r="I1472" s="43">
        <v>96</v>
      </c>
      <c r="J1472" s="43" t="s">
        <v>22</v>
      </c>
      <c r="K1472" s="43">
        <v>21.25</v>
      </c>
      <c r="L1472" s="43">
        <v>11.75</v>
      </c>
      <c r="M1472" s="43">
        <v>14.75</v>
      </c>
      <c r="N1472" s="37" t="s">
        <v>23</v>
      </c>
      <c r="O1472" s="37" t="s">
        <v>196</v>
      </c>
    </row>
    <row r="1473" spans="1:15" s="36" customFormat="1" x14ac:dyDescent="0.25">
      <c r="A1473" s="37" t="s">
        <v>2935</v>
      </c>
      <c r="B1473" s="44" t="str">
        <f t="shared" si="31"/>
        <v>D188 2F/50'Cd/230V/1Ph/cCSAus/UL/(188-0014)</v>
      </c>
      <c r="C1473" s="37" t="s">
        <v>2936</v>
      </c>
      <c r="D1473" s="37" t="str">
        <f>VLOOKUP(A1473,'[1]Zoeller Pump Company'!$A$10:$C$3862,3,FALSE)</f>
        <v>https://www.zoellerpumps.com/en-us/products/sump-effluent-pumps/commercial/180-190-series</v>
      </c>
      <c r="E1473" s="37" t="s">
        <v>21</v>
      </c>
      <c r="F1473" s="40">
        <v>1685</v>
      </c>
      <c r="G1473" s="41"/>
      <c r="H1473" s="42">
        <v>53514030162</v>
      </c>
      <c r="I1473" s="43">
        <v>103</v>
      </c>
      <c r="J1473" s="43" t="s">
        <v>22</v>
      </c>
      <c r="K1473" s="43">
        <v>21.25</v>
      </c>
      <c r="L1473" s="43">
        <v>11.75</v>
      </c>
      <c r="M1473" s="43">
        <v>14.75</v>
      </c>
      <c r="N1473" s="37" t="s">
        <v>23</v>
      </c>
      <c r="O1473" s="37" t="s">
        <v>196</v>
      </c>
    </row>
    <row r="1474" spans="1:15" s="36" customFormat="1" x14ac:dyDescent="0.25">
      <c r="A1474" s="37" t="s">
        <v>2937</v>
      </c>
      <c r="B1474" s="44" t="str">
        <f t="shared" si="31"/>
        <v>E188 2F/230V/1Ph/CSA/(188-0017)</v>
      </c>
      <c r="C1474" s="37" t="s">
        <v>2938</v>
      </c>
      <c r="D1474" s="37" t="str">
        <f>VLOOKUP(A1474,'[1]Zoeller Pump Company'!$A$10:$C$3862,3,FALSE)</f>
        <v>https://www.zoellerpumps.com/en-us/products/sump-effluent-pumps/commercial/180-190-series</v>
      </c>
      <c r="E1474" s="37" t="s">
        <v>21</v>
      </c>
      <c r="F1474" s="40">
        <v>1428</v>
      </c>
      <c r="G1474" s="41"/>
      <c r="H1474" s="42">
        <v>53514033378</v>
      </c>
      <c r="I1474" s="43">
        <v>93</v>
      </c>
      <c r="J1474" s="43" t="s">
        <v>22</v>
      </c>
      <c r="K1474" s="43">
        <v>21.25</v>
      </c>
      <c r="L1474" s="43">
        <v>11.75</v>
      </c>
      <c r="M1474" s="43">
        <v>14.75</v>
      </c>
      <c r="N1474" s="37" t="s">
        <v>23</v>
      </c>
      <c r="O1474" s="37" t="s">
        <v>196</v>
      </c>
    </row>
    <row r="1475" spans="1:15" s="36" customFormat="1" x14ac:dyDescent="0.25">
      <c r="A1475" s="37" t="s">
        <v>2939</v>
      </c>
      <c r="B1475" s="44" t="str">
        <f t="shared" si="31"/>
        <v>F188 2F/230V/3Ph/cCSAus/UL/(188-0005)</v>
      </c>
      <c r="C1475" s="37" t="s">
        <v>2940</v>
      </c>
      <c r="D1475" s="37" t="str">
        <f>VLOOKUP(A1475,'[1]Zoeller Pump Company'!$A$10:$C$3862,3,FALSE)</f>
        <v>https://www.zoellerpumps.com/en-us/products/sump-effluent-pumps/commercial/180-190-series</v>
      </c>
      <c r="E1475" s="37" t="s">
        <v>21</v>
      </c>
      <c r="F1475" s="40">
        <v>1543</v>
      </c>
      <c r="G1475" s="41"/>
      <c r="H1475" s="42">
        <v>53514036461</v>
      </c>
      <c r="I1475" s="43">
        <v>93</v>
      </c>
      <c r="J1475" s="43" t="s">
        <v>22</v>
      </c>
      <c r="K1475" s="43">
        <v>21.25</v>
      </c>
      <c r="L1475" s="43">
        <v>11.75</v>
      </c>
      <c r="M1475" s="43">
        <v>14.75</v>
      </c>
      <c r="N1475" s="37" t="s">
        <v>23</v>
      </c>
      <c r="O1475" s="37" t="s">
        <v>196</v>
      </c>
    </row>
    <row r="1476" spans="1:15" s="36" customFormat="1" x14ac:dyDescent="0.25">
      <c r="A1476" s="37" t="s">
        <v>2941</v>
      </c>
      <c r="B1476" s="44" t="str">
        <f t="shared" si="31"/>
        <v>I188 2F/200-208V/1Ph/cCSAus/(188-0007)</v>
      </c>
      <c r="C1476" s="37" t="s">
        <v>2942</v>
      </c>
      <c r="D1476" s="37" t="str">
        <f>VLOOKUP(A1476,'[1]Zoeller Pump Company'!$A$10:$C$3862,3,FALSE)</f>
        <v>https://www.zoellerpumps.com/en-us/products/sump-effluent-pumps/commercial/180-190-series</v>
      </c>
      <c r="E1476" s="37" t="s">
        <v>21</v>
      </c>
      <c r="F1476" s="40">
        <v>1468</v>
      </c>
      <c r="G1476" s="41"/>
      <c r="H1476" s="42">
        <v>53514038502</v>
      </c>
      <c r="I1476" s="43">
        <v>93</v>
      </c>
      <c r="J1476" s="43" t="s">
        <v>22</v>
      </c>
      <c r="K1476" s="43">
        <v>21.25</v>
      </c>
      <c r="L1476" s="43">
        <v>11.75</v>
      </c>
      <c r="M1476" s="43">
        <v>14.75</v>
      </c>
      <c r="N1476" s="37" t="s">
        <v>23</v>
      </c>
      <c r="O1476" s="37" t="s">
        <v>196</v>
      </c>
    </row>
    <row r="1477" spans="1:15" s="36" customFormat="1" x14ac:dyDescent="0.25">
      <c r="A1477" s="37" t="s">
        <v>2943</v>
      </c>
      <c r="B1477" s="44" t="str">
        <f t="shared" si="31"/>
        <v>J188 2F/200-208V/3Ph/cCSAus/UL/(188-0008)</v>
      </c>
      <c r="C1477" s="37" t="s">
        <v>2944</v>
      </c>
      <c r="D1477" s="37" t="str">
        <f>VLOOKUP(A1477,'[1]Zoeller Pump Company'!$A$10:$C$3862,3,FALSE)</f>
        <v>https://www.zoellerpumps.com/en-us/products/sump-effluent-pumps/commercial/180-190-series</v>
      </c>
      <c r="E1477" s="37" t="s">
        <v>21</v>
      </c>
      <c r="F1477" s="40">
        <v>1543</v>
      </c>
      <c r="G1477" s="41"/>
      <c r="H1477" s="42">
        <v>53514048365</v>
      </c>
      <c r="I1477" s="43">
        <v>93</v>
      </c>
      <c r="J1477" s="43" t="s">
        <v>22</v>
      </c>
      <c r="K1477" s="43">
        <v>21.25</v>
      </c>
      <c r="L1477" s="43">
        <v>11.75</v>
      </c>
      <c r="M1477" s="43">
        <v>14.75</v>
      </c>
      <c r="N1477" s="37" t="s">
        <v>23</v>
      </c>
      <c r="O1477" s="37" t="s">
        <v>196</v>
      </c>
    </row>
    <row r="1478" spans="1:15" s="36" customFormat="1" x14ac:dyDescent="0.25">
      <c r="A1478" s="37" t="s">
        <v>2945</v>
      </c>
      <c r="B1478" s="44" t="str">
        <f t="shared" si="31"/>
        <v>E188 2F/35'Cd/230V/1Ph/CSA/(188-0026)</v>
      </c>
      <c r="C1478" s="37" t="s">
        <v>2946</v>
      </c>
      <c r="D1478" s="37" t="str">
        <f>VLOOKUP(A1478,'[1]Zoeller Pump Company'!$A$10:$C$3862,3,FALSE)</f>
        <v>https://www.zoellerpumps.com/en-us/products/sump-effluent-pumps/commercial/180-190-series</v>
      </c>
      <c r="E1478" s="37" t="s">
        <v>21</v>
      </c>
      <c r="F1478" s="40">
        <v>1538</v>
      </c>
      <c r="G1478" s="41"/>
      <c r="H1478" s="42">
        <v>53514048761</v>
      </c>
      <c r="I1478" s="43">
        <v>102</v>
      </c>
      <c r="J1478" s="43" t="s">
        <v>22</v>
      </c>
      <c r="K1478" s="43">
        <v>21.25</v>
      </c>
      <c r="L1478" s="43">
        <v>11.75</v>
      </c>
      <c r="M1478" s="43">
        <v>14.75</v>
      </c>
      <c r="N1478" s="37" t="s">
        <v>23</v>
      </c>
      <c r="O1478" s="37" t="s">
        <v>196</v>
      </c>
    </row>
    <row r="1479" spans="1:15" s="36" customFormat="1" x14ac:dyDescent="0.25">
      <c r="A1479" s="37" t="s">
        <v>2947</v>
      </c>
      <c r="B1479" s="44" t="str">
        <f t="shared" si="31"/>
        <v>F188 2F/35'Cd/230V/3Ph/cCSAus/UL/(188-0022)</v>
      </c>
      <c r="C1479" s="37" t="s">
        <v>2948</v>
      </c>
      <c r="D1479" s="37" t="str">
        <f>VLOOKUP(A1479,'[1]Zoeller Pump Company'!$A$10:$C$3862,3,FALSE)</f>
        <v>https://www.zoellerpumps.com/en-us/products/sump-effluent-pumps/commercial/180-190-series</v>
      </c>
      <c r="E1479" s="37" t="s">
        <v>21</v>
      </c>
      <c r="F1479" s="40">
        <v>1653</v>
      </c>
      <c r="G1479" s="41"/>
      <c r="H1479" s="42">
        <v>53514062934</v>
      </c>
      <c r="I1479" s="43">
        <v>98</v>
      </c>
      <c r="J1479" s="43" t="s">
        <v>22</v>
      </c>
      <c r="K1479" s="43">
        <v>21.25</v>
      </c>
      <c r="L1479" s="43">
        <v>11.75</v>
      </c>
      <c r="M1479" s="43">
        <v>14.75</v>
      </c>
      <c r="N1479" s="37" t="s">
        <v>23</v>
      </c>
      <c r="O1479" s="37" t="s">
        <v>196</v>
      </c>
    </row>
    <row r="1480" spans="1:15" s="36" customFormat="1" x14ac:dyDescent="0.25">
      <c r="A1480" s="37" t="s">
        <v>2949</v>
      </c>
      <c r="B1480" s="44" t="str">
        <f t="shared" si="31"/>
        <v>BE188 2F/230V/1Ph/Pb20'/cCSAus/(188-0004)</v>
      </c>
      <c r="C1480" s="37" t="s">
        <v>2950</v>
      </c>
      <c r="D1480" s="37" t="str">
        <f>VLOOKUP(A1480,'[1]Zoeller Pump Company'!$A$10:$C$3862,3,FALSE)</f>
        <v>https://www.zoellerpumps.com/en-us/products/sump-effluent-pumps/commercial/180-190-series</v>
      </c>
      <c r="E1480" s="37" t="s">
        <v>21</v>
      </c>
      <c r="F1480" s="40">
        <v>1488</v>
      </c>
      <c r="G1480" s="41"/>
      <c r="H1480" s="42">
        <v>53514071509</v>
      </c>
      <c r="I1480" s="43">
        <v>95</v>
      </c>
      <c r="J1480" s="43" t="s">
        <v>22</v>
      </c>
      <c r="K1480" s="43">
        <v>21.25</v>
      </c>
      <c r="L1480" s="43">
        <v>11.75</v>
      </c>
      <c r="M1480" s="43">
        <v>14.75</v>
      </c>
      <c r="N1480" s="37" t="s">
        <v>23</v>
      </c>
      <c r="O1480" s="37" t="s">
        <v>196</v>
      </c>
    </row>
    <row r="1481" spans="1:15" s="36" customFormat="1" x14ac:dyDescent="0.25">
      <c r="A1481" s="37" t="s">
        <v>2951</v>
      </c>
      <c r="B1481" s="44" t="str">
        <f t="shared" si="31"/>
        <v>G188 2F/25'Cd/460V/3Ph/cCSAus/UL/(188-0037)</v>
      </c>
      <c r="C1481" s="37" t="s">
        <v>2952</v>
      </c>
      <c r="D1481" s="37" t="str">
        <f>VLOOKUP(A1481,'[1]Zoeller Pump Company'!$A$10:$C$3862,3,FALSE)</f>
        <v>https://www.zoellerpumps.com/en-us/products/sump-effluent-pumps/commercial/180-190-series</v>
      </c>
      <c r="E1481" s="37" t="s">
        <v>21</v>
      </c>
      <c r="F1481" s="40">
        <v>1643</v>
      </c>
      <c r="G1481" s="41"/>
      <c r="H1481" s="42">
        <v>53514124748</v>
      </c>
      <c r="I1481" s="43">
        <v>95</v>
      </c>
      <c r="J1481" s="43" t="s">
        <v>22</v>
      </c>
      <c r="K1481" s="43">
        <v>21.25</v>
      </c>
      <c r="L1481" s="43">
        <v>11.75</v>
      </c>
      <c r="M1481" s="43">
        <v>14.75</v>
      </c>
      <c r="N1481" s="37" t="s">
        <v>23</v>
      </c>
      <c r="O1481" s="37" t="s">
        <v>196</v>
      </c>
    </row>
    <row r="1482" spans="1:15" s="36" customFormat="1" x14ac:dyDescent="0.25">
      <c r="A1482" s="37" t="s">
        <v>2953</v>
      </c>
      <c r="B1482" s="44" t="str">
        <f t="shared" si="31"/>
        <v>H188 2F/200-208V/1Ph/cCSAus/(188-0019)</v>
      </c>
      <c r="C1482" s="37" t="s">
        <v>2954</v>
      </c>
      <c r="D1482" s="37" t="str">
        <f>VLOOKUP(A1482,'[1]Zoeller Pump Company'!$A$10:$C$3862,3,FALSE)</f>
        <v>https://www.zoellerpumps.com/en-us/products/sump-effluent-pumps/commercial/180-190-series</v>
      </c>
      <c r="E1482" s="37" t="s">
        <v>21</v>
      </c>
      <c r="F1482" s="40">
        <v>1585</v>
      </c>
      <c r="G1482" s="41"/>
      <c r="H1482" s="42">
        <v>53514131678</v>
      </c>
      <c r="I1482" s="43">
        <v>90</v>
      </c>
      <c r="J1482" s="43" t="s">
        <v>22</v>
      </c>
      <c r="K1482" s="43">
        <v>21.25</v>
      </c>
      <c r="L1482" s="43">
        <v>11.75</v>
      </c>
      <c r="M1482" s="43">
        <v>14.75</v>
      </c>
      <c r="N1482" s="37" t="s">
        <v>23</v>
      </c>
      <c r="O1482" s="37" t="s">
        <v>196</v>
      </c>
    </row>
    <row r="1483" spans="1:15" s="36" customFormat="1" x14ac:dyDescent="0.25">
      <c r="A1483" s="37" t="s">
        <v>2955</v>
      </c>
      <c r="B1483" s="44" t="str">
        <f t="shared" si="31"/>
        <v>E188 2F/50'Cd/230V/1Ph/CSA/(188-0035)</v>
      </c>
      <c r="C1483" s="37" t="s">
        <v>2956</v>
      </c>
      <c r="D1483" s="37" t="str">
        <f>VLOOKUP(A1483,'[1]Zoeller Pump Company'!$A$10:$C$3862,3,FALSE)</f>
        <v>https://www.zoellerpumps.com/en-us/products/sump-effluent-pumps/commercial/180-190-series</v>
      </c>
      <c r="E1483" s="37" t="s">
        <v>21</v>
      </c>
      <c r="F1483" s="40">
        <v>1568</v>
      </c>
      <c r="G1483" s="41"/>
      <c r="H1483" s="42">
        <v>53514134051</v>
      </c>
      <c r="I1483" s="43">
        <v>99</v>
      </c>
      <c r="J1483" s="43" t="s">
        <v>22</v>
      </c>
      <c r="K1483" s="43">
        <v>21.25</v>
      </c>
      <c r="L1483" s="43">
        <v>11.75</v>
      </c>
      <c r="M1483" s="43">
        <v>14.75</v>
      </c>
      <c r="N1483" s="37" t="s">
        <v>23</v>
      </c>
      <c r="O1483" s="37" t="s">
        <v>196</v>
      </c>
    </row>
    <row r="1484" spans="1:15" s="36" customFormat="1" x14ac:dyDescent="0.25">
      <c r="A1484" s="37" t="s">
        <v>2957</v>
      </c>
      <c r="B1484" s="44" t="str">
        <f t="shared" si="31"/>
        <v>I188 2F/50'Cd/200-208V/1Ph/cCSAus/(188-0033)</v>
      </c>
      <c r="C1484" s="37" t="s">
        <v>2958</v>
      </c>
      <c r="D1484" s="37" t="str">
        <f>VLOOKUP(A1484,'[1]Zoeller Pump Company'!$A$10:$C$3862,3,FALSE)</f>
        <v>https://www.zoellerpumps.com/en-us/products/sump-effluent-pumps/commercial/180-190-series</v>
      </c>
      <c r="E1484" s="37" t="s">
        <v>21</v>
      </c>
      <c r="F1484" s="40">
        <v>1608</v>
      </c>
      <c r="G1484" s="41"/>
      <c r="H1484" s="42">
        <v>53514140564</v>
      </c>
      <c r="I1484" s="43">
        <v>93</v>
      </c>
      <c r="J1484" s="43" t="s">
        <v>22</v>
      </c>
      <c r="K1484" s="43">
        <v>21.25</v>
      </c>
      <c r="L1484" s="43">
        <v>11.75</v>
      </c>
      <c r="M1484" s="43">
        <v>14.75</v>
      </c>
      <c r="N1484" s="37" t="s">
        <v>23</v>
      </c>
      <c r="O1484" s="37" t="s">
        <v>196</v>
      </c>
    </row>
    <row r="1485" spans="1:15" s="36" customFormat="1" x14ac:dyDescent="0.25">
      <c r="A1485" s="37" t="s">
        <v>2959</v>
      </c>
      <c r="B1485" s="44" t="str">
        <f t="shared" si="31"/>
        <v>I188 2F/25'Cd/200-208V/1Ph/cCSAus/(188-0025)</v>
      </c>
      <c r="C1485" s="37" t="s">
        <v>2960</v>
      </c>
      <c r="D1485" s="37" t="str">
        <f>VLOOKUP(A1485,'[1]Zoeller Pump Company'!$A$10:$C$3862,3,FALSE)</f>
        <v>https://www.zoellerpumps.com/en-us/products/sump-effluent-pumps/commercial/180-190-series</v>
      </c>
      <c r="E1485" s="37" t="s">
        <v>21</v>
      </c>
      <c r="F1485" s="40">
        <v>1568</v>
      </c>
      <c r="G1485" s="41"/>
      <c r="H1485" s="42">
        <v>53514144852</v>
      </c>
      <c r="I1485" s="43">
        <v>90</v>
      </c>
      <c r="J1485" s="43" t="s">
        <v>22</v>
      </c>
      <c r="K1485" s="43">
        <v>21.25</v>
      </c>
      <c r="L1485" s="43">
        <v>11.75</v>
      </c>
      <c r="M1485" s="43">
        <v>14.75</v>
      </c>
      <c r="N1485" s="37" t="s">
        <v>23</v>
      </c>
      <c r="O1485" s="37" t="s">
        <v>196</v>
      </c>
    </row>
    <row r="1486" spans="1:15" s="36" customFormat="1" x14ac:dyDescent="0.25">
      <c r="A1486" s="37" t="s">
        <v>2961</v>
      </c>
      <c r="B1486" s="44" t="str">
        <f t="shared" si="31"/>
        <v>I188 2F/35'Cd/200-208V/1Ph/cCSAus/(188-0046)</v>
      </c>
      <c r="C1486" s="37" t="s">
        <v>2962</v>
      </c>
      <c r="D1486" s="37" t="str">
        <f>VLOOKUP(A1486,'[1]Zoeller Pump Company'!$A$10:$C$3862,3,FALSE)</f>
        <v>https://www.zoellerpumps.com/en-us/products/sump-effluent-pumps/commercial/180-190-series</v>
      </c>
      <c r="E1486" s="37" t="s">
        <v>21</v>
      </c>
      <c r="F1486" s="40">
        <v>1578</v>
      </c>
      <c r="G1486" s="41"/>
      <c r="H1486" s="42">
        <v>53514193942</v>
      </c>
      <c r="I1486" s="43">
        <v>93</v>
      </c>
      <c r="J1486" s="43" t="s">
        <v>22</v>
      </c>
      <c r="K1486" s="43">
        <v>21.25</v>
      </c>
      <c r="L1486" s="43">
        <v>11.75</v>
      </c>
      <c r="M1486" s="43">
        <v>14.75</v>
      </c>
      <c r="N1486" s="37" t="s">
        <v>23</v>
      </c>
      <c r="O1486" s="37" t="s">
        <v>196</v>
      </c>
    </row>
    <row r="1487" spans="1:15" s="36" customFormat="1" x14ac:dyDescent="0.25">
      <c r="A1487" s="37" t="s">
        <v>2963</v>
      </c>
      <c r="B1487" s="44" t="str">
        <f t="shared" si="31"/>
        <v>EX188 2F/230V/1Ph/Ex Pr/FM/CSA/(188-0028)</v>
      </c>
      <c r="C1487" s="37" t="s">
        <v>2964</v>
      </c>
      <c r="D1487" s="37" t="str">
        <f>VLOOKUP(A1487,'[1]Zoeller Pump Company'!$A$10:$C$3862,3,FALSE)</f>
        <v>https://www.zoellerpumps.com/en-us/products/sump-effluent-pumps/commercial/180-190-series</v>
      </c>
      <c r="E1487" s="37" t="s">
        <v>21</v>
      </c>
      <c r="F1487" s="40">
        <v>2641</v>
      </c>
      <c r="G1487" s="41"/>
      <c r="H1487" s="42">
        <v>53514211974</v>
      </c>
      <c r="I1487" s="43">
        <v>128</v>
      </c>
      <c r="J1487" s="43" t="s">
        <v>22</v>
      </c>
      <c r="K1487" s="43">
        <v>32</v>
      </c>
      <c r="L1487" s="43">
        <v>12</v>
      </c>
      <c r="M1487" s="43">
        <v>15</v>
      </c>
      <c r="N1487" s="37" t="s">
        <v>23</v>
      </c>
      <c r="O1487" s="37" t="s">
        <v>24</v>
      </c>
    </row>
    <row r="1488" spans="1:15" s="36" customFormat="1" x14ac:dyDescent="0.25">
      <c r="A1488" s="37" t="s">
        <v>2965</v>
      </c>
      <c r="B1488" s="44" t="str">
        <f t="shared" si="31"/>
        <v>J188 2F/50'Cd/200-208V/3Ph/cCSAus/UL/(188-0041)</v>
      </c>
      <c r="C1488" s="37" t="s">
        <v>2966</v>
      </c>
      <c r="D1488" s="37" t="str">
        <f>VLOOKUP(A1488,'[1]Zoeller Pump Company'!$A$10:$C$3862,3,FALSE)</f>
        <v>https://www.zoellerpumps.com/en-us/products/sump-effluent-pumps/commercial/180-190-series</v>
      </c>
      <c r="E1488" s="37" t="s">
        <v>21</v>
      </c>
      <c r="F1488" s="40">
        <v>1683</v>
      </c>
      <c r="G1488" s="41"/>
      <c r="H1488" s="42">
        <v>53514232191</v>
      </c>
      <c r="I1488" s="43">
        <v>96</v>
      </c>
      <c r="J1488" s="43" t="s">
        <v>22</v>
      </c>
      <c r="K1488" s="43">
        <v>21.25</v>
      </c>
      <c r="L1488" s="43">
        <v>11.75</v>
      </c>
      <c r="M1488" s="43">
        <v>14.75</v>
      </c>
      <c r="N1488" s="37" t="s">
        <v>23</v>
      </c>
      <c r="O1488" s="37" t="s">
        <v>196</v>
      </c>
    </row>
    <row r="1489" spans="1:15" s="36" customFormat="1" x14ac:dyDescent="0.25">
      <c r="A1489" s="37" t="s">
        <v>2967</v>
      </c>
      <c r="B1489" s="44" t="str">
        <f t="shared" si="31"/>
        <v>G188 2F/50'Cd/460V/3Ph/cCSAus/UL/(188-0051)</v>
      </c>
      <c r="C1489" s="37" t="s">
        <v>2968</v>
      </c>
      <c r="D1489" s="37" t="str">
        <f>VLOOKUP(A1489,'[1]Zoeller Pump Company'!$A$10:$C$3862,3,FALSE)</f>
        <v>https://www.zoellerpumps.com/en-us/products/sump-effluent-pumps/commercial/180-190-series</v>
      </c>
      <c r="E1489" s="37" t="s">
        <v>21</v>
      </c>
      <c r="F1489" s="40">
        <v>1683</v>
      </c>
      <c r="G1489" s="41"/>
      <c r="H1489" s="42">
        <v>53514282110</v>
      </c>
      <c r="I1489" s="43">
        <v>94</v>
      </c>
      <c r="J1489" s="43" t="s">
        <v>22</v>
      </c>
      <c r="K1489" s="43">
        <v>21.25</v>
      </c>
      <c r="L1489" s="43">
        <v>11.75</v>
      </c>
      <c r="M1489" s="43">
        <v>14.75</v>
      </c>
      <c r="N1489" s="37" t="s">
        <v>23</v>
      </c>
      <c r="O1489" s="37" t="s">
        <v>196</v>
      </c>
    </row>
    <row r="1490" spans="1:15" s="36" customFormat="1" x14ac:dyDescent="0.25">
      <c r="A1490" s="37" t="s">
        <v>2969</v>
      </c>
      <c r="B1490" s="44" t="str">
        <f t="shared" si="31"/>
        <v>JX188 2F/200-208V/3Ph/Ex Pr/FM/CSA/(188-0029)</v>
      </c>
      <c r="C1490" s="37" t="s">
        <v>2970</v>
      </c>
      <c r="D1490" s="37" t="str">
        <f>VLOOKUP(A1490,'[1]Zoeller Pump Company'!$A$10:$C$3862,3,FALSE)</f>
        <v>https://www.zoellerpumps.com/en-us/products/sump-effluent-pumps/commercial/180-190-series</v>
      </c>
      <c r="E1490" s="37" t="s">
        <v>21</v>
      </c>
      <c r="F1490" s="40">
        <v>2756</v>
      </c>
      <c r="G1490" s="41"/>
      <c r="H1490" s="42">
        <v>53514290276</v>
      </c>
      <c r="I1490" s="43">
        <v>128</v>
      </c>
      <c r="J1490" s="43" t="s">
        <v>22</v>
      </c>
      <c r="K1490" s="43">
        <v>32</v>
      </c>
      <c r="L1490" s="43">
        <v>12</v>
      </c>
      <c r="M1490" s="43">
        <v>15</v>
      </c>
      <c r="N1490" s="37" t="s">
        <v>23</v>
      </c>
      <c r="O1490" s="37" t="s">
        <v>24</v>
      </c>
    </row>
    <row r="1491" spans="1:15" s="36" customFormat="1" x14ac:dyDescent="0.25">
      <c r="A1491" s="37" t="s">
        <v>2971</v>
      </c>
      <c r="B1491" s="44" t="str">
        <f t="shared" si="31"/>
        <v>G188 2F/35'Cd/460V/3Ph/cCSAus/UL/(188-0010)</v>
      </c>
      <c r="C1491" s="37" t="s">
        <v>2972</v>
      </c>
      <c r="D1491" s="37" t="str">
        <f>VLOOKUP(A1491,'[1]Zoeller Pump Company'!$A$10:$C$3862,3,FALSE)</f>
        <v>https://www.zoellerpumps.com/en-us/products/sump-effluent-pumps/commercial/180-190-series</v>
      </c>
      <c r="E1491" s="37" t="s">
        <v>21</v>
      </c>
      <c r="F1491" s="40">
        <v>1653</v>
      </c>
      <c r="G1491" s="41"/>
      <c r="H1491" s="42">
        <v>53514336035</v>
      </c>
      <c r="I1491" s="43">
        <v>96</v>
      </c>
      <c r="J1491" s="43" t="s">
        <v>22</v>
      </c>
      <c r="K1491" s="43">
        <v>21.25</v>
      </c>
      <c r="L1491" s="43">
        <v>11.75</v>
      </c>
      <c r="M1491" s="43">
        <v>14.75</v>
      </c>
      <c r="N1491" s="37" t="s">
        <v>23</v>
      </c>
      <c r="O1491" s="37" t="s">
        <v>196</v>
      </c>
    </row>
    <row r="1492" spans="1:15" s="36" customFormat="1" x14ac:dyDescent="0.25">
      <c r="A1492" s="37" t="s">
        <v>2973</v>
      </c>
      <c r="B1492" s="44" t="str">
        <f t="shared" si="31"/>
        <v>GX188 2F/460V/3Ph/Ex Pr/ FM/CSA/(188-0031)</v>
      </c>
      <c r="C1492" s="37" t="s">
        <v>2974</v>
      </c>
      <c r="D1492" s="37" t="str">
        <f>VLOOKUP(A1492,'[1]Zoeller Pump Company'!$A$10:$C$3862,3,FALSE)</f>
        <v>https://www.zoellerpumps.com/en-us/products/sump-effluent-pumps/commercial/180-190-series</v>
      </c>
      <c r="E1492" s="37" t="s">
        <v>21</v>
      </c>
      <c r="F1492" s="40">
        <v>2756</v>
      </c>
      <c r="G1492" s="41"/>
      <c r="H1492" s="42">
        <v>53514352943</v>
      </c>
      <c r="I1492" s="43">
        <v>128</v>
      </c>
      <c r="J1492" s="43" t="s">
        <v>22</v>
      </c>
      <c r="K1492" s="43">
        <v>32</v>
      </c>
      <c r="L1492" s="43">
        <v>12</v>
      </c>
      <c r="M1492" s="43">
        <v>15</v>
      </c>
      <c r="N1492" s="37" t="s">
        <v>23</v>
      </c>
      <c r="O1492" s="37" t="s">
        <v>24</v>
      </c>
    </row>
    <row r="1493" spans="1:15" s="36" customFormat="1" x14ac:dyDescent="0.25">
      <c r="A1493" s="37" t="s">
        <v>2975</v>
      </c>
      <c r="B1493" s="44" t="str">
        <f t="shared" si="31"/>
        <v>JX188 2F/50'Cd/200-208V/3Ph/Ex Pr/FM/CSA/(188-0048)</v>
      </c>
      <c r="C1493" s="37" t="s">
        <v>2976</v>
      </c>
      <c r="D1493" s="37" t="str">
        <f>VLOOKUP(A1493,'[1]Zoeller Pump Company'!$A$10:$C$3862,3,FALSE)</f>
        <v>https://www.zoellerpumps.com/en-us/products/sump-effluent-pumps/commercial/180-190-series</v>
      </c>
      <c r="E1493" s="37" t="s">
        <v>21</v>
      </c>
      <c r="F1493" s="40">
        <v>2896</v>
      </c>
      <c r="G1493" s="41"/>
      <c r="H1493" s="42">
        <v>53514367299</v>
      </c>
      <c r="I1493" s="43">
        <v>128</v>
      </c>
      <c r="J1493" s="43" t="s">
        <v>22</v>
      </c>
      <c r="K1493" s="43">
        <v>32</v>
      </c>
      <c r="L1493" s="43">
        <v>12</v>
      </c>
      <c r="M1493" s="43">
        <v>15</v>
      </c>
      <c r="N1493" s="37" t="s">
        <v>23</v>
      </c>
      <c r="O1493" s="37" t="s">
        <v>24</v>
      </c>
    </row>
    <row r="1494" spans="1:15" s="36" customFormat="1" x14ac:dyDescent="0.25">
      <c r="A1494" s="37" t="s">
        <v>2977</v>
      </c>
      <c r="B1494" s="44" t="str">
        <f t="shared" si="31"/>
        <v>EX188 2F/35'Cd/230V/1Ph/Ex Pr/FM/CSA/(188-0060)</v>
      </c>
      <c r="C1494" s="37" t="s">
        <v>2978</v>
      </c>
      <c r="D1494" s="37" t="str">
        <f>VLOOKUP(A1494,'[1]Zoeller Pump Company'!$A$10:$C$3862,3,FALSE)</f>
        <v>https://www.zoellerpumps.com/en-us/products/sump-effluent-pumps/commercial/180-190-series</v>
      </c>
      <c r="E1494" s="37" t="s">
        <v>21</v>
      </c>
      <c r="F1494" s="40">
        <v>2866</v>
      </c>
      <c r="G1494" s="41"/>
      <c r="H1494" s="42">
        <v>53514367824</v>
      </c>
      <c r="I1494" s="43">
        <v>128</v>
      </c>
      <c r="J1494" s="43" t="s">
        <v>22</v>
      </c>
      <c r="K1494" s="43">
        <v>32</v>
      </c>
      <c r="L1494" s="43">
        <v>12</v>
      </c>
      <c r="M1494" s="43">
        <v>15</v>
      </c>
      <c r="N1494" s="37" t="s">
        <v>23</v>
      </c>
      <c r="O1494" s="37" t="s">
        <v>24</v>
      </c>
    </row>
    <row r="1495" spans="1:15" s="36" customFormat="1" x14ac:dyDescent="0.25">
      <c r="A1495" s="37" t="s">
        <v>2979</v>
      </c>
      <c r="B1495" s="44" t="str">
        <f t="shared" si="31"/>
        <v>GX188 2F/35'Cd/460V/3Ph/Ex Pr/FM/CSA/(188-0040)</v>
      </c>
      <c r="C1495" s="37" t="s">
        <v>2980</v>
      </c>
      <c r="D1495" s="37" t="str">
        <f>VLOOKUP(A1495,'[1]Zoeller Pump Company'!$A$10:$C$3862,3,FALSE)</f>
        <v>https://www.zoellerpumps.com/en-us/products/sump-effluent-pumps/commercial/180-190-series</v>
      </c>
      <c r="E1495" s="37" t="s">
        <v>21</v>
      </c>
      <c r="F1495" s="40">
        <v>2866</v>
      </c>
      <c r="G1495" s="41"/>
      <c r="H1495" s="42">
        <v>53514367909</v>
      </c>
      <c r="I1495" s="43">
        <v>129</v>
      </c>
      <c r="J1495" s="43" t="s">
        <v>22</v>
      </c>
      <c r="K1495" s="43">
        <v>32</v>
      </c>
      <c r="L1495" s="43">
        <v>12</v>
      </c>
      <c r="M1495" s="43">
        <v>15</v>
      </c>
      <c r="N1495" s="37" t="s">
        <v>23</v>
      </c>
      <c r="O1495" s="37" t="s">
        <v>24</v>
      </c>
    </row>
    <row r="1496" spans="1:15" s="36" customFormat="1" x14ac:dyDescent="0.25">
      <c r="A1496" s="37" t="s">
        <v>2981</v>
      </c>
      <c r="B1496" s="44" t="str">
        <f t="shared" si="31"/>
        <v>IX188 2F/50'Cd/200-208V/1Ph/Ex Pr/FM/CSA/(188-0061)</v>
      </c>
      <c r="C1496" s="37" t="s">
        <v>2982</v>
      </c>
      <c r="D1496" s="37" t="str">
        <f>VLOOKUP(A1496,'[1]Zoeller Pump Company'!$A$10:$C$3862,3,FALSE)</f>
        <v>https://www.zoellerpumps.com/en-us/products/sump-effluent-pumps/commercial/180-190-series</v>
      </c>
      <c r="E1496" s="37" t="s">
        <v>21</v>
      </c>
      <c r="F1496" s="40">
        <v>2821</v>
      </c>
      <c r="G1496" s="41"/>
      <c r="H1496" s="42">
        <v>53514375140</v>
      </c>
      <c r="I1496" s="43">
        <v>128</v>
      </c>
      <c r="J1496" s="43" t="s">
        <v>22</v>
      </c>
      <c r="K1496" s="43">
        <v>32</v>
      </c>
      <c r="L1496" s="43">
        <v>12</v>
      </c>
      <c r="M1496" s="43">
        <v>15</v>
      </c>
      <c r="N1496" s="37" t="s">
        <v>23</v>
      </c>
      <c r="O1496" s="37" t="s">
        <v>24</v>
      </c>
    </row>
    <row r="1497" spans="1:15" s="36" customFormat="1" x14ac:dyDescent="0.25">
      <c r="A1497" s="37" t="s">
        <v>2983</v>
      </c>
      <c r="B1497" s="44" t="str">
        <f t="shared" si="31"/>
        <v>J188 2F/35'Cd/200-208V/3Ph/cCSAus/UL/(188-0054)</v>
      </c>
      <c r="C1497" s="37" t="s">
        <v>2984</v>
      </c>
      <c r="D1497" s="37" t="str">
        <f>VLOOKUP(A1497,'[1]Zoeller Pump Company'!$A$10:$C$3862,3,FALSE)</f>
        <v>https://www.zoellerpumps.com/en-us/products/sump-effluent-pumps/commercial/180-190-series</v>
      </c>
      <c r="E1497" s="37" t="s">
        <v>21</v>
      </c>
      <c r="F1497" s="40">
        <v>1653</v>
      </c>
      <c r="G1497" s="41"/>
      <c r="H1497" s="42">
        <v>53514385484</v>
      </c>
      <c r="I1497" s="43">
        <v>96</v>
      </c>
      <c r="J1497" s="43" t="s">
        <v>22</v>
      </c>
      <c r="K1497" s="43">
        <v>21.25</v>
      </c>
      <c r="L1497" s="43">
        <v>11.75</v>
      </c>
      <c r="M1497" s="43">
        <v>14.75</v>
      </c>
      <c r="N1497" s="37" t="s">
        <v>23</v>
      </c>
      <c r="O1497" s="37" t="s">
        <v>196</v>
      </c>
    </row>
    <row r="1498" spans="1:15" s="36" customFormat="1" x14ac:dyDescent="0.25">
      <c r="A1498" s="39" t="s">
        <v>2985</v>
      </c>
      <c r="B1498" s="44" t="str">
        <f t="shared" si="31"/>
        <v>D188 2F/35'Cd/230V/1Ph/cCSAus/(188-0036)</v>
      </c>
      <c r="C1498" s="39" t="str">
        <f>VLOOKUP(A1498,'[2]2021 M10 PricePartsList'!$A:$D,2,FALSE)</f>
        <v>D188 2F/35'Cd/230V/1Ph/cCSAus/(188-0036)</v>
      </c>
      <c r="D1498" s="39" t="s">
        <v>1803</v>
      </c>
      <c r="E1498" s="37" t="s">
        <v>21</v>
      </c>
      <c r="F1498" s="50">
        <v>1655</v>
      </c>
      <c r="G1498" s="41"/>
      <c r="H1498" s="42">
        <v>53514474409</v>
      </c>
      <c r="I1498" s="43">
        <v>98</v>
      </c>
      <c r="J1498" s="46" t="s">
        <v>22</v>
      </c>
      <c r="K1498" s="43">
        <v>21.25</v>
      </c>
      <c r="L1498" s="43">
        <v>11.75</v>
      </c>
      <c r="M1498" s="43">
        <v>14.75</v>
      </c>
      <c r="N1498" s="37" t="s">
        <v>23</v>
      </c>
      <c r="O1498" s="37" t="s">
        <v>196</v>
      </c>
    </row>
    <row r="1499" spans="1:15" s="36" customFormat="1" x14ac:dyDescent="0.25">
      <c r="A1499" s="37" t="s">
        <v>2986</v>
      </c>
      <c r="B1499" s="44" t="str">
        <f t="shared" si="31"/>
        <v>D189 2F/230V/1Ph/CSA/(189-0003)</v>
      </c>
      <c r="C1499" s="37" t="s">
        <v>2987</v>
      </c>
      <c r="D1499" s="37" t="str">
        <f>VLOOKUP(A1499,'[1]Zoeller Pump Company'!$A$10:$C$3862,3,FALSE)</f>
        <v>https://www.zoellerpumps.com/en-us/products/sump-effluent-pumps/commercial/180-190-series</v>
      </c>
      <c r="E1499" s="37" t="s">
        <v>21</v>
      </c>
      <c r="F1499" s="40">
        <v>1609</v>
      </c>
      <c r="G1499" s="41"/>
      <c r="H1499" s="42">
        <v>53514018948</v>
      </c>
      <c r="I1499" s="43">
        <v>94</v>
      </c>
      <c r="J1499" s="43" t="s">
        <v>22</v>
      </c>
      <c r="K1499" s="43">
        <v>21.25</v>
      </c>
      <c r="L1499" s="43">
        <v>11.75</v>
      </c>
      <c r="M1499" s="43">
        <v>14.75</v>
      </c>
      <c r="N1499" s="37" t="s">
        <v>23</v>
      </c>
      <c r="O1499" s="37" t="s">
        <v>196</v>
      </c>
    </row>
    <row r="1500" spans="1:15" s="36" customFormat="1" x14ac:dyDescent="0.25">
      <c r="A1500" s="37" t="s">
        <v>2988</v>
      </c>
      <c r="B1500" s="44" t="str">
        <f t="shared" si="31"/>
        <v>E189 2F/230V/1Ph/CSA/(189-0004)</v>
      </c>
      <c r="C1500" s="37" t="s">
        <v>2989</v>
      </c>
      <c r="D1500" s="37" t="str">
        <f>VLOOKUP(A1500,'[1]Zoeller Pump Company'!$A$10:$C$3862,3,FALSE)</f>
        <v>https://www.zoellerpumps.com/en-us/products/sump-effluent-pumps/commercial/180-190-series</v>
      </c>
      <c r="E1500" s="37" t="s">
        <v>21</v>
      </c>
      <c r="F1500" s="40">
        <v>1507</v>
      </c>
      <c r="G1500" s="41"/>
      <c r="H1500" s="42">
        <v>53514018955</v>
      </c>
      <c r="I1500" s="43">
        <v>93</v>
      </c>
      <c r="J1500" s="43" t="s">
        <v>22</v>
      </c>
      <c r="K1500" s="43">
        <v>21.25</v>
      </c>
      <c r="L1500" s="43">
        <v>11.75</v>
      </c>
      <c r="M1500" s="43">
        <v>14.75</v>
      </c>
      <c r="N1500" s="37" t="s">
        <v>23</v>
      </c>
      <c r="O1500" s="37" t="s">
        <v>196</v>
      </c>
    </row>
    <row r="1501" spans="1:15" s="36" customFormat="1" x14ac:dyDescent="0.25">
      <c r="A1501" s="37" t="s">
        <v>2990</v>
      </c>
      <c r="B1501" s="44" t="str">
        <f t="shared" si="31"/>
        <v>D189 2F/50'Cd/230V/1Ph/CSA/(189-0007)</v>
      </c>
      <c r="C1501" s="37" t="s">
        <v>2991</v>
      </c>
      <c r="D1501" s="37" t="str">
        <f>VLOOKUP(A1501,'[1]Zoeller Pump Company'!$A$10:$C$3862,3,FALSE)</f>
        <v>https://www.zoellerpumps.com/en-us/products/sump-effluent-pumps/commercial/180-190-series</v>
      </c>
      <c r="E1501" s="37" t="s">
        <v>21</v>
      </c>
      <c r="F1501" s="40">
        <v>1749</v>
      </c>
      <c r="G1501" s="41"/>
      <c r="H1501" s="42">
        <v>53514018979</v>
      </c>
      <c r="I1501" s="43">
        <v>103</v>
      </c>
      <c r="J1501" s="43" t="s">
        <v>22</v>
      </c>
      <c r="K1501" s="43">
        <v>21.25</v>
      </c>
      <c r="L1501" s="43">
        <v>11.75</v>
      </c>
      <c r="M1501" s="43">
        <v>14.75</v>
      </c>
      <c r="N1501" s="37" t="s">
        <v>23</v>
      </c>
      <c r="O1501" s="37" t="s">
        <v>196</v>
      </c>
    </row>
    <row r="1502" spans="1:15" s="36" customFormat="1" x14ac:dyDescent="0.25">
      <c r="A1502" s="37" t="s">
        <v>2992</v>
      </c>
      <c r="B1502" s="44" t="str">
        <f t="shared" si="31"/>
        <v>F189 2F/230V/3Ph/cCSAus/UL/(189-0008)</v>
      </c>
      <c r="C1502" s="37" t="s">
        <v>2993</v>
      </c>
      <c r="D1502" s="37" t="str">
        <f>VLOOKUP(A1502,'[1]Zoeller Pump Company'!$A$10:$C$3862,3,FALSE)</f>
        <v>https://www.zoellerpumps.com/en-us/products/sump-effluent-pumps/commercial/180-190-series</v>
      </c>
      <c r="E1502" s="37" t="s">
        <v>21</v>
      </c>
      <c r="F1502" s="40">
        <v>1622</v>
      </c>
      <c r="G1502" s="41"/>
      <c r="H1502" s="42">
        <v>53514018986</v>
      </c>
      <c r="I1502" s="43">
        <v>93</v>
      </c>
      <c r="J1502" s="43" t="s">
        <v>22</v>
      </c>
      <c r="K1502" s="43">
        <v>21.25</v>
      </c>
      <c r="L1502" s="43">
        <v>11.75</v>
      </c>
      <c r="M1502" s="43">
        <v>14.75</v>
      </c>
      <c r="N1502" s="37" t="s">
        <v>23</v>
      </c>
      <c r="O1502" s="37" t="s">
        <v>196</v>
      </c>
    </row>
    <row r="1503" spans="1:15" s="36" customFormat="1" x14ac:dyDescent="0.25">
      <c r="A1503" s="37" t="s">
        <v>2994</v>
      </c>
      <c r="B1503" s="44" t="str">
        <f t="shared" si="31"/>
        <v>G189 2F/460V/3Ph/cCSAus/UL/(189-0009)</v>
      </c>
      <c r="C1503" s="37" t="s">
        <v>2995</v>
      </c>
      <c r="D1503" s="37" t="str">
        <f>VLOOKUP(A1503,'[1]Zoeller Pump Company'!$A$10:$C$3862,3,FALSE)</f>
        <v>https://www.zoellerpumps.com/en-us/products/sump-effluent-pumps/commercial/180-190-series</v>
      </c>
      <c r="E1503" s="37" t="s">
        <v>21</v>
      </c>
      <c r="F1503" s="40">
        <v>1622</v>
      </c>
      <c r="G1503" s="41"/>
      <c r="H1503" s="42">
        <v>53514018993</v>
      </c>
      <c r="I1503" s="43">
        <v>93</v>
      </c>
      <c r="J1503" s="43" t="s">
        <v>22</v>
      </c>
      <c r="K1503" s="43">
        <v>21.25</v>
      </c>
      <c r="L1503" s="43">
        <v>11.75</v>
      </c>
      <c r="M1503" s="43">
        <v>14.75</v>
      </c>
      <c r="N1503" s="37" t="s">
        <v>23</v>
      </c>
      <c r="O1503" s="37" t="s">
        <v>196</v>
      </c>
    </row>
    <row r="1504" spans="1:15" s="36" customFormat="1" x14ac:dyDescent="0.25">
      <c r="A1504" s="37" t="s">
        <v>2996</v>
      </c>
      <c r="B1504" s="44" t="str">
        <f t="shared" si="31"/>
        <v>J189 2F/200-208V/3Ph/cCSAus/UL/(189-0010)</v>
      </c>
      <c r="C1504" s="37" t="s">
        <v>2997</v>
      </c>
      <c r="D1504" s="37" t="str">
        <f>VLOOKUP(A1504,'[1]Zoeller Pump Company'!$A$10:$C$3862,3,FALSE)</f>
        <v>https://www.zoellerpumps.com/en-us/products/sump-effluent-pumps/commercial/180-190-series</v>
      </c>
      <c r="E1504" s="37" t="s">
        <v>21</v>
      </c>
      <c r="F1504" s="40">
        <v>1622</v>
      </c>
      <c r="G1504" s="41"/>
      <c r="H1504" s="42">
        <v>53514019006</v>
      </c>
      <c r="I1504" s="43">
        <v>93</v>
      </c>
      <c r="J1504" s="43" t="s">
        <v>22</v>
      </c>
      <c r="K1504" s="43">
        <v>21.25</v>
      </c>
      <c r="L1504" s="43">
        <v>11.75</v>
      </c>
      <c r="M1504" s="43">
        <v>14.75</v>
      </c>
      <c r="N1504" s="37" t="s">
        <v>23</v>
      </c>
      <c r="O1504" s="37" t="s">
        <v>196</v>
      </c>
    </row>
    <row r="1505" spans="1:15" s="36" customFormat="1" x14ac:dyDescent="0.25">
      <c r="A1505" s="37" t="s">
        <v>2998</v>
      </c>
      <c r="B1505" s="44" t="str">
        <f t="shared" si="31"/>
        <v>H189 2F/200-208V/1Ph/cCSAus/(189-0011)</v>
      </c>
      <c r="C1505" s="37" t="s">
        <v>2999</v>
      </c>
      <c r="D1505" s="37" t="str">
        <f>VLOOKUP(A1505,'[1]Zoeller Pump Company'!$A$10:$C$3862,3,FALSE)</f>
        <v>https://www.zoellerpumps.com/en-us/products/sump-effluent-pumps/commercial/180-190-series</v>
      </c>
      <c r="E1505" s="37" t="s">
        <v>21</v>
      </c>
      <c r="F1505" s="40">
        <v>1649</v>
      </c>
      <c r="G1505" s="41"/>
      <c r="H1505" s="42">
        <v>53514019013</v>
      </c>
      <c r="I1505" s="43">
        <v>93</v>
      </c>
      <c r="J1505" s="43" t="s">
        <v>22</v>
      </c>
      <c r="K1505" s="43">
        <v>21.25</v>
      </c>
      <c r="L1505" s="43">
        <v>11.75</v>
      </c>
      <c r="M1505" s="43">
        <v>14.75</v>
      </c>
      <c r="N1505" s="37" t="s">
        <v>23</v>
      </c>
      <c r="O1505" s="37" t="s">
        <v>196</v>
      </c>
    </row>
    <row r="1506" spans="1:15" s="36" customFormat="1" x14ac:dyDescent="0.25">
      <c r="A1506" s="37" t="s">
        <v>3000</v>
      </c>
      <c r="B1506" s="44" t="str">
        <f t="shared" si="31"/>
        <v>I189 2F/200-208V/1Ph/cCSAus/(189-0012)</v>
      </c>
      <c r="C1506" s="37" t="s">
        <v>3001</v>
      </c>
      <c r="D1506" s="37" t="str">
        <f>VLOOKUP(A1506,'[1]Zoeller Pump Company'!$A$10:$C$3862,3,FALSE)</f>
        <v>https://www.zoellerpumps.com/en-us/products/sump-effluent-pumps/commercial/180-190-series</v>
      </c>
      <c r="E1506" s="37" t="s">
        <v>21</v>
      </c>
      <c r="F1506" s="40">
        <v>1547</v>
      </c>
      <c r="G1506" s="41"/>
      <c r="H1506" s="42">
        <v>53514019020</v>
      </c>
      <c r="I1506" s="43">
        <v>93</v>
      </c>
      <c r="J1506" s="43" t="s">
        <v>22</v>
      </c>
      <c r="K1506" s="43">
        <v>21.25</v>
      </c>
      <c r="L1506" s="43">
        <v>11.75</v>
      </c>
      <c r="M1506" s="43">
        <v>14.75</v>
      </c>
      <c r="N1506" s="37" t="s">
        <v>23</v>
      </c>
      <c r="O1506" s="37" t="s">
        <v>196</v>
      </c>
    </row>
    <row r="1507" spans="1:15" s="36" customFormat="1" x14ac:dyDescent="0.25">
      <c r="A1507" s="37" t="s">
        <v>3002</v>
      </c>
      <c r="B1507" s="44" t="str">
        <f t="shared" si="31"/>
        <v>E189 2F/230V/1Ph/CSA/(189-0018)</v>
      </c>
      <c r="C1507" s="37" t="s">
        <v>3003</v>
      </c>
      <c r="D1507" s="37" t="str">
        <f>VLOOKUP(A1507,'[1]Zoeller Pump Company'!$A$10:$C$3862,3,FALSE)</f>
        <v>https://www.zoellerpumps.com/en-us/products/sump-effluent-pumps/commercial/180-190-series</v>
      </c>
      <c r="E1507" s="37" t="s">
        <v>21</v>
      </c>
      <c r="F1507" s="40">
        <v>1507</v>
      </c>
      <c r="G1507" s="41"/>
      <c r="H1507" s="42">
        <v>53514033385</v>
      </c>
      <c r="I1507" s="43">
        <v>93</v>
      </c>
      <c r="J1507" s="43" t="s">
        <v>22</v>
      </c>
      <c r="K1507" s="43">
        <v>21.25</v>
      </c>
      <c r="L1507" s="43">
        <v>11.75</v>
      </c>
      <c r="M1507" s="43">
        <v>14.75</v>
      </c>
      <c r="N1507" s="37" t="s">
        <v>23</v>
      </c>
      <c r="O1507" s="37" t="s">
        <v>196</v>
      </c>
    </row>
    <row r="1508" spans="1:15" s="36" customFormat="1" x14ac:dyDescent="0.25">
      <c r="A1508" s="37" t="s">
        <v>3004</v>
      </c>
      <c r="B1508" s="44" t="str">
        <f t="shared" si="31"/>
        <v>E189 2F/25'Cd/230V/1Ph/CSA/(189-0016)</v>
      </c>
      <c r="C1508" s="37" t="s">
        <v>3005</v>
      </c>
      <c r="D1508" s="37" t="str">
        <f>VLOOKUP(A1508,'[1]Zoeller Pump Company'!$A$10:$C$3862,3,FALSE)</f>
        <v>https://www.zoellerpumps.com/en-us/products/sump-effluent-pumps/commercial/180-190-series</v>
      </c>
      <c r="E1508" s="37" t="s">
        <v>21</v>
      </c>
      <c r="F1508" s="40">
        <v>1607</v>
      </c>
      <c r="G1508" s="41"/>
      <c r="H1508" s="42">
        <v>53514043339</v>
      </c>
      <c r="I1508" s="43">
        <v>93</v>
      </c>
      <c r="J1508" s="43" t="s">
        <v>22</v>
      </c>
      <c r="K1508" s="43">
        <v>21.25</v>
      </c>
      <c r="L1508" s="43">
        <v>11.75</v>
      </c>
      <c r="M1508" s="43">
        <v>14.75</v>
      </c>
      <c r="N1508" s="37" t="s">
        <v>23</v>
      </c>
      <c r="O1508" s="37" t="s">
        <v>196</v>
      </c>
    </row>
    <row r="1509" spans="1:15" s="36" customFormat="1" x14ac:dyDescent="0.25">
      <c r="A1509" s="37" t="s">
        <v>3006</v>
      </c>
      <c r="B1509" s="44" t="str">
        <f t="shared" si="31"/>
        <v>G189 2F/50'Cd/460V/3Ph/cCSAus/UL/(189-0024)</v>
      </c>
      <c r="C1509" s="37" t="s">
        <v>3007</v>
      </c>
      <c r="D1509" s="37" t="str">
        <f>VLOOKUP(A1509,'[1]Zoeller Pump Company'!$A$10:$C$3862,3,FALSE)</f>
        <v>https://www.zoellerpumps.com/en-us/products/sump-effluent-pumps/commercial/180-190-series</v>
      </c>
      <c r="E1509" s="37" t="s">
        <v>21</v>
      </c>
      <c r="F1509" s="40">
        <v>1762</v>
      </c>
      <c r="G1509" s="41"/>
      <c r="H1509" s="42">
        <v>53514082086</v>
      </c>
      <c r="I1509" s="43">
        <v>101</v>
      </c>
      <c r="J1509" s="43" t="s">
        <v>22</v>
      </c>
      <c r="K1509" s="43">
        <v>21.25</v>
      </c>
      <c r="L1509" s="43">
        <v>11.75</v>
      </c>
      <c r="M1509" s="43">
        <v>14.75</v>
      </c>
      <c r="N1509" s="37" t="s">
        <v>23</v>
      </c>
      <c r="O1509" s="37" t="s">
        <v>196</v>
      </c>
    </row>
    <row r="1510" spans="1:15" s="36" customFormat="1" x14ac:dyDescent="0.25">
      <c r="A1510" s="37" t="s">
        <v>3008</v>
      </c>
      <c r="B1510" s="44" t="str">
        <f t="shared" si="31"/>
        <v>WD189 2F/230V/1Ph/(189-0027)</v>
      </c>
      <c r="C1510" s="37" t="s">
        <v>3009</v>
      </c>
      <c r="D1510" s="37" t="str">
        <f>VLOOKUP(A1510,'[1]Zoeller Pump Company'!$A$10:$C$3862,3,FALSE)</f>
        <v>https://www.zoellerpumps.com/en-us/products/sump-effluent-pumps/commercial/180-190-series</v>
      </c>
      <c r="E1510" s="37" t="s">
        <v>21</v>
      </c>
      <c r="F1510" s="40">
        <v>1653</v>
      </c>
      <c r="G1510" s="41"/>
      <c r="H1510" s="42">
        <v>53514089986</v>
      </c>
      <c r="I1510" s="43">
        <v>95</v>
      </c>
      <c r="J1510" s="43" t="s">
        <v>22</v>
      </c>
      <c r="K1510" s="43">
        <v>21.25</v>
      </c>
      <c r="L1510" s="43">
        <v>11.75</v>
      </c>
      <c r="M1510" s="43">
        <v>14.75</v>
      </c>
      <c r="N1510" s="37" t="s">
        <v>23</v>
      </c>
      <c r="O1510" s="37" t="s">
        <v>196</v>
      </c>
    </row>
    <row r="1511" spans="1:15" s="36" customFormat="1" x14ac:dyDescent="0.25">
      <c r="A1511" s="37" t="s">
        <v>3010</v>
      </c>
      <c r="B1511" s="44" t="str">
        <f t="shared" si="31"/>
        <v>D189 2F/25'Cd/230V/1Ph/CSA/(189-0040)</v>
      </c>
      <c r="C1511" s="37" t="s">
        <v>3011</v>
      </c>
      <c r="D1511" s="37" t="str">
        <f>VLOOKUP(A1511,'[1]Zoeller Pump Company'!$A$10:$C$3862,3,FALSE)</f>
        <v>https://www.zoellerpumps.com/en-us/products/sump-effluent-pumps/commercial/180-190-series</v>
      </c>
      <c r="E1511" s="37" t="s">
        <v>21</v>
      </c>
      <c r="F1511" s="40">
        <v>1709</v>
      </c>
      <c r="G1511" s="41"/>
      <c r="H1511" s="42">
        <v>53514128661</v>
      </c>
      <c r="I1511" s="43">
        <v>99</v>
      </c>
      <c r="J1511" s="43" t="s">
        <v>22</v>
      </c>
      <c r="K1511" s="43">
        <v>21.25</v>
      </c>
      <c r="L1511" s="43">
        <v>11.75</v>
      </c>
      <c r="M1511" s="43">
        <v>14.75</v>
      </c>
      <c r="N1511" s="37" t="s">
        <v>23</v>
      </c>
      <c r="O1511" s="37" t="s">
        <v>196</v>
      </c>
    </row>
    <row r="1512" spans="1:15" s="36" customFormat="1" x14ac:dyDescent="0.25">
      <c r="A1512" s="37" t="s">
        <v>3012</v>
      </c>
      <c r="B1512" s="44" t="str">
        <f t="shared" si="31"/>
        <v>GX189 2F/50'Cd/460V/3Ph/Ex Pr/FM/CSA/(189-0041)</v>
      </c>
      <c r="C1512" s="37" t="s">
        <v>3013</v>
      </c>
      <c r="D1512" s="37" t="str">
        <f>VLOOKUP(A1512,'[1]Zoeller Pump Company'!$A$10:$C$3862,3,FALSE)</f>
        <v>https://www.zoellerpumps.com/en-us/products/sump-effluent-pumps/commercial/180-190-series</v>
      </c>
      <c r="E1512" s="37" t="s">
        <v>21</v>
      </c>
      <c r="F1512" s="40">
        <v>2979</v>
      </c>
      <c r="G1512" s="41"/>
      <c r="H1512" s="42">
        <v>53514137748</v>
      </c>
      <c r="I1512" s="43">
        <v>127</v>
      </c>
      <c r="J1512" s="43" t="s">
        <v>22</v>
      </c>
      <c r="K1512" s="43">
        <v>21.25</v>
      </c>
      <c r="L1512" s="43">
        <v>11.75</v>
      </c>
      <c r="M1512" s="43">
        <v>14.75</v>
      </c>
      <c r="N1512" s="37" t="s">
        <v>23</v>
      </c>
      <c r="O1512" s="37" t="s">
        <v>24</v>
      </c>
    </row>
    <row r="1513" spans="1:15" s="36" customFormat="1" x14ac:dyDescent="0.25">
      <c r="A1513" s="37" t="s">
        <v>3014</v>
      </c>
      <c r="B1513" s="44" t="str">
        <f t="shared" si="31"/>
        <v>WD189 2F/50'Cd/230V/1Ph/(189-0042)</v>
      </c>
      <c r="C1513" s="37" t="s">
        <v>3015</v>
      </c>
      <c r="D1513" s="37" t="str">
        <f>VLOOKUP(A1513,'[1]Zoeller Pump Company'!$A$10:$C$3862,3,FALSE)</f>
        <v>https://www.zoellerpumps.com/en-us/products/sump-effluent-pumps/commercial/180-190-series</v>
      </c>
      <c r="E1513" s="37" t="s">
        <v>21</v>
      </c>
      <c r="F1513" s="40">
        <v>1793</v>
      </c>
      <c r="G1513" s="41"/>
      <c r="H1513" s="42">
        <v>53514151843</v>
      </c>
      <c r="I1513" s="43">
        <v>101</v>
      </c>
      <c r="J1513" s="43" t="s">
        <v>22</v>
      </c>
      <c r="K1513" s="43">
        <v>21.25</v>
      </c>
      <c r="L1513" s="43">
        <v>11.75</v>
      </c>
      <c r="M1513" s="43">
        <v>14.75</v>
      </c>
      <c r="N1513" s="37" t="s">
        <v>23</v>
      </c>
      <c r="O1513" s="37" t="s">
        <v>196</v>
      </c>
    </row>
    <row r="1514" spans="1:15" s="36" customFormat="1" x14ac:dyDescent="0.25">
      <c r="A1514" s="37" t="s">
        <v>3016</v>
      </c>
      <c r="B1514" s="44" t="str">
        <f t="shared" si="31"/>
        <v>I189 2F/50'Cd/200-208V/1Ph/cCSAus/(189-0045)</v>
      </c>
      <c r="C1514" s="37" t="s">
        <v>3017</v>
      </c>
      <c r="D1514" s="37" t="str">
        <f>VLOOKUP(A1514,'[1]Zoeller Pump Company'!$A$10:$C$3862,3,FALSE)</f>
        <v>https://www.zoellerpumps.com/en-us/products/sump-effluent-pumps/commercial/180-190-series</v>
      </c>
      <c r="E1514" s="37" t="s">
        <v>21</v>
      </c>
      <c r="F1514" s="40">
        <v>1687</v>
      </c>
      <c r="G1514" s="41"/>
      <c r="H1514" s="42">
        <v>53514192983</v>
      </c>
      <c r="I1514" s="43">
        <v>98</v>
      </c>
      <c r="J1514" s="43" t="s">
        <v>22</v>
      </c>
      <c r="K1514" s="43">
        <v>21.25</v>
      </c>
      <c r="L1514" s="43">
        <v>11.75</v>
      </c>
      <c r="M1514" s="43">
        <v>14.75</v>
      </c>
      <c r="N1514" s="37" t="s">
        <v>23</v>
      </c>
      <c r="O1514" s="37" t="s">
        <v>196</v>
      </c>
    </row>
    <row r="1515" spans="1:15" s="36" customFormat="1" x14ac:dyDescent="0.25">
      <c r="A1515" s="37" t="s">
        <v>3018</v>
      </c>
      <c r="B1515" s="44" t="str">
        <f t="shared" si="31"/>
        <v>GX189 2F/460V/3Ph/Ex Pr/FM/CSA/(189-0034)</v>
      </c>
      <c r="C1515" s="37" t="s">
        <v>3019</v>
      </c>
      <c r="D1515" s="37" t="str">
        <f>VLOOKUP(A1515,'[1]Zoeller Pump Company'!$A$10:$C$3862,3,FALSE)</f>
        <v>https://www.zoellerpumps.com/en-us/products/sump-effluent-pumps/commercial/180-190-series</v>
      </c>
      <c r="E1515" s="37" t="s">
        <v>21</v>
      </c>
      <c r="F1515" s="40">
        <v>2839</v>
      </c>
      <c r="G1515" s="41"/>
      <c r="H1515" s="42">
        <v>53514200268</v>
      </c>
      <c r="I1515" s="43">
        <v>129</v>
      </c>
      <c r="J1515" s="43" t="s">
        <v>22</v>
      </c>
      <c r="K1515" s="43">
        <v>32</v>
      </c>
      <c r="L1515" s="43">
        <v>12</v>
      </c>
      <c r="M1515" s="43">
        <v>15</v>
      </c>
      <c r="N1515" s="37" t="s">
        <v>23</v>
      </c>
      <c r="O1515" s="37" t="s">
        <v>24</v>
      </c>
    </row>
    <row r="1516" spans="1:15" s="36" customFormat="1" x14ac:dyDescent="0.25">
      <c r="A1516" s="37" t="s">
        <v>3020</v>
      </c>
      <c r="B1516" s="44" t="str">
        <f t="shared" si="31"/>
        <v>D189 2F/35'Cd/230V/1Ph/CSA/(189-0049)</v>
      </c>
      <c r="C1516" s="37" t="s">
        <v>3021</v>
      </c>
      <c r="D1516" s="37" t="str">
        <f>VLOOKUP(A1516,'[1]Zoeller Pump Company'!$A$10:$C$3862,3,FALSE)</f>
        <v>https://www.zoellerpumps.com/en-us/products/sump-effluent-pumps/commercial/180-190-series</v>
      </c>
      <c r="E1516" s="37" t="s">
        <v>21</v>
      </c>
      <c r="F1516" s="40">
        <v>1719</v>
      </c>
      <c r="G1516" s="41"/>
      <c r="H1516" s="42">
        <v>53514260583</v>
      </c>
      <c r="I1516" s="43">
        <v>101</v>
      </c>
      <c r="J1516" s="43" t="s">
        <v>22</v>
      </c>
      <c r="K1516" s="43">
        <v>21.25</v>
      </c>
      <c r="L1516" s="43">
        <v>11.75</v>
      </c>
      <c r="M1516" s="43">
        <v>14.75</v>
      </c>
      <c r="N1516" s="37" t="s">
        <v>23</v>
      </c>
      <c r="O1516" s="37" t="s">
        <v>196</v>
      </c>
    </row>
    <row r="1517" spans="1:15" s="36" customFormat="1" x14ac:dyDescent="0.25">
      <c r="A1517" s="37" t="s">
        <v>3022</v>
      </c>
      <c r="B1517" s="44" t="str">
        <f t="shared" si="31"/>
        <v>G189 2F/35'Cd/460V/3Ph/cCSAus/UL/(189-0044)</v>
      </c>
      <c r="C1517" s="37" t="s">
        <v>3023</v>
      </c>
      <c r="D1517" s="37" t="str">
        <f>VLOOKUP(A1517,'[1]Zoeller Pump Company'!$A$10:$C$3862,3,FALSE)</f>
        <v>https://www.zoellerpumps.com/en-us/products/sump-effluent-pumps/commercial/180-190-series</v>
      </c>
      <c r="E1517" s="37" t="s">
        <v>21</v>
      </c>
      <c r="F1517" s="40">
        <v>1732</v>
      </c>
      <c r="G1517" s="41"/>
      <c r="H1517" s="42">
        <v>53514287511</v>
      </c>
      <c r="I1517" s="43">
        <v>100</v>
      </c>
      <c r="J1517" s="43" t="s">
        <v>22</v>
      </c>
      <c r="K1517" s="43">
        <v>21.25</v>
      </c>
      <c r="L1517" s="43">
        <v>11.75</v>
      </c>
      <c r="M1517" s="43">
        <v>14.75</v>
      </c>
      <c r="N1517" s="37" t="s">
        <v>23</v>
      </c>
      <c r="O1517" s="37" t="s">
        <v>196</v>
      </c>
    </row>
    <row r="1518" spans="1:15" s="36" customFormat="1" x14ac:dyDescent="0.25">
      <c r="A1518" s="37" t="s">
        <v>3024</v>
      </c>
      <c r="B1518" s="44" t="str">
        <f t="shared" si="31"/>
        <v>DX189 2F/230V/1Ph/Ex Pr/FM/CSA/(189-0047)</v>
      </c>
      <c r="C1518" s="37" t="s">
        <v>3025</v>
      </c>
      <c r="D1518" s="37" t="str">
        <f>VLOOKUP(A1518,'[1]Zoeller Pump Company'!$A$10:$C$3862,3,FALSE)</f>
        <v>https://www.zoellerpumps.com/en-us/products/sump-effluent-pumps/commercial/180-190-series</v>
      </c>
      <c r="E1518" s="37" t="s">
        <v>21</v>
      </c>
      <c r="F1518" s="40">
        <v>3615</v>
      </c>
      <c r="G1518" s="41"/>
      <c r="H1518" s="42">
        <v>53514331047</v>
      </c>
      <c r="I1518" s="43">
        <v>129</v>
      </c>
      <c r="J1518" s="43" t="s">
        <v>22</v>
      </c>
      <c r="K1518" s="43">
        <v>32</v>
      </c>
      <c r="L1518" s="43">
        <v>12</v>
      </c>
      <c r="M1518" s="43">
        <v>15</v>
      </c>
      <c r="N1518" s="37" t="s">
        <v>23</v>
      </c>
      <c r="O1518" s="37" t="s">
        <v>24</v>
      </c>
    </row>
    <row r="1519" spans="1:15" s="36" customFormat="1" x14ac:dyDescent="0.25">
      <c r="A1519" s="37" t="s">
        <v>3026</v>
      </c>
      <c r="B1519" s="44" t="str">
        <f t="shared" si="31"/>
        <v>J189 2F/50'Cd/200-208V/3Ph/cCSAus/UL/(189-0056)</v>
      </c>
      <c r="C1519" s="37" t="s">
        <v>3027</v>
      </c>
      <c r="D1519" s="37" t="str">
        <f>VLOOKUP(A1519,'[1]Zoeller Pump Company'!$A$10:$C$3862,3,FALSE)</f>
        <v>https://www.zoellerpumps.com/en-us/products/sump-effluent-pumps/commercial/180-190-series</v>
      </c>
      <c r="E1519" s="37" t="s">
        <v>21</v>
      </c>
      <c r="F1519" s="40">
        <v>1762</v>
      </c>
      <c r="G1519" s="41"/>
      <c r="H1519" s="42">
        <v>53514343682</v>
      </c>
      <c r="I1519" s="43">
        <v>93</v>
      </c>
      <c r="J1519" s="43" t="s">
        <v>22</v>
      </c>
      <c r="K1519" s="43">
        <v>21.25</v>
      </c>
      <c r="L1519" s="43">
        <v>11.75</v>
      </c>
      <c r="M1519" s="43">
        <v>14.75</v>
      </c>
      <c r="N1519" s="37" t="s">
        <v>23</v>
      </c>
      <c r="O1519" s="37" t="s">
        <v>196</v>
      </c>
    </row>
    <row r="1520" spans="1:15" s="36" customFormat="1" x14ac:dyDescent="0.25">
      <c r="A1520" s="37" t="s">
        <v>3028</v>
      </c>
      <c r="B1520" s="44" t="str">
        <f t="shared" si="31"/>
        <v>G189 2F/25'Cd/460V/3Ph/cCSAus/UL/(189-0051)</v>
      </c>
      <c r="C1520" s="37" t="s">
        <v>3029</v>
      </c>
      <c r="D1520" s="37" t="str">
        <f>VLOOKUP(A1520,'[1]Zoeller Pump Company'!$A$10:$C$3862,3,FALSE)</f>
        <v>https://www.zoellerpumps.com/en-us/products/sump-effluent-pumps/commercial/180-190-series</v>
      </c>
      <c r="E1520" s="37" t="s">
        <v>21</v>
      </c>
      <c r="F1520" s="40">
        <v>1722</v>
      </c>
      <c r="G1520" s="41"/>
      <c r="H1520" s="42">
        <v>53514354602</v>
      </c>
      <c r="I1520" s="43">
        <v>100</v>
      </c>
      <c r="J1520" s="43" t="s">
        <v>22</v>
      </c>
      <c r="K1520" s="43">
        <v>21.25</v>
      </c>
      <c r="L1520" s="43">
        <v>11.75</v>
      </c>
      <c r="M1520" s="43">
        <v>14.75</v>
      </c>
      <c r="N1520" s="37" t="s">
        <v>23</v>
      </c>
      <c r="O1520" s="37" t="s">
        <v>196</v>
      </c>
    </row>
    <row r="1521" spans="1:15" s="36" customFormat="1" x14ac:dyDescent="0.25">
      <c r="A1521" s="37" t="s">
        <v>3030</v>
      </c>
      <c r="B1521" s="44" t="str">
        <f t="shared" si="31"/>
        <v>IX189 2F/50'Cd/200-208V/1Ph/Ex Pr/FM/CSA/(189-0061)</v>
      </c>
      <c r="C1521" s="37" t="s">
        <v>3031</v>
      </c>
      <c r="D1521" s="37" t="str">
        <f>VLOOKUP(A1521,'[1]Zoeller Pump Company'!$A$10:$C$3862,3,FALSE)</f>
        <v>https://www.zoellerpumps.com/en-us/products/sump-effluent-pumps/commercial/180-190-series</v>
      </c>
      <c r="E1521" s="37" t="s">
        <v>21</v>
      </c>
      <c r="F1521" s="40">
        <v>2904</v>
      </c>
      <c r="G1521" s="41"/>
      <c r="H1521" s="42">
        <v>53514387341</v>
      </c>
      <c r="I1521" s="43">
        <v>126</v>
      </c>
      <c r="J1521" s="43" t="s">
        <v>22</v>
      </c>
      <c r="K1521" s="43">
        <v>32</v>
      </c>
      <c r="L1521" s="43">
        <v>12</v>
      </c>
      <c r="M1521" s="43">
        <v>15</v>
      </c>
      <c r="N1521" s="37" t="s">
        <v>23</v>
      </c>
      <c r="O1521" s="37" t="s">
        <v>24</v>
      </c>
    </row>
    <row r="1522" spans="1:15" s="36" customFormat="1" x14ac:dyDescent="0.25">
      <c r="A1522" s="37" t="s">
        <v>3032</v>
      </c>
      <c r="B1522" s="44" t="str">
        <f t="shared" si="31"/>
        <v>E191 2F/230V/1Ph/(191-0004)</v>
      </c>
      <c r="C1522" s="37" t="s">
        <v>3033</v>
      </c>
      <c r="D1522" s="37" t="str">
        <f>VLOOKUP(A1522,'[1]Zoeller Pump Company'!$A$10:$C$3862,3,FALSE)</f>
        <v>https://www.zoellerpumps.com/en-us/products/sump-effluent-pumps/commercial/180-190-series</v>
      </c>
      <c r="E1522" s="37" t="s">
        <v>21</v>
      </c>
      <c r="F1522" s="40">
        <v>1548</v>
      </c>
      <c r="G1522" s="41"/>
      <c r="H1522" s="42">
        <v>53514062804</v>
      </c>
      <c r="I1522" s="43">
        <v>92</v>
      </c>
      <c r="J1522" s="43" t="s">
        <v>22</v>
      </c>
      <c r="K1522" s="43">
        <v>21.25</v>
      </c>
      <c r="L1522" s="43">
        <v>11.75</v>
      </c>
      <c r="M1522" s="43">
        <v>14.75</v>
      </c>
      <c r="N1522" s="37" t="s">
        <v>23</v>
      </c>
      <c r="O1522" s="37" t="s">
        <v>196</v>
      </c>
    </row>
    <row r="1523" spans="1:15" s="36" customFormat="1" x14ac:dyDescent="0.25">
      <c r="A1523" s="37" t="s">
        <v>3034</v>
      </c>
      <c r="B1523" s="44" t="str">
        <f t="shared" si="31"/>
        <v>E191 2F/25'Cd/230V/1Ph/(191-0006)</v>
      </c>
      <c r="C1523" s="37" t="s">
        <v>3035</v>
      </c>
      <c r="D1523" s="37" t="str">
        <f>VLOOKUP(A1523,'[1]Zoeller Pump Company'!$A$10:$C$3862,3,FALSE)</f>
        <v>https://www.zoellerpumps.com/en-us/products/sump-effluent-pumps/commercial/180-190-series</v>
      </c>
      <c r="E1523" s="37" t="s">
        <v>21</v>
      </c>
      <c r="F1523" s="40">
        <v>1648</v>
      </c>
      <c r="G1523" s="41"/>
      <c r="H1523" s="42">
        <v>53514099411</v>
      </c>
      <c r="I1523" s="43">
        <v>93</v>
      </c>
      <c r="J1523" s="43" t="s">
        <v>22</v>
      </c>
      <c r="K1523" s="43">
        <v>21.25</v>
      </c>
      <c r="L1523" s="43">
        <v>11.75</v>
      </c>
      <c r="M1523" s="43">
        <v>14.75</v>
      </c>
      <c r="N1523" s="37" t="s">
        <v>23</v>
      </c>
      <c r="O1523" s="37" t="s">
        <v>196</v>
      </c>
    </row>
    <row r="1524" spans="1:15" s="36" customFormat="1" x14ac:dyDescent="0.25">
      <c r="A1524" s="37" t="s">
        <v>3036</v>
      </c>
      <c r="B1524" s="44" t="str">
        <f t="shared" si="31"/>
        <v>EX191 2F/50'Cd/230V/1Ph/Ex Pr/FM/CSA/(191-0013)</v>
      </c>
      <c r="C1524" s="37" t="s">
        <v>3037</v>
      </c>
      <c r="D1524" s="37" t="str">
        <f>VLOOKUP(A1524,'[1]Zoeller Pump Company'!$A$10:$C$3862,3,FALSE)</f>
        <v>https://www.zoellerpumps.com/en-us/products/sump-effluent-pumps/commercial/180-190-series</v>
      </c>
      <c r="E1524" s="37" t="s">
        <v>21</v>
      </c>
      <c r="F1524" s="40">
        <v>2838</v>
      </c>
      <c r="G1524" s="41"/>
      <c r="H1524" s="42">
        <v>53514331764</v>
      </c>
      <c r="I1524" s="43">
        <v>131</v>
      </c>
      <c r="J1524" s="43" t="s">
        <v>22</v>
      </c>
      <c r="K1524" s="43">
        <v>32</v>
      </c>
      <c r="L1524" s="43">
        <v>12</v>
      </c>
      <c r="M1524" s="43">
        <v>15</v>
      </c>
      <c r="N1524" s="37" t="s">
        <v>23</v>
      </c>
      <c r="O1524" s="37" t="s">
        <v>24</v>
      </c>
    </row>
    <row r="1525" spans="1:15" s="36" customFormat="1" x14ac:dyDescent="0.25">
      <c r="A1525" s="37" t="s">
        <v>3038</v>
      </c>
      <c r="B1525" s="44" t="str">
        <f t="shared" si="31"/>
        <v>EX191 2F/35'Cd/230V/1Ph/Ex Pr/FM/CSA/(191-0014)</v>
      </c>
      <c r="C1525" s="37" t="s">
        <v>3039</v>
      </c>
      <c r="D1525" s="37" t="str">
        <f>VLOOKUP(A1525,'[1]Zoeller Pump Company'!$A$10:$C$3862,3,FALSE)</f>
        <v>https://www.zoellerpumps.com/en-us/products/sump-effluent-pumps/commercial/180-190-series</v>
      </c>
      <c r="E1525" s="37" t="s">
        <v>21</v>
      </c>
      <c r="F1525" s="40">
        <v>2808</v>
      </c>
      <c r="G1525" s="41"/>
      <c r="H1525" s="42">
        <v>53514364687</v>
      </c>
      <c r="I1525" s="43">
        <v>131</v>
      </c>
      <c r="J1525" s="43" t="s">
        <v>22</v>
      </c>
      <c r="K1525" s="43">
        <v>32</v>
      </c>
      <c r="L1525" s="43">
        <v>12</v>
      </c>
      <c r="M1525" s="43">
        <v>15</v>
      </c>
      <c r="N1525" s="37" t="s">
        <v>23</v>
      </c>
      <c r="O1525" s="37" t="s">
        <v>24</v>
      </c>
    </row>
    <row r="1526" spans="1:15" s="36" customFormat="1" x14ac:dyDescent="0.25">
      <c r="A1526" s="39" t="s">
        <v>3040</v>
      </c>
      <c r="B1526" s="44" t="str">
        <f t="shared" si="31"/>
        <v>E191 2F/50'Cd/230V/1Ph/(191-0008)</v>
      </c>
      <c r="C1526" s="39" t="str">
        <f>VLOOKUP(A1526,'[2]2021 M10 PricePartsList'!$A:$D,2,FALSE)</f>
        <v>E191 2F/50'Cd/230V/1Ph/(191-0008)</v>
      </c>
      <c r="D1526" s="39" t="s">
        <v>1803</v>
      </c>
      <c r="E1526" s="37" t="s">
        <v>21</v>
      </c>
      <c r="F1526" s="50">
        <v>1688</v>
      </c>
      <c r="G1526" s="41"/>
      <c r="H1526" s="42">
        <v>53514475123</v>
      </c>
      <c r="I1526" s="43">
        <v>93</v>
      </c>
      <c r="J1526" s="46" t="s">
        <v>22</v>
      </c>
      <c r="K1526" s="43">
        <v>21.25</v>
      </c>
      <c r="L1526" s="43">
        <v>11.75</v>
      </c>
      <c r="M1526" s="43">
        <v>14.75</v>
      </c>
      <c r="N1526" s="37" t="s">
        <v>23</v>
      </c>
      <c r="O1526" s="37" t="s">
        <v>24</v>
      </c>
    </row>
    <row r="1527" spans="1:15" s="36" customFormat="1" x14ac:dyDescent="0.25">
      <c r="A1527" s="37" t="s">
        <v>3041</v>
      </c>
      <c r="B1527" s="44" t="str">
        <f t="shared" si="31"/>
        <v>M292 2F/115V/1Ph/cCSAus/UL</v>
      </c>
      <c r="C1527" s="37" t="s">
        <v>3042</v>
      </c>
      <c r="D1527" s="37" t="str">
        <f>VLOOKUP(A1527,'[1]Zoeller Pump Company'!$A$10:$C$3862,3,FALSE)</f>
        <v>https://www.zoellerpumps.com/en-us/products/sewage-pumps/commercial/290-series</v>
      </c>
      <c r="E1527" s="37" t="s">
        <v>21</v>
      </c>
      <c r="F1527" s="40">
        <v>1157</v>
      </c>
      <c r="G1527" s="41"/>
      <c r="H1527" s="42">
        <v>53514019044</v>
      </c>
      <c r="I1527" s="43">
        <v>89</v>
      </c>
      <c r="J1527" s="43" t="s">
        <v>22</v>
      </c>
      <c r="K1527" s="43">
        <v>21.25</v>
      </c>
      <c r="L1527" s="43">
        <v>11.75</v>
      </c>
      <c r="M1527" s="43">
        <v>14.75</v>
      </c>
      <c r="N1527" s="37" t="s">
        <v>23</v>
      </c>
      <c r="O1527" s="37" t="s">
        <v>196</v>
      </c>
    </row>
    <row r="1528" spans="1:15" s="36" customFormat="1" x14ac:dyDescent="0.25">
      <c r="A1528" s="37" t="s">
        <v>3043</v>
      </c>
      <c r="B1528" s="44" t="str">
        <f t="shared" si="31"/>
        <v>N292 2F/115V/1Ph/CSA</v>
      </c>
      <c r="C1528" s="37" t="s">
        <v>3044</v>
      </c>
      <c r="D1528" s="37" t="str">
        <f>VLOOKUP(A1528,'[1]Zoeller Pump Company'!$A$10:$C$3862,3,FALSE)</f>
        <v>https://www.zoellerpumps.com/en-us/products/sewage-pumps/commercial/290-series</v>
      </c>
      <c r="E1528" s="37" t="s">
        <v>21</v>
      </c>
      <c r="F1528" s="40">
        <v>1042</v>
      </c>
      <c r="G1528" s="41"/>
      <c r="H1528" s="42">
        <v>53514019051</v>
      </c>
      <c r="I1528" s="43">
        <v>88</v>
      </c>
      <c r="J1528" s="43" t="s">
        <v>22</v>
      </c>
      <c r="K1528" s="43">
        <v>21.25</v>
      </c>
      <c r="L1528" s="43">
        <v>11.75</v>
      </c>
      <c r="M1528" s="43">
        <v>14.75</v>
      </c>
      <c r="N1528" s="37" t="s">
        <v>23</v>
      </c>
      <c r="O1528" s="37" t="s">
        <v>196</v>
      </c>
    </row>
    <row r="1529" spans="1:15" s="36" customFormat="1" x14ac:dyDescent="0.25">
      <c r="A1529" s="37" t="s">
        <v>3045</v>
      </c>
      <c r="B1529" s="44" t="str">
        <f t="shared" si="31"/>
        <v>D292 2F/230V/1Ph/cCSAus</v>
      </c>
      <c r="C1529" s="37" t="s">
        <v>3046</v>
      </c>
      <c r="D1529" s="37" t="str">
        <f>VLOOKUP(A1529,'[1]Zoeller Pump Company'!$A$10:$C$3862,3,FALSE)</f>
        <v>https://www.zoellerpumps.com/en-us/products/sewage-pumps/commercial/290-series</v>
      </c>
      <c r="E1529" s="37" t="s">
        <v>21</v>
      </c>
      <c r="F1529" s="40">
        <v>1214</v>
      </c>
      <c r="G1529" s="41"/>
      <c r="H1529" s="42">
        <v>53514353230</v>
      </c>
      <c r="I1529" s="43">
        <v>88</v>
      </c>
      <c r="J1529" s="43" t="s">
        <v>22</v>
      </c>
      <c r="K1529" s="43">
        <v>21.25</v>
      </c>
      <c r="L1529" s="43">
        <v>11.75</v>
      </c>
      <c r="M1529" s="43">
        <v>14.75</v>
      </c>
      <c r="N1529" s="37" t="s">
        <v>23</v>
      </c>
      <c r="O1529" s="37" t="s">
        <v>196</v>
      </c>
    </row>
    <row r="1530" spans="1:15" s="36" customFormat="1" x14ac:dyDescent="0.25">
      <c r="A1530" s="37" t="s">
        <v>3047</v>
      </c>
      <c r="B1530" s="44" t="str">
        <f t="shared" si="31"/>
        <v>E292 2F/230V/1Ph/cCSAus</v>
      </c>
      <c r="C1530" s="37" t="s">
        <v>3048</v>
      </c>
      <c r="D1530" s="37" t="str">
        <f>VLOOKUP(A1530,'[1]Zoeller Pump Company'!$A$10:$C$3862,3,FALSE)</f>
        <v>https://www.zoellerpumps.com/en-us/products/sewage-pumps/commercial/290-series</v>
      </c>
      <c r="E1530" s="37" t="s">
        <v>21</v>
      </c>
      <c r="F1530" s="40">
        <v>1103</v>
      </c>
      <c r="G1530" s="41"/>
      <c r="H1530" s="42">
        <v>53514353247</v>
      </c>
      <c r="I1530" s="43">
        <v>88</v>
      </c>
      <c r="J1530" s="43" t="s">
        <v>22</v>
      </c>
      <c r="K1530" s="43">
        <v>21.25</v>
      </c>
      <c r="L1530" s="43">
        <v>11.75</v>
      </c>
      <c r="M1530" s="43">
        <v>14.75</v>
      </c>
      <c r="N1530" s="37" t="s">
        <v>23</v>
      </c>
      <c r="O1530" s="37" t="s">
        <v>196</v>
      </c>
    </row>
    <row r="1531" spans="1:15" s="36" customFormat="1" x14ac:dyDescent="0.25">
      <c r="A1531" s="37" t="s">
        <v>3049</v>
      </c>
      <c r="B1531" s="44" t="str">
        <f t="shared" si="31"/>
        <v>M292 2F/25'Cd/115V/1Ph/cCSAus/UL</v>
      </c>
      <c r="C1531" s="37" t="s">
        <v>3050</v>
      </c>
      <c r="D1531" s="37" t="str">
        <f>VLOOKUP(A1531,'[1]Zoeller Pump Company'!$A$10:$C$3862,3,FALSE)</f>
        <v>https://www.zoellerpumps.com/en-us/products/sewage-pumps/commercial/290-series</v>
      </c>
      <c r="E1531" s="37" t="s">
        <v>21</v>
      </c>
      <c r="F1531" s="40">
        <v>1257</v>
      </c>
      <c r="G1531" s="41"/>
      <c r="H1531" s="42">
        <v>53514019075</v>
      </c>
      <c r="I1531" s="43">
        <v>91</v>
      </c>
      <c r="J1531" s="43" t="s">
        <v>22</v>
      </c>
      <c r="K1531" s="43">
        <v>21.25</v>
      </c>
      <c r="L1531" s="43">
        <v>11.75</v>
      </c>
      <c r="M1531" s="43">
        <v>14.75</v>
      </c>
      <c r="N1531" s="37" t="s">
        <v>23</v>
      </c>
      <c r="O1531" s="37" t="s">
        <v>196</v>
      </c>
    </row>
    <row r="1532" spans="1:15" s="36" customFormat="1" x14ac:dyDescent="0.25">
      <c r="A1532" s="37" t="s">
        <v>3051</v>
      </c>
      <c r="B1532" s="44" t="str">
        <f t="shared" si="31"/>
        <v>N292 2F/50'Cd/115V/1Ph/CSA</v>
      </c>
      <c r="C1532" s="37" t="s">
        <v>3052</v>
      </c>
      <c r="D1532" s="37" t="str">
        <f>VLOOKUP(A1532,'[1]Zoeller Pump Company'!$A$10:$C$3862,3,FALSE)</f>
        <v>https://www.zoellerpumps.com/en-us/products/sewage-pumps/commercial/290-series</v>
      </c>
      <c r="E1532" s="37" t="s">
        <v>21</v>
      </c>
      <c r="F1532" s="40">
        <v>1182</v>
      </c>
      <c r="G1532" s="41"/>
      <c r="H1532" s="42">
        <v>53514019082</v>
      </c>
      <c r="I1532" s="43">
        <v>97</v>
      </c>
      <c r="J1532" s="43" t="s">
        <v>22</v>
      </c>
      <c r="K1532" s="43">
        <v>21.25</v>
      </c>
      <c r="L1532" s="43">
        <v>11.75</v>
      </c>
      <c r="M1532" s="43">
        <v>14.75</v>
      </c>
      <c r="N1532" s="37" t="s">
        <v>23</v>
      </c>
      <c r="O1532" s="37" t="s">
        <v>196</v>
      </c>
    </row>
    <row r="1533" spans="1:15" s="36" customFormat="1" x14ac:dyDescent="0.25">
      <c r="A1533" s="37" t="s">
        <v>3053</v>
      </c>
      <c r="B1533" s="44" t="str">
        <f t="shared" si="31"/>
        <v>M292 2F/50'Cd/115V/1Ph/cCSAus/UL</v>
      </c>
      <c r="C1533" s="37" t="s">
        <v>3054</v>
      </c>
      <c r="D1533" s="37" t="str">
        <f>VLOOKUP(A1533,'[1]Zoeller Pump Company'!$A$10:$C$3862,3,FALSE)</f>
        <v>https://www.zoellerpumps.com/en-us/products/sewage-pumps/commercial/290-series</v>
      </c>
      <c r="E1533" s="37" t="s">
        <v>21</v>
      </c>
      <c r="F1533" s="40">
        <v>1297</v>
      </c>
      <c r="G1533" s="41"/>
      <c r="H1533" s="42">
        <v>53514019099</v>
      </c>
      <c r="I1533" s="43">
        <v>98</v>
      </c>
      <c r="J1533" s="43" t="s">
        <v>22</v>
      </c>
      <c r="K1533" s="43">
        <v>21.25</v>
      </c>
      <c r="L1533" s="43">
        <v>11.75</v>
      </c>
      <c r="M1533" s="43">
        <v>14.75</v>
      </c>
      <c r="N1533" s="37" t="s">
        <v>23</v>
      </c>
      <c r="O1533" s="37" t="s">
        <v>196</v>
      </c>
    </row>
    <row r="1534" spans="1:15" s="36" customFormat="1" x14ac:dyDescent="0.25">
      <c r="A1534" s="37" t="s">
        <v>3055</v>
      </c>
      <c r="B1534" s="44" t="str">
        <f t="shared" ref="B1534:B1597" si="32">IF(D1534&lt;&gt;0,HYPERLINK(D1534,C1534),"NO LINK")</f>
        <v>N292 2F/25'Cd/115V/1Ph/CSA</v>
      </c>
      <c r="C1534" s="37" t="s">
        <v>3056</v>
      </c>
      <c r="D1534" s="37" t="str">
        <f>VLOOKUP(A1534,'[1]Zoeller Pump Company'!$A$10:$C$3862,3,FALSE)</f>
        <v>https://www.zoellerpumps.com/en-us/products/sewage-pumps/commercial/290-series</v>
      </c>
      <c r="E1534" s="37" t="s">
        <v>21</v>
      </c>
      <c r="F1534" s="40">
        <v>1142</v>
      </c>
      <c r="G1534" s="41"/>
      <c r="H1534" s="42">
        <v>53514025298</v>
      </c>
      <c r="I1534" s="43">
        <v>90</v>
      </c>
      <c r="J1534" s="43" t="s">
        <v>22</v>
      </c>
      <c r="K1534" s="43">
        <v>21.25</v>
      </c>
      <c r="L1534" s="43">
        <v>11.75</v>
      </c>
      <c r="M1534" s="43">
        <v>14.75</v>
      </c>
      <c r="N1534" s="37" t="s">
        <v>23</v>
      </c>
      <c r="O1534" s="37" t="s">
        <v>196</v>
      </c>
    </row>
    <row r="1535" spans="1:15" s="36" customFormat="1" x14ac:dyDescent="0.25">
      <c r="A1535" s="37" t="s">
        <v>3057</v>
      </c>
      <c r="B1535" s="44" t="str">
        <f t="shared" si="32"/>
        <v>N292 2F/35'Cd/115V/1Ph/CSA</v>
      </c>
      <c r="C1535" s="37" t="s">
        <v>3058</v>
      </c>
      <c r="D1535" s="37" t="str">
        <f>VLOOKUP(A1535,'[1]Zoeller Pump Company'!$A$10:$C$3862,3,FALSE)</f>
        <v>https://www.zoellerpumps.com/en-us/products/sewage-pumps/commercial/290-series</v>
      </c>
      <c r="E1535" s="37" t="s">
        <v>21</v>
      </c>
      <c r="F1535" s="40">
        <v>1152</v>
      </c>
      <c r="G1535" s="41"/>
      <c r="H1535" s="42">
        <v>53514028022</v>
      </c>
      <c r="I1535" s="43">
        <v>90</v>
      </c>
      <c r="J1535" s="43" t="s">
        <v>22</v>
      </c>
      <c r="K1535" s="43">
        <v>21.25</v>
      </c>
      <c r="L1535" s="43">
        <v>11.75</v>
      </c>
      <c r="M1535" s="43">
        <v>14.75</v>
      </c>
      <c r="N1535" s="37" t="s">
        <v>23</v>
      </c>
      <c r="O1535" s="37" t="s">
        <v>196</v>
      </c>
    </row>
    <row r="1536" spans="1:15" s="36" customFormat="1" x14ac:dyDescent="0.25">
      <c r="A1536" s="37" t="s">
        <v>3059</v>
      </c>
      <c r="B1536" s="44" t="str">
        <f t="shared" si="32"/>
        <v>M292 2F/35'Cd/115V/1Ph/cCSAus/UL</v>
      </c>
      <c r="C1536" s="37" t="s">
        <v>3060</v>
      </c>
      <c r="D1536" s="37" t="str">
        <f>VLOOKUP(A1536,'[1]Zoeller Pump Company'!$A$10:$C$3862,3,FALSE)</f>
        <v>https://www.zoellerpumps.com/en-us/products/sewage-pumps/commercial/290-series</v>
      </c>
      <c r="E1536" s="37" t="s">
        <v>21</v>
      </c>
      <c r="F1536" s="40">
        <v>1267</v>
      </c>
      <c r="G1536" s="41"/>
      <c r="H1536" s="42">
        <v>53514038441</v>
      </c>
      <c r="I1536" s="43">
        <v>94</v>
      </c>
      <c r="J1536" s="43" t="s">
        <v>22</v>
      </c>
      <c r="K1536" s="43">
        <v>21.25</v>
      </c>
      <c r="L1536" s="43">
        <v>11.75</v>
      </c>
      <c r="M1536" s="43">
        <v>14.75</v>
      </c>
      <c r="N1536" s="37" t="s">
        <v>23</v>
      </c>
      <c r="O1536" s="37" t="s">
        <v>196</v>
      </c>
    </row>
    <row r="1537" spans="1:15" s="36" customFormat="1" x14ac:dyDescent="0.25">
      <c r="A1537" s="37" t="s">
        <v>3061</v>
      </c>
      <c r="B1537" s="44" t="str">
        <f t="shared" si="32"/>
        <v>BN292 2F/115V/1Ph/Pb20'/cCSAus Pump</v>
      </c>
      <c r="C1537" s="37" t="s">
        <v>3062</v>
      </c>
      <c r="D1537" s="37" t="str">
        <f>VLOOKUP(A1537,'[1]Zoeller Pump Company'!$A$10:$C$3862,3,FALSE)</f>
        <v>https://www.zoellerpumps.com/en-us/products/sewage-pumps/commercial/290-series</v>
      </c>
      <c r="E1537" s="37" t="s">
        <v>21</v>
      </c>
      <c r="F1537" s="40">
        <v>1083</v>
      </c>
      <c r="G1537" s="41"/>
      <c r="H1537" s="42">
        <v>53514041281</v>
      </c>
      <c r="I1537" s="43">
        <v>90</v>
      </c>
      <c r="J1537" s="43" t="s">
        <v>22</v>
      </c>
      <c r="K1537" s="43">
        <v>21.25</v>
      </c>
      <c r="L1537" s="43">
        <v>11.75</v>
      </c>
      <c r="M1537" s="43">
        <v>14.75</v>
      </c>
      <c r="N1537" s="37" t="s">
        <v>23</v>
      </c>
      <c r="O1537" s="37" t="s">
        <v>196</v>
      </c>
    </row>
    <row r="1538" spans="1:15" s="36" customFormat="1" x14ac:dyDescent="0.25">
      <c r="A1538" s="37" t="s">
        <v>3063</v>
      </c>
      <c r="B1538" s="44" t="str">
        <f t="shared" si="32"/>
        <v>NX292 2F/115V/1Ph/Ex Pr/FM/CSA</v>
      </c>
      <c r="C1538" s="37" t="s">
        <v>3064</v>
      </c>
      <c r="D1538" s="37" t="str">
        <f>VLOOKUP(A1538,'[1]Zoeller Pump Company'!$A$10:$C$3862,3,FALSE)</f>
        <v>https://www.zoellerpumps.com/en-us/products/sewage-pumps/commercial/290-series</v>
      </c>
      <c r="E1538" s="37" t="s">
        <v>21</v>
      </c>
      <c r="F1538" s="40">
        <v>2378</v>
      </c>
      <c r="G1538" s="41"/>
      <c r="H1538" s="42">
        <v>53514108755</v>
      </c>
      <c r="I1538" s="43">
        <v>121</v>
      </c>
      <c r="J1538" s="43" t="s">
        <v>22</v>
      </c>
      <c r="K1538" s="43">
        <v>32</v>
      </c>
      <c r="L1538" s="43">
        <v>12</v>
      </c>
      <c r="M1538" s="43">
        <v>15</v>
      </c>
      <c r="N1538" s="37" t="s">
        <v>23</v>
      </c>
      <c r="O1538" s="37" t="s">
        <v>24</v>
      </c>
    </row>
    <row r="1539" spans="1:15" s="36" customFormat="1" x14ac:dyDescent="0.25">
      <c r="A1539" s="37" t="s">
        <v>3065</v>
      </c>
      <c r="B1539" s="44" t="str">
        <f t="shared" si="32"/>
        <v>NX292 2F/50'Cd/115V/1Ph/Ex Pr/FM/CSA</v>
      </c>
      <c r="C1539" s="37" t="s">
        <v>3066</v>
      </c>
      <c r="D1539" s="37" t="str">
        <f>VLOOKUP(A1539,'[1]Zoeller Pump Company'!$A$10:$C$3862,3,FALSE)</f>
        <v>https://www.zoellerpumps.com/en-us/products/sewage-pumps/commercial/290-series</v>
      </c>
      <c r="E1539" s="37" t="s">
        <v>21</v>
      </c>
      <c r="F1539" s="40">
        <v>2518</v>
      </c>
      <c r="G1539" s="41"/>
      <c r="H1539" s="42">
        <v>53514145651</v>
      </c>
      <c r="I1539" s="43">
        <v>130</v>
      </c>
      <c r="J1539" s="43" t="s">
        <v>22</v>
      </c>
      <c r="K1539" s="43">
        <v>32</v>
      </c>
      <c r="L1539" s="43">
        <v>12</v>
      </c>
      <c r="M1539" s="43">
        <v>15</v>
      </c>
      <c r="N1539" s="37" t="s">
        <v>23</v>
      </c>
      <c r="O1539" s="37" t="s">
        <v>24</v>
      </c>
    </row>
    <row r="1540" spans="1:15" s="36" customFormat="1" x14ac:dyDescent="0.25">
      <c r="A1540" s="37" t="s">
        <v>3067</v>
      </c>
      <c r="B1540" s="44" t="str">
        <f t="shared" si="32"/>
        <v>NX292 2F/25'Cd/115V/1Ph/Ex Pr/FM/CSA</v>
      </c>
      <c r="C1540" s="37" t="s">
        <v>3068</v>
      </c>
      <c r="D1540" s="37" t="str">
        <f>VLOOKUP(A1540,'[1]Zoeller Pump Company'!$A$10:$C$3862,3,FALSE)</f>
        <v>https://www.zoellerpumps.com/en-us/products/sewage-pumps/commercial/290-series</v>
      </c>
      <c r="E1540" s="37" t="s">
        <v>21</v>
      </c>
      <c r="F1540" s="40">
        <v>2478</v>
      </c>
      <c r="G1540" s="41"/>
      <c r="H1540" s="42">
        <v>53514205492</v>
      </c>
      <c r="I1540" s="43">
        <v>127</v>
      </c>
      <c r="J1540" s="43" t="s">
        <v>22</v>
      </c>
      <c r="K1540" s="43">
        <v>32</v>
      </c>
      <c r="L1540" s="43">
        <v>12</v>
      </c>
      <c r="M1540" s="43">
        <v>15</v>
      </c>
      <c r="N1540" s="37" t="s">
        <v>23</v>
      </c>
      <c r="O1540" s="37" t="s">
        <v>24</v>
      </c>
    </row>
    <row r="1541" spans="1:15" s="36" customFormat="1" x14ac:dyDescent="0.25">
      <c r="A1541" s="37" t="s">
        <v>3069</v>
      </c>
      <c r="B1541" s="44" t="str">
        <f t="shared" si="32"/>
        <v>BN292 2F/25'Cd/115V/1Ph/Pb25'/cCSAus</v>
      </c>
      <c r="C1541" s="37" t="s">
        <v>3070</v>
      </c>
      <c r="D1541" s="37" t="str">
        <f>VLOOKUP(A1541,'[1]Zoeller Pump Company'!$A$10:$C$3862,3,FALSE)</f>
        <v>https://www.zoellerpumps.com/en-us/products/sewage-pumps/commercial/290-series</v>
      </c>
      <c r="E1541" s="37" t="s">
        <v>21</v>
      </c>
      <c r="F1541" s="40">
        <v>1183</v>
      </c>
      <c r="G1541" s="41"/>
      <c r="H1541" s="42">
        <v>53514208400</v>
      </c>
      <c r="I1541" s="43">
        <v>91</v>
      </c>
      <c r="J1541" s="43" t="s">
        <v>22</v>
      </c>
      <c r="K1541" s="43">
        <v>21.25</v>
      </c>
      <c r="L1541" s="43">
        <v>11.75</v>
      </c>
      <c r="M1541" s="43">
        <v>14.75</v>
      </c>
      <c r="N1541" s="37" t="s">
        <v>23</v>
      </c>
      <c r="O1541" s="37" t="s">
        <v>196</v>
      </c>
    </row>
    <row r="1542" spans="1:15" s="36" customFormat="1" x14ac:dyDescent="0.25">
      <c r="A1542" s="37" t="s">
        <v>3071</v>
      </c>
      <c r="B1542" s="44" t="str">
        <f t="shared" si="32"/>
        <v>MX292 2F/115V/1Ph/Ex Pr/FM/CSA</v>
      </c>
      <c r="C1542" s="37" t="s">
        <v>3072</v>
      </c>
      <c r="D1542" s="37" t="str">
        <f>VLOOKUP(A1542,'[1]Zoeller Pump Company'!$A$10:$C$3862,3,FALSE)</f>
        <v>https://www.zoellerpumps.com/en-us/products/sewage-pumps/commercial/290-series</v>
      </c>
      <c r="E1542" s="37" t="s">
        <v>21</v>
      </c>
      <c r="F1542" s="40">
        <v>3064</v>
      </c>
      <c r="G1542" s="41"/>
      <c r="H1542" s="42">
        <v>53514236601</v>
      </c>
      <c r="I1542" s="43">
        <v>123</v>
      </c>
      <c r="J1542" s="43" t="s">
        <v>22</v>
      </c>
      <c r="K1542" s="43">
        <v>32</v>
      </c>
      <c r="L1542" s="43">
        <v>12</v>
      </c>
      <c r="M1542" s="43">
        <v>15</v>
      </c>
      <c r="N1542" s="37" t="s">
        <v>23</v>
      </c>
      <c r="O1542" s="37" t="s">
        <v>24</v>
      </c>
    </row>
    <row r="1543" spans="1:15" s="36" customFormat="1" x14ac:dyDescent="0.25">
      <c r="A1543" s="37" t="s">
        <v>3073</v>
      </c>
      <c r="B1543" s="44" t="str">
        <f t="shared" si="32"/>
        <v>MX292 2F/50'Cd/115V/1Ph/Ex Pr/FM/CSA</v>
      </c>
      <c r="C1543" s="37" t="s">
        <v>3074</v>
      </c>
      <c r="D1543" s="37" t="str">
        <f>VLOOKUP(A1543,'[1]Zoeller Pump Company'!$A$10:$C$3862,3,FALSE)</f>
        <v>https://www.zoellerpumps.com/en-us/products/sewage-pumps/commercial/290-series</v>
      </c>
      <c r="E1543" s="37" t="s">
        <v>21</v>
      </c>
      <c r="F1543" s="40">
        <v>3204</v>
      </c>
      <c r="G1543" s="41"/>
      <c r="H1543" s="42">
        <v>53514313180</v>
      </c>
      <c r="I1543" s="43">
        <v>123</v>
      </c>
      <c r="J1543" s="43" t="s">
        <v>22</v>
      </c>
      <c r="K1543" s="43">
        <v>32</v>
      </c>
      <c r="L1543" s="43">
        <v>12</v>
      </c>
      <c r="M1543" s="43">
        <v>15</v>
      </c>
      <c r="N1543" s="37" t="s">
        <v>23</v>
      </c>
      <c r="O1543" s="37" t="s">
        <v>24</v>
      </c>
    </row>
    <row r="1544" spans="1:15" s="36" customFormat="1" x14ac:dyDescent="0.25">
      <c r="A1544" s="37" t="s">
        <v>3075</v>
      </c>
      <c r="B1544" s="44" t="str">
        <f t="shared" si="32"/>
        <v>MX292 2F/25'Cd/115V/1Ph/Ex Pr/FM/CSA</v>
      </c>
      <c r="C1544" s="37" t="s">
        <v>3076</v>
      </c>
      <c r="D1544" s="37" t="str">
        <f>VLOOKUP(A1544,'[1]Zoeller Pump Company'!$A$10:$C$3862,3,FALSE)</f>
        <v>https://www.zoellerpumps.com/en-us/products/sewage-pumps/commercial/290-series</v>
      </c>
      <c r="E1544" s="37" t="s">
        <v>21</v>
      </c>
      <c r="F1544" s="40">
        <v>3164</v>
      </c>
      <c r="G1544" s="41"/>
      <c r="H1544" s="42">
        <v>53514319724</v>
      </c>
      <c r="I1544" s="43">
        <v>123</v>
      </c>
      <c r="J1544" s="43" t="s">
        <v>22</v>
      </c>
      <c r="K1544" s="43">
        <v>32</v>
      </c>
      <c r="L1544" s="43">
        <v>12</v>
      </c>
      <c r="M1544" s="43">
        <v>15</v>
      </c>
      <c r="N1544" s="37" t="s">
        <v>23</v>
      </c>
      <c r="O1544" s="37" t="s">
        <v>24</v>
      </c>
    </row>
    <row r="1545" spans="1:15" s="36" customFormat="1" x14ac:dyDescent="0.25">
      <c r="A1545" s="37" t="s">
        <v>3077</v>
      </c>
      <c r="B1545" s="44" t="str">
        <f t="shared" si="32"/>
        <v>J292 2F/200-208V/3Ph/cCSAus</v>
      </c>
      <c r="C1545" s="37" t="s">
        <v>3078</v>
      </c>
      <c r="D1545" s="37" t="str">
        <f>VLOOKUP(A1545,'[1]Zoeller Pump Company'!$A$10:$C$3862,3,FALSE)</f>
        <v>https://www.zoellerpumps.com/en-us/products/sewage-pumps/commercial/290-series</v>
      </c>
      <c r="E1545" s="37" t="s">
        <v>21</v>
      </c>
      <c r="F1545" s="40">
        <v>1218</v>
      </c>
      <c r="G1545" s="41"/>
      <c r="H1545" s="42">
        <v>53514341732</v>
      </c>
      <c r="I1545" s="43">
        <v>88</v>
      </c>
      <c r="J1545" s="43" t="s">
        <v>22</v>
      </c>
      <c r="K1545" s="43">
        <v>21.25</v>
      </c>
      <c r="L1545" s="43">
        <v>11.75</v>
      </c>
      <c r="M1545" s="43">
        <v>14.75</v>
      </c>
      <c r="N1545" s="37" t="s">
        <v>23</v>
      </c>
      <c r="O1545" s="37" t="s">
        <v>196</v>
      </c>
    </row>
    <row r="1546" spans="1:15" s="36" customFormat="1" x14ac:dyDescent="0.25">
      <c r="A1546" s="37" t="s">
        <v>3079</v>
      </c>
      <c r="B1546" s="44" t="str">
        <f t="shared" si="32"/>
        <v>F292 2F/230V/3Ph/cCSAus</v>
      </c>
      <c r="C1546" s="37" t="s">
        <v>3080</v>
      </c>
      <c r="D1546" s="37" t="str">
        <f>VLOOKUP(A1546,'[1]Zoeller Pump Company'!$A$10:$C$3862,3,FALSE)</f>
        <v>https://www.zoellerpumps.com/en-us/products/sewage-pumps/commercial/290-series</v>
      </c>
      <c r="E1546" s="37" t="s">
        <v>21</v>
      </c>
      <c r="F1546" s="40">
        <v>1218</v>
      </c>
      <c r="G1546" s="41"/>
      <c r="H1546" s="42">
        <v>53514341756</v>
      </c>
      <c r="I1546" s="43">
        <v>88</v>
      </c>
      <c r="J1546" s="43" t="s">
        <v>22</v>
      </c>
      <c r="K1546" s="43">
        <v>21.25</v>
      </c>
      <c r="L1546" s="43">
        <v>11.75</v>
      </c>
      <c r="M1546" s="43">
        <v>14.75</v>
      </c>
      <c r="N1546" s="37" t="s">
        <v>23</v>
      </c>
      <c r="O1546" s="37" t="s">
        <v>196</v>
      </c>
    </row>
    <row r="1547" spans="1:15" s="36" customFormat="1" x14ac:dyDescent="0.25">
      <c r="A1547" s="37" t="s">
        <v>3081</v>
      </c>
      <c r="B1547" s="44" t="str">
        <f t="shared" si="32"/>
        <v>G292 2F/460V/3Ph/cCSAus</v>
      </c>
      <c r="C1547" s="37" t="s">
        <v>3082</v>
      </c>
      <c r="D1547" s="37" t="str">
        <f>VLOOKUP(A1547,'[1]Zoeller Pump Company'!$A$10:$C$3862,3,FALSE)</f>
        <v>https://www.zoellerpumps.com/en-us/products/sewage-pumps/commercial/290-series</v>
      </c>
      <c r="E1547" s="37" t="s">
        <v>21</v>
      </c>
      <c r="F1547" s="40">
        <v>1218</v>
      </c>
      <c r="G1547" s="41"/>
      <c r="H1547" s="42">
        <v>53514341770</v>
      </c>
      <c r="I1547" s="43">
        <v>88</v>
      </c>
      <c r="J1547" s="43" t="s">
        <v>22</v>
      </c>
      <c r="K1547" s="43">
        <v>21.25</v>
      </c>
      <c r="L1547" s="43">
        <v>11.75</v>
      </c>
      <c r="M1547" s="43">
        <v>14.75</v>
      </c>
      <c r="N1547" s="37" t="s">
        <v>23</v>
      </c>
      <c r="O1547" s="37" t="s">
        <v>196</v>
      </c>
    </row>
    <row r="1548" spans="1:15" s="36" customFormat="1" x14ac:dyDescent="0.25">
      <c r="A1548" s="37" t="s">
        <v>3083</v>
      </c>
      <c r="B1548" s="44" t="str">
        <f t="shared" si="32"/>
        <v>H292 2F/200V/1Ph/cCSAus</v>
      </c>
      <c r="C1548" s="37" t="s">
        <v>3084</v>
      </c>
      <c r="D1548" s="37" t="str">
        <f>VLOOKUP(A1548,'[1]Zoeller Pump Company'!$A$10:$C$3862,3,FALSE)</f>
        <v>https://www.zoellerpumps.com/en-us/products/sewage-pumps/commercial/290-series</v>
      </c>
      <c r="E1548" s="37" t="s">
        <v>21</v>
      </c>
      <c r="F1548" s="40">
        <v>1254</v>
      </c>
      <c r="G1548" s="41"/>
      <c r="H1548" s="42">
        <v>53514347116</v>
      </c>
      <c r="I1548" s="43">
        <v>88</v>
      </c>
      <c r="J1548" s="43" t="s">
        <v>22</v>
      </c>
      <c r="K1548" s="43">
        <v>21.25</v>
      </c>
      <c r="L1548" s="43">
        <v>11.75</v>
      </c>
      <c r="M1548" s="43">
        <v>14.75</v>
      </c>
      <c r="N1548" s="37" t="s">
        <v>23</v>
      </c>
      <c r="O1548" s="37" t="s">
        <v>196</v>
      </c>
    </row>
    <row r="1549" spans="1:15" s="36" customFormat="1" x14ac:dyDescent="0.25">
      <c r="A1549" s="37" t="s">
        <v>3085</v>
      </c>
      <c r="B1549" s="44" t="str">
        <f t="shared" si="32"/>
        <v>I292 2F/200V/1Ph/cCSAus</v>
      </c>
      <c r="C1549" s="37" t="s">
        <v>3086</v>
      </c>
      <c r="D1549" s="37" t="str">
        <f>VLOOKUP(A1549,'[1]Zoeller Pump Company'!$A$10:$C$3862,3,FALSE)</f>
        <v>https://www.zoellerpumps.com/en-us/products/sewage-pumps/commercial/290-series</v>
      </c>
      <c r="E1549" s="37" t="s">
        <v>21</v>
      </c>
      <c r="F1549" s="40">
        <v>1143</v>
      </c>
      <c r="G1549" s="41"/>
      <c r="H1549" s="42">
        <v>53514347130</v>
      </c>
      <c r="I1549" s="43">
        <v>88</v>
      </c>
      <c r="J1549" s="43" t="s">
        <v>22</v>
      </c>
      <c r="K1549" s="43">
        <v>21.25</v>
      </c>
      <c r="L1549" s="43">
        <v>11.75</v>
      </c>
      <c r="M1549" s="43">
        <v>14.75</v>
      </c>
      <c r="N1549" s="37" t="s">
        <v>23</v>
      </c>
      <c r="O1549" s="37" t="s">
        <v>196</v>
      </c>
    </row>
    <row r="1550" spans="1:15" s="36" customFormat="1" x14ac:dyDescent="0.25">
      <c r="A1550" s="37" t="s">
        <v>3087</v>
      </c>
      <c r="B1550" s="44" t="str">
        <f t="shared" si="32"/>
        <v>DX292 2F/230V/1Ph/Ex Pr/FM/CSA</v>
      </c>
      <c r="C1550" s="37" t="s">
        <v>3088</v>
      </c>
      <c r="D1550" s="37" t="str">
        <f>VLOOKUP(A1550,'[1]Zoeller Pump Company'!$A$10:$C$3862,3,FALSE)</f>
        <v>https://www.zoellerpumps.com/en-us/products/sewage-pumps/commercial/290-series</v>
      </c>
      <c r="E1550" s="37" t="s">
        <v>21</v>
      </c>
      <c r="F1550" s="40">
        <v>3106</v>
      </c>
      <c r="G1550" s="41"/>
      <c r="H1550" s="42">
        <v>53514347727</v>
      </c>
      <c r="I1550" s="43">
        <v>121</v>
      </c>
      <c r="J1550" s="43" t="s">
        <v>22</v>
      </c>
      <c r="K1550" s="43">
        <v>32</v>
      </c>
      <c r="L1550" s="43">
        <v>12</v>
      </c>
      <c r="M1550" s="43">
        <v>15</v>
      </c>
      <c r="N1550" s="37" t="s">
        <v>23</v>
      </c>
      <c r="O1550" s="37" t="s">
        <v>24</v>
      </c>
    </row>
    <row r="1551" spans="1:15" s="36" customFormat="1" x14ac:dyDescent="0.25">
      <c r="A1551" s="37" t="s">
        <v>3089</v>
      </c>
      <c r="B1551" s="44" t="str">
        <f t="shared" si="32"/>
        <v>EX292 2F/230V/1Ph/Ex Pr/FM/CSA</v>
      </c>
      <c r="C1551" s="37" t="s">
        <v>3090</v>
      </c>
      <c r="D1551" s="37" t="str">
        <f>VLOOKUP(A1551,'[1]Zoeller Pump Company'!$A$10:$C$3862,3,FALSE)</f>
        <v>https://www.zoellerpumps.com/en-us/products/sewage-pumps/commercial/290-series</v>
      </c>
      <c r="E1551" s="37" t="s">
        <v>21</v>
      </c>
      <c r="F1551" s="40">
        <v>2354</v>
      </c>
      <c r="G1551" s="41"/>
      <c r="H1551" s="42">
        <v>53514347741</v>
      </c>
      <c r="I1551" s="43">
        <v>121</v>
      </c>
      <c r="J1551" s="43" t="s">
        <v>22</v>
      </c>
      <c r="K1551" s="43">
        <v>32</v>
      </c>
      <c r="L1551" s="43">
        <v>12</v>
      </c>
      <c r="M1551" s="43">
        <v>15</v>
      </c>
      <c r="N1551" s="37" t="s">
        <v>23</v>
      </c>
      <c r="O1551" s="37" t="s">
        <v>24</v>
      </c>
    </row>
    <row r="1552" spans="1:15" s="36" customFormat="1" x14ac:dyDescent="0.25">
      <c r="A1552" s="37" t="s">
        <v>3091</v>
      </c>
      <c r="B1552" s="44" t="str">
        <f t="shared" si="32"/>
        <v>HX292 2F/200-208V/1Ph/Ex Pr/FM/CSA</v>
      </c>
      <c r="C1552" s="37" t="s">
        <v>3092</v>
      </c>
      <c r="D1552" s="37" t="str">
        <f>VLOOKUP(A1552,'[1]Zoeller Pump Company'!$A$10:$C$3862,3,FALSE)</f>
        <v>https://www.zoellerpumps.com/en-us/products/sewage-pumps/commercial/290-series</v>
      </c>
      <c r="E1552" s="37" t="s">
        <v>21</v>
      </c>
      <c r="F1552" s="40">
        <v>3146</v>
      </c>
      <c r="G1552" s="41"/>
      <c r="H1552" s="42">
        <v>53514347765</v>
      </c>
      <c r="I1552" s="43">
        <v>123</v>
      </c>
      <c r="J1552" s="43" t="s">
        <v>22</v>
      </c>
      <c r="K1552" s="43">
        <v>32</v>
      </c>
      <c r="L1552" s="43">
        <v>12</v>
      </c>
      <c r="M1552" s="43">
        <v>15</v>
      </c>
      <c r="N1552" s="37" t="s">
        <v>23</v>
      </c>
      <c r="O1552" s="37" t="s">
        <v>24</v>
      </c>
    </row>
    <row r="1553" spans="1:15" s="36" customFormat="1" x14ac:dyDescent="0.25">
      <c r="A1553" s="37" t="s">
        <v>3093</v>
      </c>
      <c r="B1553" s="44" t="str">
        <f t="shared" si="32"/>
        <v>IX292 2F/200-208V/1Ph/Ex Pr/FM/CSA</v>
      </c>
      <c r="C1553" s="37" t="s">
        <v>3094</v>
      </c>
      <c r="D1553" s="37" t="str">
        <f>VLOOKUP(A1553,'[1]Zoeller Pump Company'!$A$10:$C$3862,3,FALSE)</f>
        <v>https://www.zoellerpumps.com/en-us/products/sewage-pumps/commercial/290-series</v>
      </c>
      <c r="E1553" s="37" t="s">
        <v>21</v>
      </c>
      <c r="F1553" s="40">
        <v>2394</v>
      </c>
      <c r="G1553" s="41"/>
      <c r="H1553" s="42">
        <v>53514347789</v>
      </c>
      <c r="I1553" s="43">
        <v>123</v>
      </c>
      <c r="J1553" s="43" t="s">
        <v>22</v>
      </c>
      <c r="K1553" s="43">
        <v>32</v>
      </c>
      <c r="L1553" s="43">
        <v>12</v>
      </c>
      <c r="M1553" s="43">
        <v>15</v>
      </c>
      <c r="N1553" s="37" t="s">
        <v>23</v>
      </c>
      <c r="O1553" s="37" t="s">
        <v>24</v>
      </c>
    </row>
    <row r="1554" spans="1:15" s="36" customFormat="1" x14ac:dyDescent="0.25">
      <c r="A1554" s="37" t="s">
        <v>3095</v>
      </c>
      <c r="B1554" s="44" t="str">
        <f t="shared" si="32"/>
        <v>JX292 2F/200-208V/3Ph/Ex Pr/FM/CSA</v>
      </c>
      <c r="C1554" s="37" t="s">
        <v>3096</v>
      </c>
      <c r="D1554" s="37" t="str">
        <f>VLOOKUP(A1554,'[1]Zoeller Pump Company'!$A$10:$C$3862,3,FALSE)</f>
        <v>https://www.zoellerpumps.com/en-us/products/sewage-pumps/commercial/290-series</v>
      </c>
      <c r="E1554" s="37" t="s">
        <v>21</v>
      </c>
      <c r="F1554" s="40">
        <v>2484</v>
      </c>
      <c r="G1554" s="41"/>
      <c r="H1554" s="42">
        <v>53514347802</v>
      </c>
      <c r="I1554" s="43">
        <v>123</v>
      </c>
      <c r="J1554" s="43" t="s">
        <v>22</v>
      </c>
      <c r="K1554" s="43">
        <v>32</v>
      </c>
      <c r="L1554" s="43">
        <v>12</v>
      </c>
      <c r="M1554" s="43">
        <v>15</v>
      </c>
      <c r="N1554" s="37" t="s">
        <v>23</v>
      </c>
      <c r="O1554" s="37" t="s">
        <v>24</v>
      </c>
    </row>
    <row r="1555" spans="1:15" s="36" customFormat="1" x14ac:dyDescent="0.25">
      <c r="A1555" s="37" t="s">
        <v>3097</v>
      </c>
      <c r="B1555" s="44" t="str">
        <f t="shared" si="32"/>
        <v>FX292 2F/230V/3Ph/Ex Pr/FM/CSA</v>
      </c>
      <c r="C1555" s="37" t="s">
        <v>3098</v>
      </c>
      <c r="D1555" s="37" t="str">
        <f>VLOOKUP(A1555,'[1]Zoeller Pump Company'!$A$10:$C$3862,3,FALSE)</f>
        <v>https://www.zoellerpumps.com/en-us/products/sewage-pumps/commercial/290-series</v>
      </c>
      <c r="E1555" s="37" t="s">
        <v>21</v>
      </c>
      <c r="F1555" s="40">
        <v>2484</v>
      </c>
      <c r="G1555" s="41"/>
      <c r="H1555" s="42">
        <v>53514347826</v>
      </c>
      <c r="I1555" s="43">
        <v>123</v>
      </c>
      <c r="J1555" s="43" t="s">
        <v>22</v>
      </c>
      <c r="K1555" s="43">
        <v>32</v>
      </c>
      <c r="L1555" s="43">
        <v>12</v>
      </c>
      <c r="M1555" s="43">
        <v>15</v>
      </c>
      <c r="N1555" s="37" t="s">
        <v>23</v>
      </c>
      <c r="O1555" s="37" t="s">
        <v>24</v>
      </c>
    </row>
    <row r="1556" spans="1:15" s="36" customFormat="1" x14ac:dyDescent="0.25">
      <c r="A1556" s="37" t="s">
        <v>3099</v>
      </c>
      <c r="B1556" s="44" t="str">
        <f t="shared" si="32"/>
        <v>GX292 2F/460V/3Ph/Ex Pr/FM/CSA</v>
      </c>
      <c r="C1556" s="37" t="s">
        <v>3100</v>
      </c>
      <c r="D1556" s="37" t="str">
        <f>VLOOKUP(A1556,'[1]Zoeller Pump Company'!$A$10:$C$3862,3,FALSE)</f>
        <v>https://www.zoellerpumps.com/en-us/products/sewage-pumps/commercial/290-series</v>
      </c>
      <c r="E1556" s="37" t="s">
        <v>21</v>
      </c>
      <c r="F1556" s="40">
        <v>2484</v>
      </c>
      <c r="G1556" s="41"/>
      <c r="H1556" s="42">
        <v>53514347840</v>
      </c>
      <c r="I1556" s="43">
        <v>123</v>
      </c>
      <c r="J1556" s="43" t="s">
        <v>22</v>
      </c>
      <c r="K1556" s="43">
        <v>32</v>
      </c>
      <c r="L1556" s="43">
        <v>12</v>
      </c>
      <c r="M1556" s="43">
        <v>15</v>
      </c>
      <c r="N1556" s="37" t="s">
        <v>23</v>
      </c>
      <c r="O1556" s="37" t="s">
        <v>24</v>
      </c>
    </row>
    <row r="1557" spans="1:15" s="36" customFormat="1" x14ac:dyDescent="0.25">
      <c r="A1557" s="37" t="s">
        <v>3101</v>
      </c>
      <c r="B1557" s="44" t="str">
        <f t="shared" si="32"/>
        <v>E292 2F/50'Cd/230V/1Ph/cCSAus</v>
      </c>
      <c r="C1557" s="37" t="s">
        <v>3102</v>
      </c>
      <c r="D1557" s="37" t="str">
        <f>VLOOKUP(A1557,'[1]Zoeller Pump Company'!$A$10:$C$3862,3,FALSE)</f>
        <v>https://www.zoellerpumps.com/en-us/products/sewage-pumps/commercial/290-series</v>
      </c>
      <c r="E1557" s="37" t="s">
        <v>21</v>
      </c>
      <c r="F1557" s="40">
        <v>1243</v>
      </c>
      <c r="G1557" s="41"/>
      <c r="H1557" s="42">
        <v>53514359812</v>
      </c>
      <c r="I1557" s="43">
        <v>88</v>
      </c>
      <c r="J1557" s="43" t="s">
        <v>22</v>
      </c>
      <c r="K1557" s="43">
        <v>21.25</v>
      </c>
      <c r="L1557" s="43">
        <v>11.75</v>
      </c>
      <c r="M1557" s="43">
        <v>14.75</v>
      </c>
      <c r="N1557" s="37" t="s">
        <v>23</v>
      </c>
      <c r="O1557" s="37" t="s">
        <v>196</v>
      </c>
    </row>
    <row r="1558" spans="1:15" s="36" customFormat="1" x14ac:dyDescent="0.25">
      <c r="A1558" s="37" t="s">
        <v>3103</v>
      </c>
      <c r="B1558" s="44" t="str">
        <f t="shared" si="32"/>
        <v>G292 2F/50'Cd/460V/3Ph/cCSAus</v>
      </c>
      <c r="C1558" s="37" t="s">
        <v>3104</v>
      </c>
      <c r="D1558" s="37" t="str">
        <f>VLOOKUP(A1558,'[1]Zoeller Pump Company'!$A$10:$C$3862,3,FALSE)</f>
        <v>https://www.zoellerpumps.com/en-us/products/sewage-pumps/commercial/290-series</v>
      </c>
      <c r="E1558" s="37" t="s">
        <v>21</v>
      </c>
      <c r="F1558" s="40">
        <v>1358</v>
      </c>
      <c r="G1558" s="41"/>
      <c r="H1558" s="42">
        <v>53514361907</v>
      </c>
      <c r="I1558" s="43">
        <v>88</v>
      </c>
      <c r="J1558" s="43" t="s">
        <v>22</v>
      </c>
      <c r="K1558" s="43">
        <v>21.25</v>
      </c>
      <c r="L1558" s="43">
        <v>11.75</v>
      </c>
      <c r="M1558" s="43">
        <v>14.75</v>
      </c>
      <c r="N1558" s="37" t="s">
        <v>23</v>
      </c>
      <c r="O1558" s="37" t="s">
        <v>196</v>
      </c>
    </row>
    <row r="1559" spans="1:15" s="36" customFormat="1" x14ac:dyDescent="0.25">
      <c r="A1559" s="37" t="s">
        <v>3105</v>
      </c>
      <c r="B1559" s="44" t="str">
        <f t="shared" si="32"/>
        <v>J292 2F/35'Cd/200-208V/3Ph/cCSAus</v>
      </c>
      <c r="C1559" s="37" t="s">
        <v>3106</v>
      </c>
      <c r="D1559" s="37" t="str">
        <f>VLOOKUP(A1559,'[1]Zoeller Pump Company'!$A$10:$C$3862,3,FALSE)</f>
        <v>https://www.zoellerpumps.com/en-us/products/sewage-pumps/commercial/290-series</v>
      </c>
      <c r="E1559" s="37" t="s">
        <v>21</v>
      </c>
      <c r="F1559" s="40">
        <v>1343</v>
      </c>
      <c r="G1559" s="41"/>
      <c r="H1559" s="42">
        <v>53514355982</v>
      </c>
      <c r="I1559" s="43">
        <v>88</v>
      </c>
      <c r="J1559" s="43" t="s">
        <v>22</v>
      </c>
      <c r="K1559" s="43">
        <v>21.25</v>
      </c>
      <c r="L1559" s="43">
        <v>11.75</v>
      </c>
      <c r="M1559" s="43">
        <v>14.75</v>
      </c>
      <c r="N1559" s="37" t="s">
        <v>23</v>
      </c>
      <c r="O1559" s="37" t="s">
        <v>196</v>
      </c>
    </row>
    <row r="1560" spans="1:15" s="36" customFormat="1" x14ac:dyDescent="0.25">
      <c r="A1560" s="37" t="s">
        <v>3107</v>
      </c>
      <c r="B1560" s="44" t="str">
        <f t="shared" si="32"/>
        <v>J292 2F/50'Cd/200-208V/3Ph/cCSAus</v>
      </c>
      <c r="C1560" s="37" t="s">
        <v>3108</v>
      </c>
      <c r="D1560" s="37" t="str">
        <f>VLOOKUP(A1560,'[1]Zoeller Pump Company'!$A$10:$C$3862,3,FALSE)</f>
        <v>https://www.zoellerpumps.com/en-us/products/sewage-pumps/commercial/290-series</v>
      </c>
      <c r="E1560" s="37" t="s">
        <v>21</v>
      </c>
      <c r="F1560" s="40">
        <v>1358</v>
      </c>
      <c r="G1560" s="41"/>
      <c r="H1560" s="42">
        <v>53514362348</v>
      </c>
      <c r="I1560" s="43">
        <v>88</v>
      </c>
      <c r="J1560" s="43" t="s">
        <v>22</v>
      </c>
      <c r="K1560" s="43">
        <v>21.25</v>
      </c>
      <c r="L1560" s="43">
        <v>11.75</v>
      </c>
      <c r="M1560" s="43">
        <v>14.75</v>
      </c>
      <c r="N1560" s="37" t="s">
        <v>23</v>
      </c>
      <c r="O1560" s="37" t="s">
        <v>196</v>
      </c>
    </row>
    <row r="1561" spans="1:15" s="36" customFormat="1" x14ac:dyDescent="0.25">
      <c r="A1561" s="37" t="s">
        <v>3109</v>
      </c>
      <c r="B1561" s="44" t="str">
        <f t="shared" si="32"/>
        <v>IX292 2F/50'Cd/200-208V/1Ph/Ex Pr/FM/CSA</v>
      </c>
      <c r="C1561" s="37" t="s">
        <v>3110</v>
      </c>
      <c r="D1561" s="37" t="str">
        <f>VLOOKUP(A1561,'[1]Zoeller Pump Company'!$A$10:$C$3862,3,FALSE)</f>
        <v>https://www.zoellerpumps.com/en-us/products/sewage-pumps/commercial/290-series</v>
      </c>
      <c r="E1561" s="37" t="s">
        <v>21</v>
      </c>
      <c r="F1561" s="40">
        <v>2554</v>
      </c>
      <c r="G1561" s="41"/>
      <c r="H1561" s="42">
        <v>53514364175</v>
      </c>
      <c r="I1561" s="43">
        <v>123</v>
      </c>
      <c r="J1561" s="43" t="s">
        <v>22</v>
      </c>
      <c r="K1561" s="43">
        <v>32</v>
      </c>
      <c r="L1561" s="43">
        <v>12</v>
      </c>
      <c r="M1561" s="43">
        <v>15</v>
      </c>
      <c r="N1561" s="37" t="s">
        <v>23</v>
      </c>
      <c r="O1561" s="37" t="s">
        <v>24</v>
      </c>
    </row>
    <row r="1562" spans="1:15" s="36" customFormat="1" x14ac:dyDescent="0.25">
      <c r="A1562" s="37" t="s">
        <v>3111</v>
      </c>
      <c r="B1562" s="44" t="str">
        <f t="shared" si="32"/>
        <v>G292 2F/25'Cd/460V/3Ph/cCSAus</v>
      </c>
      <c r="C1562" s="37" t="s">
        <v>3112</v>
      </c>
      <c r="D1562" s="37" t="str">
        <f>VLOOKUP(A1562,'[1]Zoeller Pump Company'!$A$10:$C$3862,3,FALSE)</f>
        <v>https://www.zoellerpumps.com/en-us/products/sewage-pumps/commercial/290-series</v>
      </c>
      <c r="E1562" s="37" t="s">
        <v>21</v>
      </c>
      <c r="F1562" s="40">
        <v>1318</v>
      </c>
      <c r="G1562" s="41"/>
      <c r="H1562" s="42">
        <v>53514365608</v>
      </c>
      <c r="I1562" s="43">
        <v>88</v>
      </c>
      <c r="J1562" s="43" t="s">
        <v>22</v>
      </c>
      <c r="K1562" s="43">
        <v>21.25</v>
      </c>
      <c r="L1562" s="43">
        <v>11.75</v>
      </c>
      <c r="M1562" s="43">
        <v>14.75</v>
      </c>
      <c r="N1562" s="37" t="s">
        <v>23</v>
      </c>
      <c r="O1562" s="37" t="s">
        <v>196</v>
      </c>
    </row>
    <row r="1563" spans="1:15" s="36" customFormat="1" x14ac:dyDescent="0.25">
      <c r="A1563" s="37" t="s">
        <v>3113</v>
      </c>
      <c r="B1563" s="44" t="str">
        <f t="shared" si="32"/>
        <v>G292 2F/35'Cd/460V/3Ph/cCSAus</v>
      </c>
      <c r="C1563" s="37" t="s">
        <v>3114</v>
      </c>
      <c r="D1563" s="37" t="str">
        <f>VLOOKUP(A1563,'[1]Zoeller Pump Company'!$A$10:$C$3862,3,FALSE)</f>
        <v>https://www.zoellerpumps.com/en-us/products/sewage-pumps/commercial/290-series</v>
      </c>
      <c r="E1563" s="37" t="s">
        <v>21</v>
      </c>
      <c r="F1563" s="40">
        <v>1328</v>
      </c>
      <c r="G1563" s="41"/>
      <c r="H1563" s="42">
        <v>53514365646</v>
      </c>
      <c r="I1563" s="43">
        <v>88</v>
      </c>
      <c r="J1563" s="43" t="s">
        <v>22</v>
      </c>
      <c r="K1563" s="43">
        <v>21.25</v>
      </c>
      <c r="L1563" s="43">
        <v>11.75</v>
      </c>
      <c r="M1563" s="43">
        <v>14.75</v>
      </c>
      <c r="N1563" s="37" t="s">
        <v>23</v>
      </c>
      <c r="O1563" s="37" t="s">
        <v>196</v>
      </c>
    </row>
    <row r="1564" spans="1:15" s="36" customFormat="1" x14ac:dyDescent="0.25">
      <c r="A1564" s="37" t="s">
        <v>3115</v>
      </c>
      <c r="B1564" s="44" t="str">
        <f t="shared" si="32"/>
        <v>F292 25' Cd/2F/230V/3Ph/cCSAus</v>
      </c>
      <c r="C1564" s="37" t="s">
        <v>3116</v>
      </c>
      <c r="D1564" s="37" t="str">
        <f>VLOOKUP(A1564,'[1]Zoeller Pump Company'!$A$10:$C$3862,3,FALSE)</f>
        <v>https://www.zoellerpumps.com/en-us/products/sewage-pumps/commercial/290-series</v>
      </c>
      <c r="E1564" s="37" t="s">
        <v>21</v>
      </c>
      <c r="F1564" s="40">
        <v>1318</v>
      </c>
      <c r="G1564" s="41"/>
      <c r="H1564" s="42">
        <v>53514367060</v>
      </c>
      <c r="I1564" s="43">
        <v>88</v>
      </c>
      <c r="J1564" s="43" t="s">
        <v>22</v>
      </c>
      <c r="K1564" s="43">
        <v>21.25</v>
      </c>
      <c r="L1564" s="43">
        <v>11.75</v>
      </c>
      <c r="M1564" s="43">
        <v>14.75</v>
      </c>
      <c r="N1564" s="37" t="s">
        <v>23</v>
      </c>
      <c r="O1564" s="37" t="s">
        <v>196</v>
      </c>
    </row>
    <row r="1565" spans="1:15" s="36" customFormat="1" x14ac:dyDescent="0.25">
      <c r="A1565" s="37" t="s">
        <v>3117</v>
      </c>
      <c r="B1565" s="44" t="str">
        <f t="shared" si="32"/>
        <v>GX292 2F/35'Cd/460V/3Ph/Ex Pr/FM/CSA</v>
      </c>
      <c r="C1565" s="37" t="s">
        <v>3118</v>
      </c>
      <c r="D1565" s="37" t="str">
        <f>VLOOKUP(A1565,'[1]Zoeller Pump Company'!$A$10:$C$3862,3,FALSE)</f>
        <v>https://www.zoellerpumps.com/en-us/products/sewage-pumps/commercial/290-series</v>
      </c>
      <c r="E1565" s="37" t="s">
        <v>21</v>
      </c>
      <c r="F1565" s="40">
        <v>2594</v>
      </c>
      <c r="G1565" s="41"/>
      <c r="H1565" s="42">
        <v>53514367213</v>
      </c>
      <c r="I1565" s="43">
        <v>123</v>
      </c>
      <c r="J1565" s="43" t="s">
        <v>22</v>
      </c>
      <c r="K1565" s="43">
        <v>32</v>
      </c>
      <c r="L1565" s="43">
        <v>12</v>
      </c>
      <c r="M1565" s="43">
        <v>15</v>
      </c>
      <c r="N1565" s="37" t="s">
        <v>23</v>
      </c>
      <c r="O1565" s="37" t="s">
        <v>24</v>
      </c>
    </row>
    <row r="1566" spans="1:15" s="36" customFormat="1" x14ac:dyDescent="0.25">
      <c r="A1566" s="37" t="s">
        <v>3119</v>
      </c>
      <c r="B1566" s="44" t="str">
        <f t="shared" si="32"/>
        <v>I292 2F/50'Cd/200V/1Ph/cCSAus</v>
      </c>
      <c r="C1566" s="37" t="s">
        <v>3120</v>
      </c>
      <c r="D1566" s="37" t="str">
        <f>VLOOKUP(A1566,'[1]Zoeller Pump Company'!$A$10:$C$3862,3,FALSE)</f>
        <v>https://www.zoellerpumps.com/en-us/products/sewage-pumps/commercial/290-series</v>
      </c>
      <c r="E1566" s="37" t="s">
        <v>21</v>
      </c>
      <c r="F1566" s="40">
        <v>1283</v>
      </c>
      <c r="G1566" s="41"/>
      <c r="H1566" s="42">
        <v>53514367985</v>
      </c>
      <c r="I1566" s="43">
        <v>88</v>
      </c>
      <c r="J1566" s="43" t="s">
        <v>22</v>
      </c>
      <c r="K1566" s="43">
        <v>21.25</v>
      </c>
      <c r="L1566" s="43">
        <v>11.75</v>
      </c>
      <c r="M1566" s="43">
        <v>14.75</v>
      </c>
      <c r="N1566" s="37" t="s">
        <v>23</v>
      </c>
      <c r="O1566" s="37" t="s">
        <v>196</v>
      </c>
    </row>
    <row r="1567" spans="1:15" s="36" customFormat="1" x14ac:dyDescent="0.25">
      <c r="A1567" s="37" t="s">
        <v>3121</v>
      </c>
      <c r="B1567" s="44" t="str">
        <f t="shared" si="32"/>
        <v>J292 2F/25'Cd/200-208V/3Ph/cCSAus</v>
      </c>
      <c r="C1567" s="37" t="s">
        <v>3122</v>
      </c>
      <c r="D1567" s="37" t="str">
        <f>VLOOKUP(A1567,'[1]Zoeller Pump Company'!$A$10:$C$3862,3,FALSE)</f>
        <v>https://www.zoellerpumps.com/en-us/products/sewage-pumps/commercial/290-series</v>
      </c>
      <c r="E1567" s="37" t="s">
        <v>21</v>
      </c>
      <c r="F1567" s="40">
        <v>1318</v>
      </c>
      <c r="G1567" s="41"/>
      <c r="H1567" s="42">
        <v>53514368654</v>
      </c>
      <c r="I1567" s="43">
        <v>88</v>
      </c>
      <c r="J1567" s="43" t="s">
        <v>22</v>
      </c>
      <c r="K1567" s="43">
        <v>21.25</v>
      </c>
      <c r="L1567" s="43">
        <v>11.75</v>
      </c>
      <c r="M1567" s="43">
        <v>14.75</v>
      </c>
      <c r="N1567" s="37" t="s">
        <v>23</v>
      </c>
      <c r="O1567" s="37" t="s">
        <v>196</v>
      </c>
    </row>
    <row r="1568" spans="1:15" s="36" customFormat="1" x14ac:dyDescent="0.25">
      <c r="A1568" s="37" t="s">
        <v>3123</v>
      </c>
      <c r="B1568" s="44" t="str">
        <f t="shared" si="32"/>
        <v>E292 2F/35'Cd/230V/1Ph/cCSAus</v>
      </c>
      <c r="C1568" s="37" t="s">
        <v>3124</v>
      </c>
      <c r="D1568" s="37" t="str">
        <f>VLOOKUP(A1568,'[1]Zoeller Pump Company'!$A$10:$C$3862,3,FALSE)</f>
        <v>https://www.zoellerpumps.com/en-us/products/sewage-pumps/commercial/290-series</v>
      </c>
      <c r="E1568" s="37" t="s">
        <v>21</v>
      </c>
      <c r="F1568" s="40">
        <v>1213</v>
      </c>
      <c r="G1568" s="41"/>
      <c r="H1568" s="42">
        <v>53514370442</v>
      </c>
      <c r="I1568" s="43">
        <v>88</v>
      </c>
      <c r="J1568" s="43" t="s">
        <v>22</v>
      </c>
      <c r="K1568" s="43">
        <v>21.25</v>
      </c>
      <c r="L1568" s="43">
        <v>11.75</v>
      </c>
      <c r="M1568" s="43">
        <v>14.75</v>
      </c>
      <c r="N1568" s="37" t="s">
        <v>23</v>
      </c>
      <c r="O1568" s="37" t="s">
        <v>196</v>
      </c>
    </row>
    <row r="1569" spans="1:15" s="36" customFormat="1" x14ac:dyDescent="0.25">
      <c r="A1569" s="37" t="s">
        <v>3125</v>
      </c>
      <c r="B1569" s="44" t="str">
        <f t="shared" si="32"/>
        <v>NX292 2F/35'Cd//115V/1Ph/Ex Pr/FM/CSA</v>
      </c>
      <c r="C1569" s="37" t="s">
        <v>3126</v>
      </c>
      <c r="D1569" s="37" t="str">
        <f>VLOOKUP(A1569,'[1]Zoeller Pump Company'!$A$10:$C$3862,3,FALSE)</f>
        <v>https://www.zoellerpumps.com/en-us/products/sewage-pumps/commercial/290-series</v>
      </c>
      <c r="E1569" s="37" t="s">
        <v>21</v>
      </c>
      <c r="F1569" s="40">
        <v>2488</v>
      </c>
      <c r="G1569" s="41"/>
      <c r="H1569" s="42">
        <v>53514379629</v>
      </c>
      <c r="I1569" s="43">
        <v>121</v>
      </c>
      <c r="J1569" s="43" t="s">
        <v>22</v>
      </c>
      <c r="K1569" s="43">
        <v>32</v>
      </c>
      <c r="L1569" s="43">
        <v>12</v>
      </c>
      <c r="M1569" s="43">
        <v>15</v>
      </c>
      <c r="N1569" s="37" t="s">
        <v>23</v>
      </c>
      <c r="O1569" s="37" t="s">
        <v>24</v>
      </c>
    </row>
    <row r="1570" spans="1:15" s="36" customFormat="1" x14ac:dyDescent="0.25">
      <c r="A1570" s="37" t="s">
        <v>3127</v>
      </c>
      <c r="B1570" s="44" t="str">
        <f t="shared" si="32"/>
        <v>JX292 2F/50'Cd/200-208V/3Ph/Ex Pr/FM/CSA</v>
      </c>
      <c r="C1570" s="37" t="s">
        <v>3128</v>
      </c>
      <c r="D1570" s="37" t="str">
        <f>VLOOKUP(A1570,'[1]Zoeller Pump Company'!$A$10:$C$3862,3,FALSE)</f>
        <v>https://www.zoellerpumps.com/en-us/products/sewage-pumps/commercial/290-series</v>
      </c>
      <c r="E1570" s="37" t="s">
        <v>21</v>
      </c>
      <c r="F1570" s="40">
        <v>2609</v>
      </c>
      <c r="G1570" s="41"/>
      <c r="H1570" s="42">
        <v>53514387907</v>
      </c>
      <c r="I1570" s="43">
        <v>123</v>
      </c>
      <c r="J1570" s="43" t="s">
        <v>22</v>
      </c>
      <c r="K1570" s="43">
        <v>32</v>
      </c>
      <c r="L1570" s="43">
        <v>12</v>
      </c>
      <c r="M1570" s="43">
        <v>15</v>
      </c>
      <c r="N1570" s="37" t="s">
        <v>23</v>
      </c>
      <c r="O1570" s="37" t="s">
        <v>24</v>
      </c>
    </row>
    <row r="1571" spans="1:15" s="36" customFormat="1" x14ac:dyDescent="0.25">
      <c r="A1571" s="37" t="s">
        <v>3129</v>
      </c>
      <c r="B1571" s="44" t="str">
        <f t="shared" si="32"/>
        <v>H292 2F/35'Cd/200V/1Ph/cCSAus</v>
      </c>
      <c r="C1571" s="37" t="s">
        <v>3130</v>
      </c>
      <c r="D1571" s="37" t="str">
        <f>VLOOKUP(A1571,'[1]Zoeller Pump Company'!$A$10:$C$3862,3,FALSE)</f>
        <v>https://www.zoellerpumps.com/en-us/products/sewage-pumps/commercial/290-series</v>
      </c>
      <c r="E1571" s="37" t="s">
        <v>21</v>
      </c>
      <c r="F1571" s="40">
        <v>1364</v>
      </c>
      <c r="G1571" s="41"/>
      <c r="H1571" s="42">
        <v>53514388492</v>
      </c>
      <c r="I1571" s="43">
        <v>88</v>
      </c>
      <c r="J1571" s="43" t="s">
        <v>22</v>
      </c>
      <c r="K1571" s="43">
        <v>21.25</v>
      </c>
      <c r="L1571" s="43">
        <v>11.75</v>
      </c>
      <c r="M1571" s="43">
        <v>14.75</v>
      </c>
      <c r="N1571" s="37" t="s">
        <v>23</v>
      </c>
      <c r="O1571" s="37" t="s">
        <v>196</v>
      </c>
    </row>
    <row r="1572" spans="1:15" s="36" customFormat="1" x14ac:dyDescent="0.25">
      <c r="A1572" s="37" t="s">
        <v>3131</v>
      </c>
      <c r="B1572" s="44" t="str">
        <f t="shared" si="32"/>
        <v>H292 2F/50'Cd/200V/1Ph/cCSAus</v>
      </c>
      <c r="C1572" s="37" t="s">
        <v>3132</v>
      </c>
      <c r="D1572" s="37" t="str">
        <f>VLOOKUP(A1572,'[1]Zoeller Pump Company'!$A$10:$C$3862,3,FALSE)</f>
        <v>https://www.zoellerpumps.com/en-us/products/sewage-pumps/commercial/290-series</v>
      </c>
      <c r="E1572" s="37" t="s">
        <v>21</v>
      </c>
      <c r="F1572" s="40">
        <v>1394</v>
      </c>
      <c r="G1572" s="41"/>
      <c r="H1572" s="42">
        <v>53514410896</v>
      </c>
      <c r="I1572" s="43">
        <v>88</v>
      </c>
      <c r="J1572" s="43" t="s">
        <v>22</v>
      </c>
      <c r="K1572" s="43">
        <v>21.25</v>
      </c>
      <c r="L1572" s="43">
        <v>11.75</v>
      </c>
      <c r="M1572" s="43">
        <v>14.75</v>
      </c>
      <c r="N1572" s="37" t="s">
        <v>23</v>
      </c>
      <c r="O1572" s="37" t="s">
        <v>196</v>
      </c>
    </row>
    <row r="1573" spans="1:15" s="36" customFormat="1" x14ac:dyDescent="0.25">
      <c r="A1573" s="45" t="s">
        <v>3133</v>
      </c>
      <c r="B1573" s="44" t="str">
        <f t="shared" si="32"/>
        <v>BN292 2F/35'Cd/115V/1Ph/Pb35'/cCSAus Pump</v>
      </c>
      <c r="C1573" s="37" t="s">
        <v>3134</v>
      </c>
      <c r="D1573" s="37" t="str">
        <f>VLOOKUP(A1573,'[1]Zoeller Pump Company'!$A$10:$C$3862,3,FALSE)</f>
        <v>https://www.zoellerpumps.com/en-us/products/sewage-pumps/commercial/290-series</v>
      </c>
      <c r="E1573" s="37" t="s">
        <v>21</v>
      </c>
      <c r="F1573" s="40">
        <v>1193</v>
      </c>
      <c r="G1573" s="41"/>
      <c r="H1573" s="42">
        <v>53514426927</v>
      </c>
      <c r="I1573" s="43">
        <v>90</v>
      </c>
      <c r="J1573" s="46" t="s">
        <v>22</v>
      </c>
      <c r="K1573" s="43">
        <v>21.25</v>
      </c>
      <c r="L1573" s="43">
        <v>11.75</v>
      </c>
      <c r="M1573" s="43">
        <v>14.75</v>
      </c>
      <c r="N1573" s="39" t="s">
        <v>23</v>
      </c>
      <c r="O1573" s="39" t="s">
        <v>196</v>
      </c>
    </row>
    <row r="1574" spans="1:15" s="36" customFormat="1" x14ac:dyDescent="0.25">
      <c r="A1574" s="45" t="s">
        <v>3135</v>
      </c>
      <c r="B1574" s="44" t="str">
        <f t="shared" si="32"/>
        <v>MX292 2F/35'Cd/115V/1Ph/Ex Pr/FM/CSA</v>
      </c>
      <c r="C1574" s="37" t="s">
        <v>3136</v>
      </c>
      <c r="D1574" s="37" t="str">
        <f>VLOOKUP(A1574,'[1]Zoeller Pump Company'!$A$10:$C$3862,3,FALSE)</f>
        <v>https://www.zoellerpumps.com/en-us/products/sewage-pumps/commercial/290-series</v>
      </c>
      <c r="E1574" s="37" t="s">
        <v>21</v>
      </c>
      <c r="F1574" s="40">
        <v>3174</v>
      </c>
      <c r="G1574" s="41"/>
      <c r="H1574" s="42">
        <v>53514431914</v>
      </c>
      <c r="I1574" s="43">
        <v>123</v>
      </c>
      <c r="J1574" s="46" t="s">
        <v>22</v>
      </c>
      <c r="K1574" s="43">
        <v>32</v>
      </c>
      <c r="L1574" s="43">
        <v>12</v>
      </c>
      <c r="M1574" s="43">
        <v>15</v>
      </c>
      <c r="N1574" s="39" t="s">
        <v>23</v>
      </c>
      <c r="O1574" s="39" t="s">
        <v>24</v>
      </c>
    </row>
    <row r="1575" spans="1:15" s="36" customFormat="1" x14ac:dyDescent="0.25">
      <c r="A1575" s="52" t="s">
        <v>3137</v>
      </c>
      <c r="B1575" s="44" t="str">
        <f t="shared" si="32"/>
        <v>F292 2F/50'Cd/230V/3Ph/cCSAus</v>
      </c>
      <c r="C1575" s="39" t="s">
        <v>3138</v>
      </c>
      <c r="D1575" s="37" t="str">
        <f>VLOOKUP(A1575,'[1]Zoeller Pump Company'!$A$10:$C$3862,3,FALSE)</f>
        <v>https://www.zoellerpumps.com/en-us/products/sewage-pumps/commercial/290-series</v>
      </c>
      <c r="E1575" s="39" t="s">
        <v>21</v>
      </c>
      <c r="F1575" s="40">
        <v>1358</v>
      </c>
      <c r="G1575" s="41"/>
      <c r="H1575" s="39">
        <v>53514438630</v>
      </c>
      <c r="I1575" s="39">
        <v>88</v>
      </c>
      <c r="J1575" s="39" t="s">
        <v>22</v>
      </c>
      <c r="K1575" s="39">
        <v>21.25</v>
      </c>
      <c r="L1575" s="39">
        <v>11.75</v>
      </c>
      <c r="M1575" s="39">
        <v>14.75</v>
      </c>
      <c r="N1575" s="37" t="s">
        <v>23</v>
      </c>
      <c r="O1575" s="37" t="s">
        <v>196</v>
      </c>
    </row>
    <row r="1576" spans="1:15" s="36" customFormat="1" x14ac:dyDescent="0.25">
      <c r="A1576" s="52" t="s">
        <v>3139</v>
      </c>
      <c r="B1576" s="44" t="str">
        <f t="shared" si="32"/>
        <v>E292 2F/25'Cd/230V/1Ph/cCSAus</v>
      </c>
      <c r="C1576" s="39" t="s">
        <v>3140</v>
      </c>
      <c r="D1576" s="37" t="str">
        <f>VLOOKUP(A1576,'[1]Zoeller Pump Company'!$A$10:$C$3862,3,FALSE)</f>
        <v>https://www.zoellerpumps.com/en-us/products/sewage-pumps/commercial/290-series</v>
      </c>
      <c r="E1576" s="39" t="s">
        <v>21</v>
      </c>
      <c r="F1576" s="40">
        <v>1203</v>
      </c>
      <c r="G1576" s="41"/>
      <c r="H1576" s="39">
        <v>53514446444</v>
      </c>
      <c r="I1576" s="39">
        <v>88</v>
      </c>
      <c r="J1576" s="39" t="s">
        <v>22</v>
      </c>
      <c r="K1576" s="39">
        <v>21.25</v>
      </c>
      <c r="L1576" s="39">
        <v>11.75</v>
      </c>
      <c r="M1576" s="39">
        <v>14.75</v>
      </c>
      <c r="N1576" s="37" t="s">
        <v>23</v>
      </c>
      <c r="O1576" s="37" t="s">
        <v>196</v>
      </c>
    </row>
    <row r="1577" spans="1:15" s="36" customFormat="1" x14ac:dyDescent="0.25">
      <c r="A1577" s="52" t="s">
        <v>3141</v>
      </c>
      <c r="B1577" s="44" t="str">
        <f t="shared" si="32"/>
        <v>NX292 2F/115V/1Ph/Ex Pr/Bronze Impeller</v>
      </c>
      <c r="C1577" s="39" t="s">
        <v>3142</v>
      </c>
      <c r="D1577" s="37" t="str">
        <f>VLOOKUP(A1577,'[1]Zoeller Pump Company'!$A$10:$C$3862,3,FALSE)</f>
        <v>https://www.zoellerpumps.com/en-us/products/sewage-pumps/commercial/290-series</v>
      </c>
      <c r="E1577" s="39" t="s">
        <v>21</v>
      </c>
      <c r="F1577" s="40">
        <v>2488</v>
      </c>
      <c r="G1577" s="41"/>
      <c r="H1577" s="39">
        <v>53514453701</v>
      </c>
      <c r="I1577" s="39">
        <v>121</v>
      </c>
      <c r="J1577" s="39" t="s">
        <v>22</v>
      </c>
      <c r="K1577" s="39">
        <v>32</v>
      </c>
      <c r="L1577" s="39">
        <v>12</v>
      </c>
      <c r="M1577" s="39">
        <v>15</v>
      </c>
      <c r="N1577" s="37" t="s">
        <v>23</v>
      </c>
      <c r="O1577" s="37" t="s">
        <v>24</v>
      </c>
    </row>
    <row r="1578" spans="1:15" s="36" customFormat="1" x14ac:dyDescent="0.25">
      <c r="A1578" s="52" t="s">
        <v>3143</v>
      </c>
      <c r="B1578" s="44" t="str">
        <f t="shared" si="32"/>
        <v>M292 2F/115V/1Ph/cCSAus/UL/Bronze Impeller</v>
      </c>
      <c r="C1578" s="39" t="s">
        <v>3144</v>
      </c>
      <c r="D1578" s="37" t="str">
        <f>VLOOKUP(A1578,'[1]Zoeller Pump Company'!$A$10:$C$3862,3,FALSE)</f>
        <v>https://www.zoellerpumps.com/en-us/products/sewage-pumps/commercial/290-series</v>
      </c>
      <c r="E1578" s="39" t="s">
        <v>21</v>
      </c>
      <c r="F1578" s="40">
        <v>1267</v>
      </c>
      <c r="G1578" s="41"/>
      <c r="H1578" s="39">
        <v>53514454609</v>
      </c>
      <c r="I1578" s="39">
        <v>89</v>
      </c>
      <c r="J1578" s="39" t="s">
        <v>22</v>
      </c>
      <c r="K1578" s="39">
        <v>21.25</v>
      </c>
      <c r="L1578" s="39">
        <v>11.75</v>
      </c>
      <c r="M1578" s="39">
        <v>14.75</v>
      </c>
      <c r="N1578" s="37" t="s">
        <v>23</v>
      </c>
      <c r="O1578" s="37" t="s">
        <v>196</v>
      </c>
    </row>
    <row r="1579" spans="1:15" s="36" customFormat="1" x14ac:dyDescent="0.25">
      <c r="A1579" s="52" t="s">
        <v>3145</v>
      </c>
      <c r="B1579" s="44" t="str">
        <f t="shared" si="32"/>
        <v>N292 2F/115V/1Ph/CSA/Bronze Impeller</v>
      </c>
      <c r="C1579" s="39" t="s">
        <v>3146</v>
      </c>
      <c r="D1579" s="37" t="str">
        <f>VLOOKUP(A1579,'[1]Zoeller Pump Company'!$A$10:$C$3862,3,FALSE)</f>
        <v>https://www.zoellerpumps.com/en-us/products/sewage-pumps/commercial/290-series</v>
      </c>
      <c r="E1579" s="39" t="s">
        <v>21</v>
      </c>
      <c r="F1579" s="40">
        <v>1152</v>
      </c>
      <c r="G1579" s="41"/>
      <c r="H1579" s="39">
        <v>53514454623</v>
      </c>
      <c r="I1579" s="39">
        <v>88</v>
      </c>
      <c r="J1579" s="39" t="s">
        <v>22</v>
      </c>
      <c r="K1579" s="39">
        <v>21.25</v>
      </c>
      <c r="L1579" s="39">
        <v>11.75</v>
      </c>
      <c r="M1579" s="39">
        <v>14.75</v>
      </c>
      <c r="N1579" s="37" t="s">
        <v>23</v>
      </c>
      <c r="O1579" s="37" t="s">
        <v>196</v>
      </c>
    </row>
    <row r="1580" spans="1:15" s="36" customFormat="1" x14ac:dyDescent="0.25">
      <c r="A1580" s="39" t="s">
        <v>3147</v>
      </c>
      <c r="B1580" s="44" t="str">
        <f t="shared" si="32"/>
        <v>GX292 2F/50'Cd/460V/3Ph/Ex Pr</v>
      </c>
      <c r="C1580" s="39" t="str">
        <f>VLOOKUP(A1580,'[2]2021 M10 PricePartsList'!$A:$D,2,FALSE)</f>
        <v>GX292 2F/50'Cd/460V/3Ph/Ex Pr</v>
      </c>
      <c r="D1580" s="39" t="s">
        <v>3148</v>
      </c>
      <c r="E1580" s="37" t="s">
        <v>21</v>
      </c>
      <c r="F1580" s="50">
        <v>2609</v>
      </c>
      <c r="G1580" s="41"/>
      <c r="H1580" s="42">
        <v>53514467708</v>
      </c>
      <c r="I1580" s="43">
        <v>123</v>
      </c>
      <c r="J1580" s="46" t="s">
        <v>22</v>
      </c>
      <c r="K1580" s="43">
        <v>32</v>
      </c>
      <c r="L1580" s="43">
        <v>12</v>
      </c>
      <c r="M1580" s="43">
        <v>15</v>
      </c>
      <c r="N1580" s="37" t="s">
        <v>23</v>
      </c>
      <c r="O1580" s="37" t="s">
        <v>196</v>
      </c>
    </row>
    <row r="1581" spans="1:15" s="36" customFormat="1" x14ac:dyDescent="0.25">
      <c r="A1581" s="39" t="s">
        <v>3149</v>
      </c>
      <c r="B1581" s="44" t="str">
        <f t="shared" si="32"/>
        <v>D292 2F/25'Cd/230V/1Ph/cCSAus</v>
      </c>
      <c r="C1581" s="39" t="str">
        <f>VLOOKUP(A1581,'[2]2021 M10 PricePartsList'!$A:$D,2,FALSE)</f>
        <v>D292 2F/25'Cd/230V/1Ph/cCSAus</v>
      </c>
      <c r="D1581" s="39" t="s">
        <v>3148</v>
      </c>
      <c r="E1581" s="37" t="s">
        <v>21</v>
      </c>
      <c r="F1581" s="50">
        <v>1314</v>
      </c>
      <c r="G1581" s="41"/>
      <c r="H1581" s="42">
        <v>53514470258</v>
      </c>
      <c r="I1581" s="43">
        <v>88</v>
      </c>
      <c r="J1581" s="46" t="s">
        <v>22</v>
      </c>
      <c r="K1581" s="43">
        <v>21.25</v>
      </c>
      <c r="L1581" s="43">
        <v>11.75</v>
      </c>
      <c r="M1581" s="43">
        <v>14.75</v>
      </c>
      <c r="N1581" s="37" t="s">
        <v>23</v>
      </c>
      <c r="O1581" s="37" t="s">
        <v>196</v>
      </c>
    </row>
    <row r="1582" spans="1:15" s="36" customFormat="1" x14ac:dyDescent="0.25">
      <c r="A1582" s="39" t="s">
        <v>3150</v>
      </c>
      <c r="B1582" s="44" t="str">
        <f t="shared" si="32"/>
        <v>I292 2F/35'Cd/200V/1Ph/cCSAus</v>
      </c>
      <c r="C1582" s="39" t="str">
        <f>VLOOKUP(A1582,'[2]2021 M10 PricePartsList'!$A:$D,2,FALSE)</f>
        <v>I292 2F/35'Cd/200V/1Ph/cCSAus</v>
      </c>
      <c r="D1582" s="39" t="s">
        <v>3148</v>
      </c>
      <c r="E1582" s="37" t="s">
        <v>21</v>
      </c>
      <c r="F1582" s="50">
        <v>1364</v>
      </c>
      <c r="G1582" s="41"/>
      <c r="H1582" s="42">
        <v>53514471187</v>
      </c>
      <c r="I1582" s="43">
        <v>88</v>
      </c>
      <c r="J1582" s="46" t="s">
        <v>22</v>
      </c>
      <c r="K1582" s="43">
        <v>21.25</v>
      </c>
      <c r="L1582" s="43">
        <v>11.75</v>
      </c>
      <c r="M1582" s="43">
        <v>14.75</v>
      </c>
      <c r="N1582" s="37" t="s">
        <v>23</v>
      </c>
      <c r="O1582" s="37" t="s">
        <v>196</v>
      </c>
    </row>
    <row r="1583" spans="1:15" s="36" customFormat="1" x14ac:dyDescent="0.25">
      <c r="A1583" s="37" t="s">
        <v>3151</v>
      </c>
      <c r="B1583" s="44" t="str">
        <f t="shared" si="32"/>
        <v>D293 2F/230V/1Ph/cCSAus/UL</v>
      </c>
      <c r="C1583" s="37" t="s">
        <v>3152</v>
      </c>
      <c r="D1583" s="37" t="str">
        <f>VLOOKUP(A1583,'[1]Zoeller Pump Company'!$A$10:$C$3862,3,FALSE)</f>
        <v>https://www.zoellerpumps.com/en-us/products/sewage-pumps/commercial/290-series</v>
      </c>
      <c r="E1583" s="37" t="s">
        <v>21</v>
      </c>
      <c r="F1583" s="40">
        <v>1280</v>
      </c>
      <c r="G1583" s="41"/>
      <c r="H1583" s="42">
        <v>53514019105</v>
      </c>
      <c r="I1583" s="43">
        <v>90</v>
      </c>
      <c r="J1583" s="43" t="s">
        <v>22</v>
      </c>
      <c r="K1583" s="43">
        <v>21.25</v>
      </c>
      <c r="L1583" s="43">
        <v>11.75</v>
      </c>
      <c r="M1583" s="43">
        <v>14.75</v>
      </c>
      <c r="N1583" s="37" t="s">
        <v>23</v>
      </c>
      <c r="O1583" s="37" t="s">
        <v>196</v>
      </c>
    </row>
    <row r="1584" spans="1:15" s="36" customFormat="1" x14ac:dyDescent="0.25">
      <c r="A1584" s="37" t="s">
        <v>3153</v>
      </c>
      <c r="B1584" s="44" t="str">
        <f t="shared" si="32"/>
        <v>E293 2F/230V/1Ph/cCSAus/UL</v>
      </c>
      <c r="C1584" s="37" t="s">
        <v>3154</v>
      </c>
      <c r="D1584" s="37" t="str">
        <f>VLOOKUP(A1584,'[1]Zoeller Pump Company'!$A$10:$C$3862,3,FALSE)</f>
        <v>https://www.zoellerpumps.com/en-us/products/sewage-pumps/commercial/290-series</v>
      </c>
      <c r="E1584" s="37" t="s">
        <v>21</v>
      </c>
      <c r="F1584" s="40">
        <v>1160</v>
      </c>
      <c r="G1584" s="41"/>
      <c r="H1584" s="42">
        <v>53514019112</v>
      </c>
      <c r="I1584" s="43">
        <v>89</v>
      </c>
      <c r="J1584" s="43" t="s">
        <v>22</v>
      </c>
      <c r="K1584" s="43">
        <v>21.25</v>
      </c>
      <c r="L1584" s="43">
        <v>11.75</v>
      </c>
      <c r="M1584" s="43">
        <v>14.75</v>
      </c>
      <c r="N1584" s="37" t="s">
        <v>23</v>
      </c>
      <c r="O1584" s="37" t="s">
        <v>196</v>
      </c>
    </row>
    <row r="1585" spans="1:15" s="36" customFormat="1" x14ac:dyDescent="0.25">
      <c r="A1585" s="37" t="s">
        <v>3155</v>
      </c>
      <c r="B1585" s="44" t="str">
        <f t="shared" si="32"/>
        <v>J293 2F/200-208V/3Ph/cCSAus/UL</v>
      </c>
      <c r="C1585" s="37" t="s">
        <v>3156</v>
      </c>
      <c r="D1585" s="37" t="str">
        <f>VLOOKUP(A1585,'[1]Zoeller Pump Company'!$A$10:$C$3862,3,FALSE)</f>
        <v>https://www.zoellerpumps.com/en-us/products/sewage-pumps/commercial/290-series</v>
      </c>
      <c r="E1585" s="37" t="s">
        <v>21</v>
      </c>
      <c r="F1585" s="40">
        <v>1275</v>
      </c>
      <c r="G1585" s="41"/>
      <c r="H1585" s="42">
        <v>53514019129</v>
      </c>
      <c r="I1585" s="43">
        <v>89</v>
      </c>
      <c r="J1585" s="43" t="s">
        <v>22</v>
      </c>
      <c r="K1585" s="43">
        <v>21.25</v>
      </c>
      <c r="L1585" s="43">
        <v>11.75</v>
      </c>
      <c r="M1585" s="43">
        <v>14.75</v>
      </c>
      <c r="N1585" s="37" t="s">
        <v>23</v>
      </c>
      <c r="O1585" s="37" t="s">
        <v>196</v>
      </c>
    </row>
    <row r="1586" spans="1:15" s="36" customFormat="1" x14ac:dyDescent="0.25">
      <c r="A1586" s="37" t="s">
        <v>3157</v>
      </c>
      <c r="B1586" s="44" t="str">
        <f t="shared" si="32"/>
        <v>I293 2F/200-208V/1Ph/cCSAus</v>
      </c>
      <c r="C1586" s="37" t="s">
        <v>3158</v>
      </c>
      <c r="D1586" s="37" t="str">
        <f>VLOOKUP(A1586,'[1]Zoeller Pump Company'!$A$10:$C$3862,3,FALSE)</f>
        <v>https://www.zoellerpumps.com/en-us/products/sewage-pumps/commercial/290-series</v>
      </c>
      <c r="E1586" s="37" t="s">
        <v>21</v>
      </c>
      <c r="F1586" s="40">
        <v>1200</v>
      </c>
      <c r="G1586" s="41"/>
      <c r="H1586" s="42">
        <v>53514019136</v>
      </c>
      <c r="I1586" s="43">
        <v>89</v>
      </c>
      <c r="J1586" s="43" t="s">
        <v>22</v>
      </c>
      <c r="K1586" s="43">
        <v>21.25</v>
      </c>
      <c r="L1586" s="43">
        <v>11.75</v>
      </c>
      <c r="M1586" s="43">
        <v>14.75</v>
      </c>
      <c r="N1586" s="37" t="s">
        <v>23</v>
      </c>
      <c r="O1586" s="37" t="s">
        <v>196</v>
      </c>
    </row>
    <row r="1587" spans="1:15" s="36" customFormat="1" x14ac:dyDescent="0.25">
      <c r="A1587" s="37" t="s">
        <v>3159</v>
      </c>
      <c r="B1587" s="44" t="str">
        <f t="shared" si="32"/>
        <v>F293 2F/230V/3Ph/cCSAus/UL</v>
      </c>
      <c r="C1587" s="37" t="s">
        <v>3160</v>
      </c>
      <c r="D1587" s="37" t="str">
        <f>VLOOKUP(A1587,'[1]Zoeller Pump Company'!$A$10:$C$3862,3,FALSE)</f>
        <v>https://www.zoellerpumps.com/en-us/products/sewage-pumps/commercial/290-series</v>
      </c>
      <c r="E1587" s="37" t="s">
        <v>21</v>
      </c>
      <c r="F1587" s="40">
        <v>1275</v>
      </c>
      <c r="G1587" s="41"/>
      <c r="H1587" s="42">
        <v>53514019143</v>
      </c>
      <c r="I1587" s="43">
        <v>89</v>
      </c>
      <c r="J1587" s="43" t="s">
        <v>22</v>
      </c>
      <c r="K1587" s="43">
        <v>21.25</v>
      </c>
      <c r="L1587" s="43">
        <v>11.75</v>
      </c>
      <c r="M1587" s="43">
        <v>14.75</v>
      </c>
      <c r="N1587" s="37" t="s">
        <v>23</v>
      </c>
      <c r="O1587" s="37" t="s">
        <v>196</v>
      </c>
    </row>
    <row r="1588" spans="1:15" s="36" customFormat="1" x14ac:dyDescent="0.25">
      <c r="A1588" s="37" t="s">
        <v>3161</v>
      </c>
      <c r="B1588" s="44" t="str">
        <f t="shared" si="32"/>
        <v>G293 2F/460V/3Ph/cCSAus/UL</v>
      </c>
      <c r="C1588" s="37" t="s">
        <v>3162</v>
      </c>
      <c r="D1588" s="37" t="str">
        <f>VLOOKUP(A1588,'[1]Zoeller Pump Company'!$A$10:$C$3862,3,FALSE)</f>
        <v>https://www.zoellerpumps.com/en-us/products/sewage-pumps/commercial/290-series</v>
      </c>
      <c r="E1588" s="37" t="s">
        <v>21</v>
      </c>
      <c r="F1588" s="40">
        <v>1275</v>
      </c>
      <c r="G1588" s="41"/>
      <c r="H1588" s="42">
        <v>53514019150</v>
      </c>
      <c r="I1588" s="43">
        <v>89</v>
      </c>
      <c r="J1588" s="43" t="s">
        <v>22</v>
      </c>
      <c r="K1588" s="43">
        <v>21.25</v>
      </c>
      <c r="L1588" s="43">
        <v>11.75</v>
      </c>
      <c r="M1588" s="43">
        <v>14.75</v>
      </c>
      <c r="N1588" s="37" t="s">
        <v>23</v>
      </c>
      <c r="O1588" s="37" t="s">
        <v>196</v>
      </c>
    </row>
    <row r="1589" spans="1:15" s="36" customFormat="1" x14ac:dyDescent="0.25">
      <c r="A1589" s="37" t="s">
        <v>3163</v>
      </c>
      <c r="B1589" s="44" t="str">
        <f t="shared" si="32"/>
        <v>H293 2F/200-208V/1Ph/cCSAus</v>
      </c>
      <c r="C1589" s="37" t="s">
        <v>3164</v>
      </c>
      <c r="D1589" s="37" t="str">
        <f>VLOOKUP(A1589,'[1]Zoeller Pump Company'!$A$10:$C$3862,3,FALSE)</f>
        <v>https://www.zoellerpumps.com/en-us/products/sewage-pumps/commercial/290-series</v>
      </c>
      <c r="E1589" s="37" t="s">
        <v>21</v>
      </c>
      <c r="F1589" s="40">
        <v>1320</v>
      </c>
      <c r="G1589" s="41"/>
      <c r="H1589" s="42">
        <v>53514019174</v>
      </c>
      <c r="I1589" s="43">
        <v>90</v>
      </c>
      <c r="J1589" s="43" t="s">
        <v>22</v>
      </c>
      <c r="K1589" s="43">
        <v>21.25</v>
      </c>
      <c r="L1589" s="43">
        <v>11.75</v>
      </c>
      <c r="M1589" s="43">
        <v>14.75</v>
      </c>
      <c r="N1589" s="37" t="s">
        <v>23</v>
      </c>
      <c r="O1589" s="37" t="s">
        <v>196</v>
      </c>
    </row>
    <row r="1590" spans="1:15" s="36" customFormat="1" x14ac:dyDescent="0.25">
      <c r="A1590" s="37" t="s">
        <v>3165</v>
      </c>
      <c r="B1590" s="44" t="str">
        <f t="shared" si="32"/>
        <v>D293 2F/50'Cd/230V/1Ph/cCSAus/UL</v>
      </c>
      <c r="C1590" s="37" t="s">
        <v>3166</v>
      </c>
      <c r="D1590" s="37" t="str">
        <f>VLOOKUP(A1590,'[1]Zoeller Pump Company'!$A$10:$C$3862,3,FALSE)</f>
        <v>https://www.zoellerpumps.com/en-us/products/sewage-pumps/commercial/290-series</v>
      </c>
      <c r="E1590" s="37" t="s">
        <v>21</v>
      </c>
      <c r="F1590" s="40">
        <v>1420</v>
      </c>
      <c r="G1590" s="41"/>
      <c r="H1590" s="42">
        <v>53514019181</v>
      </c>
      <c r="I1590" s="43">
        <v>99</v>
      </c>
      <c r="J1590" s="43" t="s">
        <v>22</v>
      </c>
      <c r="K1590" s="43">
        <v>21.25</v>
      </c>
      <c r="L1590" s="43">
        <v>11.75</v>
      </c>
      <c r="M1590" s="43">
        <v>14.75</v>
      </c>
      <c r="N1590" s="37" t="s">
        <v>23</v>
      </c>
      <c r="O1590" s="37" t="s">
        <v>196</v>
      </c>
    </row>
    <row r="1591" spans="1:15" s="36" customFormat="1" x14ac:dyDescent="0.25">
      <c r="A1591" s="37" t="s">
        <v>3167</v>
      </c>
      <c r="B1591" s="44" t="str">
        <f t="shared" si="32"/>
        <v>D293 2F/25'Cd/230V/1Ph/cCSAus/UL</v>
      </c>
      <c r="C1591" s="37" t="s">
        <v>3168</v>
      </c>
      <c r="D1591" s="37" t="str">
        <f>VLOOKUP(A1591,'[1]Zoeller Pump Company'!$A$10:$C$3862,3,FALSE)</f>
        <v>https://www.zoellerpumps.com/en-us/products/sewage-pumps/commercial/290-series</v>
      </c>
      <c r="E1591" s="37" t="s">
        <v>21</v>
      </c>
      <c r="F1591" s="40">
        <v>1380</v>
      </c>
      <c r="G1591" s="41"/>
      <c r="H1591" s="42">
        <v>53514019198</v>
      </c>
      <c r="I1591" s="43">
        <v>92</v>
      </c>
      <c r="J1591" s="43" t="s">
        <v>22</v>
      </c>
      <c r="K1591" s="43">
        <v>21.25</v>
      </c>
      <c r="L1591" s="43">
        <v>11.75</v>
      </c>
      <c r="M1591" s="43">
        <v>14.75</v>
      </c>
      <c r="N1591" s="37" t="s">
        <v>23</v>
      </c>
      <c r="O1591" s="37" t="s">
        <v>196</v>
      </c>
    </row>
    <row r="1592" spans="1:15" s="36" customFormat="1" x14ac:dyDescent="0.25">
      <c r="A1592" s="37" t="s">
        <v>3169</v>
      </c>
      <c r="B1592" s="44" t="str">
        <f t="shared" si="32"/>
        <v>F293 2F/25'Cd/230V/3Ph/cCSAus/UL</v>
      </c>
      <c r="C1592" s="37" t="s">
        <v>3170</v>
      </c>
      <c r="D1592" s="37" t="str">
        <f>VLOOKUP(A1592,'[1]Zoeller Pump Company'!$A$10:$C$3862,3,FALSE)</f>
        <v>https://www.zoellerpumps.com/en-us/products/sewage-pumps/commercial/290-series</v>
      </c>
      <c r="E1592" s="37" t="s">
        <v>21</v>
      </c>
      <c r="F1592" s="40">
        <v>1375</v>
      </c>
      <c r="G1592" s="41"/>
      <c r="H1592" s="42">
        <v>53514019204</v>
      </c>
      <c r="I1592" s="43">
        <v>91</v>
      </c>
      <c r="J1592" s="43" t="s">
        <v>22</v>
      </c>
      <c r="K1592" s="43">
        <v>21.25</v>
      </c>
      <c r="L1592" s="43">
        <v>11.75</v>
      </c>
      <c r="M1592" s="43">
        <v>14.75</v>
      </c>
      <c r="N1592" s="37" t="s">
        <v>23</v>
      </c>
      <c r="O1592" s="37" t="s">
        <v>196</v>
      </c>
    </row>
    <row r="1593" spans="1:15" s="36" customFormat="1" x14ac:dyDescent="0.25">
      <c r="A1593" s="37" t="s">
        <v>3171</v>
      </c>
      <c r="B1593" s="44" t="str">
        <f t="shared" si="32"/>
        <v>D293 2F/35'Cd/230V/1Ph/cCSAus/UL</v>
      </c>
      <c r="C1593" s="37" t="s">
        <v>3172</v>
      </c>
      <c r="D1593" s="37" t="str">
        <f>VLOOKUP(A1593,'[1]Zoeller Pump Company'!$A$10:$C$3862,3,FALSE)</f>
        <v>https://www.zoellerpumps.com/en-us/products/sewage-pumps/commercial/290-series</v>
      </c>
      <c r="E1593" s="37" t="s">
        <v>21</v>
      </c>
      <c r="F1593" s="40">
        <v>1390</v>
      </c>
      <c r="G1593" s="41"/>
      <c r="H1593" s="42">
        <v>53514019211</v>
      </c>
      <c r="I1593" s="43">
        <v>95</v>
      </c>
      <c r="J1593" s="43" t="s">
        <v>22</v>
      </c>
      <c r="K1593" s="43">
        <v>21.25</v>
      </c>
      <c r="L1593" s="43">
        <v>11.75</v>
      </c>
      <c r="M1593" s="43">
        <v>14.75</v>
      </c>
      <c r="N1593" s="37" t="s">
        <v>23</v>
      </c>
      <c r="O1593" s="37" t="s">
        <v>196</v>
      </c>
    </row>
    <row r="1594" spans="1:15" s="36" customFormat="1" x14ac:dyDescent="0.25">
      <c r="A1594" s="37" t="s">
        <v>3173</v>
      </c>
      <c r="B1594" s="44" t="str">
        <f t="shared" si="32"/>
        <v>E293 2F/50'Cd/230V/1Ph/cCSAus/UL</v>
      </c>
      <c r="C1594" s="37" t="s">
        <v>3174</v>
      </c>
      <c r="D1594" s="37" t="str">
        <f>VLOOKUP(A1594,'[1]Zoeller Pump Company'!$A$10:$C$3862,3,FALSE)</f>
        <v>https://www.zoellerpumps.com/en-us/products/sewage-pumps/commercial/290-series</v>
      </c>
      <c r="E1594" s="37" t="s">
        <v>21</v>
      </c>
      <c r="F1594" s="40">
        <v>1300</v>
      </c>
      <c r="G1594" s="41"/>
      <c r="H1594" s="42">
        <v>53514019228</v>
      </c>
      <c r="I1594" s="43">
        <v>98</v>
      </c>
      <c r="J1594" s="43" t="s">
        <v>22</v>
      </c>
      <c r="K1594" s="43">
        <v>21.25</v>
      </c>
      <c r="L1594" s="43">
        <v>11.75</v>
      </c>
      <c r="M1594" s="43">
        <v>14.75</v>
      </c>
      <c r="N1594" s="37" t="s">
        <v>23</v>
      </c>
      <c r="O1594" s="37" t="s">
        <v>196</v>
      </c>
    </row>
    <row r="1595" spans="1:15" s="36" customFormat="1" x14ac:dyDescent="0.25">
      <c r="A1595" s="37" t="s">
        <v>3175</v>
      </c>
      <c r="B1595" s="44" t="str">
        <f t="shared" si="32"/>
        <v>E293 2F/230V/1Ph/cCSAus</v>
      </c>
      <c r="C1595" s="37" t="s">
        <v>3176</v>
      </c>
      <c r="D1595" s="37" t="str">
        <f>VLOOKUP(A1595,'[1]Zoeller Pump Company'!$A$10:$C$3862,3,FALSE)</f>
        <v>https://www.zoellerpumps.com/en-us/products/sewage-pumps/commercial/290-series</v>
      </c>
      <c r="E1595" s="37" t="s">
        <v>21</v>
      </c>
      <c r="F1595" s="40">
        <v>1160</v>
      </c>
      <c r="G1595" s="41"/>
      <c r="H1595" s="42">
        <v>53514019242</v>
      </c>
      <c r="I1595" s="43">
        <v>89</v>
      </c>
      <c r="J1595" s="43" t="s">
        <v>22</v>
      </c>
      <c r="K1595" s="43">
        <v>21.25</v>
      </c>
      <c r="L1595" s="43">
        <v>11.75</v>
      </c>
      <c r="M1595" s="43">
        <v>14.75</v>
      </c>
      <c r="N1595" s="37" t="s">
        <v>23</v>
      </c>
      <c r="O1595" s="37" t="s">
        <v>196</v>
      </c>
    </row>
    <row r="1596" spans="1:15" s="36" customFormat="1" x14ac:dyDescent="0.25">
      <c r="A1596" s="37" t="s">
        <v>3177</v>
      </c>
      <c r="B1596" s="44" t="str">
        <f t="shared" si="32"/>
        <v>E293 2F/25'Cd/230V/1Ph/cCSAus/UL</v>
      </c>
      <c r="C1596" s="37" t="s">
        <v>3178</v>
      </c>
      <c r="D1596" s="37" t="str">
        <f>VLOOKUP(A1596,'[1]Zoeller Pump Company'!$A$10:$C$3862,3,FALSE)</f>
        <v>https://www.zoellerpumps.com/en-us/products/sewage-pumps/commercial/290-series</v>
      </c>
      <c r="E1596" s="37" t="s">
        <v>21</v>
      </c>
      <c r="F1596" s="40">
        <v>1260</v>
      </c>
      <c r="G1596" s="41"/>
      <c r="H1596" s="42">
        <v>53514019266</v>
      </c>
      <c r="I1596" s="43">
        <v>91</v>
      </c>
      <c r="J1596" s="43" t="s">
        <v>22</v>
      </c>
      <c r="K1596" s="43">
        <v>21.25</v>
      </c>
      <c r="L1596" s="43">
        <v>11.75</v>
      </c>
      <c r="M1596" s="43">
        <v>14.75</v>
      </c>
      <c r="N1596" s="37" t="s">
        <v>23</v>
      </c>
      <c r="O1596" s="37" t="s">
        <v>196</v>
      </c>
    </row>
    <row r="1597" spans="1:15" s="36" customFormat="1" x14ac:dyDescent="0.25">
      <c r="A1597" s="37" t="s">
        <v>3179</v>
      </c>
      <c r="B1597" s="44" t="str">
        <f t="shared" si="32"/>
        <v>E293 2F/35'Cd/230V/1Ph/cCSAus/UL</v>
      </c>
      <c r="C1597" s="37" t="s">
        <v>3180</v>
      </c>
      <c r="D1597" s="37" t="str">
        <f>VLOOKUP(A1597,'[1]Zoeller Pump Company'!$A$10:$C$3862,3,FALSE)</f>
        <v>https://www.zoellerpumps.com/en-us/products/sewage-pumps/commercial/290-series</v>
      </c>
      <c r="E1597" s="37" t="s">
        <v>21</v>
      </c>
      <c r="F1597" s="40">
        <v>1270</v>
      </c>
      <c r="G1597" s="41"/>
      <c r="H1597" s="42">
        <v>53514028343</v>
      </c>
      <c r="I1597" s="43">
        <v>94</v>
      </c>
      <c r="J1597" s="43" t="s">
        <v>22</v>
      </c>
      <c r="K1597" s="43">
        <v>21.25</v>
      </c>
      <c r="L1597" s="43">
        <v>11.75</v>
      </c>
      <c r="M1597" s="43">
        <v>14.75</v>
      </c>
      <c r="N1597" s="37" t="s">
        <v>23</v>
      </c>
      <c r="O1597" s="37" t="s">
        <v>196</v>
      </c>
    </row>
    <row r="1598" spans="1:15" s="36" customFormat="1" x14ac:dyDescent="0.25">
      <c r="A1598" s="37" t="s">
        <v>3181</v>
      </c>
      <c r="B1598" s="44" t="str">
        <f t="shared" ref="B1598:B1661" si="33">IF(D1598&lt;&gt;0,HYPERLINK(D1598,C1598),"NO LINK")</f>
        <v>BE293 2F/230V/1Ph/Pb20'/cCSAus/UL</v>
      </c>
      <c r="C1598" s="37" t="s">
        <v>3182</v>
      </c>
      <c r="D1598" s="37" t="str">
        <f>VLOOKUP(A1598,'[1]Zoeller Pump Company'!$A$10:$C$3862,3,FALSE)</f>
        <v>https://www.zoellerpumps.com/en-us/products/sewage-pumps/commercial/290-series</v>
      </c>
      <c r="E1598" s="37" t="s">
        <v>21</v>
      </c>
      <c r="F1598" s="40">
        <v>1192</v>
      </c>
      <c r="G1598" s="41"/>
      <c r="H1598" s="42">
        <v>53514041298</v>
      </c>
      <c r="I1598" s="43">
        <v>91</v>
      </c>
      <c r="J1598" s="43" t="s">
        <v>22</v>
      </c>
      <c r="K1598" s="43">
        <v>21.25</v>
      </c>
      <c r="L1598" s="43">
        <v>11.75</v>
      </c>
      <c r="M1598" s="43">
        <v>14.75</v>
      </c>
      <c r="N1598" s="37" t="s">
        <v>23</v>
      </c>
      <c r="O1598" s="37" t="s">
        <v>196</v>
      </c>
    </row>
    <row r="1599" spans="1:15" s="36" customFormat="1" x14ac:dyDescent="0.25">
      <c r="A1599" s="37" t="s">
        <v>3183</v>
      </c>
      <c r="B1599" s="44" t="str">
        <f t="shared" si="33"/>
        <v>G293 2F/35'Cd/460V/3Ph/cCSAus/UL</v>
      </c>
      <c r="C1599" s="37" t="s">
        <v>3184</v>
      </c>
      <c r="D1599" s="37" t="str">
        <f>VLOOKUP(A1599,'[1]Zoeller Pump Company'!$A$10:$C$3862,3,FALSE)</f>
        <v>https://www.zoellerpumps.com/en-us/products/sewage-pumps/commercial/290-series</v>
      </c>
      <c r="E1599" s="37" t="s">
        <v>21</v>
      </c>
      <c r="F1599" s="40">
        <v>1385</v>
      </c>
      <c r="G1599" s="41"/>
      <c r="H1599" s="42">
        <v>53514045050</v>
      </c>
      <c r="I1599" s="43">
        <v>94</v>
      </c>
      <c r="J1599" s="43" t="s">
        <v>22</v>
      </c>
      <c r="K1599" s="43">
        <v>21.25</v>
      </c>
      <c r="L1599" s="43">
        <v>11.75</v>
      </c>
      <c r="M1599" s="43">
        <v>14.75</v>
      </c>
      <c r="N1599" s="37" t="s">
        <v>23</v>
      </c>
      <c r="O1599" s="37" t="s">
        <v>196</v>
      </c>
    </row>
    <row r="1600" spans="1:15" s="36" customFormat="1" x14ac:dyDescent="0.25">
      <c r="A1600" s="37" t="s">
        <v>3185</v>
      </c>
      <c r="B1600" s="44" t="str">
        <f t="shared" si="33"/>
        <v>G293 2F/25'Cd/460V/3Ph/cCSAus/UL</v>
      </c>
      <c r="C1600" s="37" t="s">
        <v>3186</v>
      </c>
      <c r="D1600" s="37" t="str">
        <f>VLOOKUP(A1600,'[1]Zoeller Pump Company'!$A$10:$C$3862,3,FALSE)</f>
        <v>https://www.zoellerpumps.com/en-us/products/sewage-pumps/commercial/290-series</v>
      </c>
      <c r="E1600" s="37" t="s">
        <v>21</v>
      </c>
      <c r="F1600" s="40">
        <v>1375</v>
      </c>
      <c r="G1600" s="41"/>
      <c r="H1600" s="42">
        <v>53514054298</v>
      </c>
      <c r="I1600" s="43">
        <v>90</v>
      </c>
      <c r="J1600" s="43" t="s">
        <v>22</v>
      </c>
      <c r="K1600" s="43">
        <v>21.25</v>
      </c>
      <c r="L1600" s="43">
        <v>11.75</v>
      </c>
      <c r="M1600" s="43">
        <v>14.75</v>
      </c>
      <c r="N1600" s="37" t="s">
        <v>23</v>
      </c>
      <c r="O1600" s="37" t="s">
        <v>196</v>
      </c>
    </row>
    <row r="1601" spans="1:15" s="36" customFormat="1" x14ac:dyDescent="0.25">
      <c r="A1601" s="37" t="s">
        <v>3187</v>
      </c>
      <c r="B1601" s="44" t="str">
        <f t="shared" si="33"/>
        <v>I293 2F/25'Cd/200-208V/1Ph/cCSAus</v>
      </c>
      <c r="C1601" s="37" t="s">
        <v>3188</v>
      </c>
      <c r="D1601" s="37" t="str">
        <f>VLOOKUP(A1601,'[1]Zoeller Pump Company'!$A$10:$C$3862,3,FALSE)</f>
        <v>https://www.zoellerpumps.com/en-us/products/sewage-pumps/commercial/290-series</v>
      </c>
      <c r="E1601" s="37" t="s">
        <v>21</v>
      </c>
      <c r="F1601" s="40">
        <v>1200</v>
      </c>
      <c r="G1601" s="41"/>
      <c r="H1601" s="42">
        <v>53514060947</v>
      </c>
      <c r="I1601" s="43">
        <v>91</v>
      </c>
      <c r="J1601" s="43" t="s">
        <v>22</v>
      </c>
      <c r="K1601" s="43">
        <v>21.25</v>
      </c>
      <c r="L1601" s="43">
        <v>11.75</v>
      </c>
      <c r="M1601" s="43">
        <v>14.75</v>
      </c>
      <c r="N1601" s="37" t="s">
        <v>23</v>
      </c>
      <c r="O1601" s="37" t="s">
        <v>196</v>
      </c>
    </row>
    <row r="1602" spans="1:15" s="36" customFormat="1" x14ac:dyDescent="0.25">
      <c r="A1602" s="37" t="s">
        <v>3189</v>
      </c>
      <c r="B1602" s="44" t="str">
        <f t="shared" si="33"/>
        <v>IX293 2F/200-208V/1Ph/Ex Pr/FM/CSA</v>
      </c>
      <c r="C1602" s="37" t="s">
        <v>3190</v>
      </c>
      <c r="D1602" s="37" t="str">
        <f>VLOOKUP(A1602,'[1]Zoeller Pump Company'!$A$10:$C$3862,3,FALSE)</f>
        <v>https://www.zoellerpumps.com/en-us/products/sewage-pumps/commercial/290-series</v>
      </c>
      <c r="E1602" s="37" t="s">
        <v>21</v>
      </c>
      <c r="F1602" s="40">
        <v>2508</v>
      </c>
      <c r="G1602" s="41"/>
      <c r="H1602" s="42">
        <v>53514108823</v>
      </c>
      <c r="I1602" s="43">
        <v>121</v>
      </c>
      <c r="J1602" s="43" t="s">
        <v>22</v>
      </c>
      <c r="K1602" s="43">
        <v>32</v>
      </c>
      <c r="L1602" s="43">
        <v>12</v>
      </c>
      <c r="M1602" s="43">
        <v>15</v>
      </c>
      <c r="N1602" s="37" t="s">
        <v>23</v>
      </c>
      <c r="O1602" s="37" t="s">
        <v>24</v>
      </c>
    </row>
    <row r="1603" spans="1:15" s="36" customFormat="1" x14ac:dyDescent="0.25">
      <c r="A1603" s="37" t="s">
        <v>3191</v>
      </c>
      <c r="B1603" s="44" t="str">
        <f t="shared" si="33"/>
        <v>EX293 2F/230V/1Ph/Ex Pr/FM//CSA</v>
      </c>
      <c r="C1603" s="37" t="s">
        <v>3192</v>
      </c>
      <c r="D1603" s="37" t="str">
        <f>VLOOKUP(A1603,'[1]Zoeller Pump Company'!$A$10:$C$3862,3,FALSE)</f>
        <v>https://www.zoellerpumps.com/en-us/products/sewage-pumps/commercial/290-series</v>
      </c>
      <c r="E1603" s="37" t="s">
        <v>21</v>
      </c>
      <c r="F1603" s="40">
        <v>2468</v>
      </c>
      <c r="G1603" s="41"/>
      <c r="H1603" s="42">
        <v>53514108830</v>
      </c>
      <c r="I1603" s="43">
        <v>121</v>
      </c>
      <c r="J1603" s="43" t="s">
        <v>22</v>
      </c>
      <c r="K1603" s="43">
        <v>32</v>
      </c>
      <c r="L1603" s="43">
        <v>12</v>
      </c>
      <c r="M1603" s="43">
        <v>15</v>
      </c>
      <c r="N1603" s="37" t="s">
        <v>23</v>
      </c>
      <c r="O1603" s="37" t="s">
        <v>24</v>
      </c>
    </row>
    <row r="1604" spans="1:15" s="36" customFormat="1" x14ac:dyDescent="0.25">
      <c r="A1604" s="37" t="s">
        <v>3193</v>
      </c>
      <c r="B1604" s="44" t="str">
        <f t="shared" si="33"/>
        <v>JX293 2F/200-208V/3Ph/Ex Pr/FM/CSA</v>
      </c>
      <c r="C1604" s="37" t="s">
        <v>3194</v>
      </c>
      <c r="D1604" s="37" t="str">
        <f>VLOOKUP(A1604,'[1]Zoeller Pump Company'!$A$10:$C$3862,3,FALSE)</f>
        <v>https://www.zoellerpumps.com/en-us/products/sewage-pumps/commercial/290-series</v>
      </c>
      <c r="E1604" s="37" t="s">
        <v>21</v>
      </c>
      <c r="F1604" s="40">
        <v>2583</v>
      </c>
      <c r="G1604" s="41"/>
      <c r="H1604" s="42">
        <v>53514108847</v>
      </c>
      <c r="I1604" s="43">
        <v>121</v>
      </c>
      <c r="J1604" s="43" t="s">
        <v>22</v>
      </c>
      <c r="K1604" s="43">
        <v>32</v>
      </c>
      <c r="L1604" s="43">
        <v>12</v>
      </c>
      <c r="M1604" s="43">
        <v>15</v>
      </c>
      <c r="N1604" s="37" t="s">
        <v>23</v>
      </c>
      <c r="O1604" s="37" t="s">
        <v>24</v>
      </c>
    </row>
    <row r="1605" spans="1:15" s="36" customFormat="1" x14ac:dyDescent="0.25">
      <c r="A1605" s="37" t="s">
        <v>3195</v>
      </c>
      <c r="B1605" s="44" t="str">
        <f t="shared" si="33"/>
        <v>FX293 2F/230V/3Ph/Ex Pr/FM/CSA</v>
      </c>
      <c r="C1605" s="37" t="s">
        <v>3196</v>
      </c>
      <c r="D1605" s="37" t="str">
        <f>VLOOKUP(A1605,'[1]Zoeller Pump Company'!$A$10:$C$3862,3,FALSE)</f>
        <v>https://www.zoellerpumps.com/en-us/products/sewage-pumps/commercial/290-series</v>
      </c>
      <c r="E1605" s="37" t="s">
        <v>21</v>
      </c>
      <c r="F1605" s="40">
        <v>2598</v>
      </c>
      <c r="G1605" s="41"/>
      <c r="H1605" s="42">
        <v>53514108854</v>
      </c>
      <c r="I1605" s="43">
        <v>121</v>
      </c>
      <c r="J1605" s="43" t="s">
        <v>22</v>
      </c>
      <c r="K1605" s="43">
        <v>32</v>
      </c>
      <c r="L1605" s="43">
        <v>12</v>
      </c>
      <c r="M1605" s="43">
        <v>15</v>
      </c>
      <c r="N1605" s="37" t="s">
        <v>23</v>
      </c>
      <c r="O1605" s="37" t="s">
        <v>24</v>
      </c>
    </row>
    <row r="1606" spans="1:15" s="36" customFormat="1" x14ac:dyDescent="0.25">
      <c r="A1606" s="37" t="s">
        <v>3197</v>
      </c>
      <c r="B1606" s="44" t="str">
        <f t="shared" si="33"/>
        <v>GX293 2F/460V/3Ph/Ex Pr/FM/CSA</v>
      </c>
      <c r="C1606" s="37" t="s">
        <v>3198</v>
      </c>
      <c r="D1606" s="37" t="str">
        <f>VLOOKUP(A1606,'[1]Zoeller Pump Company'!$A$10:$C$3862,3,FALSE)</f>
        <v>https://www.zoellerpumps.com/en-us/products/sewage-pumps/commercial/290-series</v>
      </c>
      <c r="E1606" s="37" t="s">
        <v>21</v>
      </c>
      <c r="F1606" s="40">
        <v>2583</v>
      </c>
      <c r="G1606" s="41"/>
      <c r="H1606" s="42">
        <v>53514108861</v>
      </c>
      <c r="I1606" s="43">
        <v>121</v>
      </c>
      <c r="J1606" s="43" t="s">
        <v>22</v>
      </c>
      <c r="K1606" s="43">
        <v>32</v>
      </c>
      <c r="L1606" s="43">
        <v>12</v>
      </c>
      <c r="M1606" s="43">
        <v>15</v>
      </c>
      <c r="N1606" s="37" t="s">
        <v>23</v>
      </c>
      <c r="O1606" s="37" t="s">
        <v>24</v>
      </c>
    </row>
    <row r="1607" spans="1:15" s="36" customFormat="1" x14ac:dyDescent="0.25">
      <c r="A1607" s="37" t="s">
        <v>3199</v>
      </c>
      <c r="B1607" s="44" t="str">
        <f t="shared" si="33"/>
        <v>I293 2F/35'Cd/200-208V/1Ph/cCSAus</v>
      </c>
      <c r="C1607" s="37" t="s">
        <v>3200</v>
      </c>
      <c r="D1607" s="37" t="str">
        <f>VLOOKUP(A1607,'[1]Zoeller Pump Company'!$A$10:$C$3862,3,FALSE)</f>
        <v>https://www.zoellerpumps.com/en-us/products/sewage-pumps/commercial/290-series</v>
      </c>
      <c r="E1607" s="37" t="s">
        <v>21</v>
      </c>
      <c r="F1607" s="40">
        <v>1310</v>
      </c>
      <c r="G1607" s="41"/>
      <c r="H1607" s="42">
        <v>53514132941</v>
      </c>
      <c r="I1607" s="43">
        <v>93</v>
      </c>
      <c r="J1607" s="43" t="s">
        <v>22</v>
      </c>
      <c r="K1607" s="43">
        <v>21.25</v>
      </c>
      <c r="L1607" s="43">
        <v>11.75</v>
      </c>
      <c r="M1607" s="43">
        <v>14.75</v>
      </c>
      <c r="N1607" s="37" t="s">
        <v>23</v>
      </c>
      <c r="O1607" s="37" t="s">
        <v>196</v>
      </c>
    </row>
    <row r="1608" spans="1:15" s="36" customFormat="1" x14ac:dyDescent="0.25">
      <c r="A1608" s="37" t="s">
        <v>3201</v>
      </c>
      <c r="B1608" s="44" t="str">
        <f t="shared" si="33"/>
        <v>J293 2F/35'Cd/200-208V/3Ph/cCSAus/UL</v>
      </c>
      <c r="C1608" s="37" t="s">
        <v>3202</v>
      </c>
      <c r="D1608" s="37" t="str">
        <f>VLOOKUP(A1608,'[1]Zoeller Pump Company'!$A$10:$C$3862,3,FALSE)</f>
        <v>https://www.zoellerpumps.com/en-us/products/sewage-pumps/commercial/290-series</v>
      </c>
      <c r="E1608" s="37" t="s">
        <v>21</v>
      </c>
      <c r="F1608" s="40">
        <v>1385</v>
      </c>
      <c r="G1608" s="41"/>
      <c r="H1608" s="42">
        <v>53514134044</v>
      </c>
      <c r="I1608" s="43">
        <v>94</v>
      </c>
      <c r="J1608" s="43" t="s">
        <v>22</v>
      </c>
      <c r="K1608" s="43">
        <v>21.25</v>
      </c>
      <c r="L1608" s="43">
        <v>11.75</v>
      </c>
      <c r="M1608" s="43">
        <v>14.75</v>
      </c>
      <c r="N1608" s="37" t="s">
        <v>23</v>
      </c>
      <c r="O1608" s="37" t="s">
        <v>196</v>
      </c>
    </row>
    <row r="1609" spans="1:15" s="36" customFormat="1" x14ac:dyDescent="0.25">
      <c r="A1609" s="37" t="s">
        <v>3203</v>
      </c>
      <c r="B1609" s="44" t="str">
        <f t="shared" si="33"/>
        <v>BE293 2F/25'Cd/230V/1Ph/Pb25'/cCSAus/UL</v>
      </c>
      <c r="C1609" s="37" t="s">
        <v>3204</v>
      </c>
      <c r="D1609" s="37" t="str">
        <f>VLOOKUP(A1609,'[1]Zoeller Pump Company'!$A$10:$C$3862,3,FALSE)</f>
        <v>https://www.zoellerpumps.com/en-us/products/sewage-pumps/commercial/290-series</v>
      </c>
      <c r="E1609" s="37" t="s">
        <v>21</v>
      </c>
      <c r="F1609" s="40">
        <v>1292</v>
      </c>
      <c r="G1609" s="41"/>
      <c r="H1609" s="42">
        <v>53514154066</v>
      </c>
      <c r="I1609" s="43">
        <v>92</v>
      </c>
      <c r="J1609" s="43" t="s">
        <v>22</v>
      </c>
      <c r="K1609" s="43">
        <v>21.25</v>
      </c>
      <c r="L1609" s="43">
        <v>11.75</v>
      </c>
      <c r="M1609" s="43">
        <v>14.75</v>
      </c>
      <c r="N1609" s="37" t="s">
        <v>23</v>
      </c>
      <c r="O1609" s="37" t="s">
        <v>196</v>
      </c>
    </row>
    <row r="1610" spans="1:15" s="36" customFormat="1" x14ac:dyDescent="0.25">
      <c r="A1610" s="37" t="s">
        <v>3205</v>
      </c>
      <c r="B1610" s="44" t="str">
        <f t="shared" si="33"/>
        <v>G293 2F/50'Cd/460V/3Ph/cCSAus/UL</v>
      </c>
      <c r="C1610" s="37" t="s">
        <v>3206</v>
      </c>
      <c r="D1610" s="37" t="str">
        <f>VLOOKUP(A1610,'[1]Zoeller Pump Company'!$A$10:$C$3862,3,FALSE)</f>
        <v>https://www.zoellerpumps.com/en-us/products/sewage-pumps/commercial/290-series</v>
      </c>
      <c r="E1610" s="37" t="s">
        <v>21</v>
      </c>
      <c r="F1610" s="40">
        <v>1415</v>
      </c>
      <c r="G1610" s="41"/>
      <c r="H1610" s="42">
        <v>53514155438</v>
      </c>
      <c r="I1610" s="43">
        <v>93</v>
      </c>
      <c r="J1610" s="43" t="s">
        <v>22</v>
      </c>
      <c r="K1610" s="43">
        <v>21.25</v>
      </c>
      <c r="L1610" s="43">
        <v>11.75</v>
      </c>
      <c r="M1610" s="43">
        <v>14.75</v>
      </c>
      <c r="N1610" s="37" t="s">
        <v>23</v>
      </c>
      <c r="O1610" s="37" t="s">
        <v>196</v>
      </c>
    </row>
    <row r="1611" spans="1:15" s="36" customFormat="1" x14ac:dyDescent="0.25">
      <c r="A1611" s="37" t="s">
        <v>3207</v>
      </c>
      <c r="B1611" s="44" t="str">
        <f t="shared" si="33"/>
        <v>I293 2F/50'Cd/200-208V/1Ph/cCSAus</v>
      </c>
      <c r="C1611" s="37" t="s">
        <v>3208</v>
      </c>
      <c r="D1611" s="37" t="str">
        <f>VLOOKUP(A1611,'[1]Zoeller Pump Company'!$A$10:$C$3862,3,FALSE)</f>
        <v>https://www.zoellerpumps.com/en-us/products/sewage-pumps/commercial/290-series</v>
      </c>
      <c r="E1611" s="37" t="s">
        <v>21</v>
      </c>
      <c r="F1611" s="40">
        <v>1340</v>
      </c>
      <c r="G1611" s="41"/>
      <c r="H1611" s="42">
        <v>53514158712</v>
      </c>
      <c r="I1611" s="43">
        <v>93</v>
      </c>
      <c r="J1611" s="43" t="s">
        <v>22</v>
      </c>
      <c r="K1611" s="43">
        <v>21.25</v>
      </c>
      <c r="L1611" s="43">
        <v>11.75</v>
      </c>
      <c r="M1611" s="43">
        <v>14.75</v>
      </c>
      <c r="N1611" s="37" t="s">
        <v>23</v>
      </c>
      <c r="O1611" s="37" t="s">
        <v>196</v>
      </c>
    </row>
    <row r="1612" spans="1:15" s="36" customFormat="1" x14ac:dyDescent="0.25">
      <c r="A1612" s="37" t="s">
        <v>3209</v>
      </c>
      <c r="B1612" s="44" t="str">
        <f t="shared" si="33"/>
        <v>J293 2F/50'Cd/200-208V/3Ph/cCSAus/UL</v>
      </c>
      <c r="C1612" s="37" t="s">
        <v>3210</v>
      </c>
      <c r="D1612" s="37" t="str">
        <f>VLOOKUP(A1612,'[1]Zoeller Pump Company'!$A$10:$C$3862,3,FALSE)</f>
        <v>https://www.zoellerpumps.com/en-us/products/sewage-pumps/commercial/290-series</v>
      </c>
      <c r="E1612" s="37" t="s">
        <v>21</v>
      </c>
      <c r="F1612" s="40">
        <v>1415</v>
      </c>
      <c r="G1612" s="41"/>
      <c r="H1612" s="42">
        <v>53514162382</v>
      </c>
      <c r="I1612" s="43">
        <v>94</v>
      </c>
      <c r="J1612" s="43" t="s">
        <v>22</v>
      </c>
      <c r="K1612" s="43">
        <v>21.25</v>
      </c>
      <c r="L1612" s="43">
        <v>11.75</v>
      </c>
      <c r="M1612" s="43">
        <v>14.75</v>
      </c>
      <c r="N1612" s="37" t="s">
        <v>23</v>
      </c>
      <c r="O1612" s="37" t="s">
        <v>196</v>
      </c>
    </row>
    <row r="1613" spans="1:15" s="36" customFormat="1" x14ac:dyDescent="0.25">
      <c r="A1613" s="37" t="s">
        <v>3211</v>
      </c>
      <c r="B1613" s="44" t="str">
        <f t="shared" si="33"/>
        <v>GX293 2F/35'Cd/460V/3Ph/Ex Pr/FM/CSA</v>
      </c>
      <c r="C1613" s="37" t="s">
        <v>3212</v>
      </c>
      <c r="D1613" s="37" t="str">
        <f>VLOOKUP(A1613,'[1]Zoeller Pump Company'!$A$10:$C$3862,3,FALSE)</f>
        <v>https://www.zoellerpumps.com/en-us/products/sewage-pumps/commercial/290-series</v>
      </c>
      <c r="E1613" s="37" t="s">
        <v>21</v>
      </c>
      <c r="F1613" s="40">
        <v>2693</v>
      </c>
      <c r="G1613" s="41"/>
      <c r="H1613" s="42">
        <v>53514164263</v>
      </c>
      <c r="I1613" s="43">
        <v>121</v>
      </c>
      <c r="J1613" s="43" t="s">
        <v>22</v>
      </c>
      <c r="K1613" s="43">
        <v>32</v>
      </c>
      <c r="L1613" s="43">
        <v>12</v>
      </c>
      <c r="M1613" s="43">
        <v>15</v>
      </c>
      <c r="N1613" s="37" t="s">
        <v>23</v>
      </c>
      <c r="O1613" s="37" t="s">
        <v>24</v>
      </c>
    </row>
    <row r="1614" spans="1:15" s="36" customFormat="1" x14ac:dyDescent="0.25">
      <c r="A1614" s="37" t="s">
        <v>3213</v>
      </c>
      <c r="B1614" s="44" t="str">
        <f t="shared" si="33"/>
        <v>JX293 2F/50'Cd/200-208V/3Ph/Ex Pr/FM/CSA</v>
      </c>
      <c r="C1614" s="37" t="s">
        <v>3214</v>
      </c>
      <c r="D1614" s="37" t="str">
        <f>VLOOKUP(A1614,'[1]Zoeller Pump Company'!$A$10:$C$3862,3,FALSE)</f>
        <v>https://www.zoellerpumps.com/en-us/products/sewage-pumps/commercial/290-series</v>
      </c>
      <c r="E1614" s="37" t="s">
        <v>21</v>
      </c>
      <c r="F1614" s="40">
        <v>2723</v>
      </c>
      <c r="G1614" s="41"/>
      <c r="H1614" s="42">
        <v>53514174231</v>
      </c>
      <c r="I1614" s="43">
        <v>124</v>
      </c>
      <c r="J1614" s="43" t="s">
        <v>22</v>
      </c>
      <c r="K1614" s="43">
        <v>32</v>
      </c>
      <c r="L1614" s="43">
        <v>12</v>
      </c>
      <c r="M1614" s="43">
        <v>15</v>
      </c>
      <c r="N1614" s="37" t="s">
        <v>23</v>
      </c>
      <c r="O1614" s="37" t="s">
        <v>24</v>
      </c>
    </row>
    <row r="1615" spans="1:15" s="36" customFormat="1" x14ac:dyDescent="0.25">
      <c r="A1615" s="37" t="s">
        <v>3215</v>
      </c>
      <c r="B1615" s="44" t="str">
        <f t="shared" si="33"/>
        <v>J293 2F/25'Cd/200-208V/3Ph/cCSAus/UL</v>
      </c>
      <c r="C1615" s="37" t="s">
        <v>3216</v>
      </c>
      <c r="D1615" s="37" t="str">
        <f>VLOOKUP(A1615,'[1]Zoeller Pump Company'!$A$10:$C$3862,3,FALSE)</f>
        <v>https://www.zoellerpumps.com/en-us/products/sewage-pumps/commercial/290-series</v>
      </c>
      <c r="E1615" s="37" t="s">
        <v>21</v>
      </c>
      <c r="F1615" s="40">
        <v>1375</v>
      </c>
      <c r="G1615" s="41"/>
      <c r="H1615" s="42">
        <v>53514176020</v>
      </c>
      <c r="I1615" s="43">
        <v>94</v>
      </c>
      <c r="J1615" s="43" t="s">
        <v>22</v>
      </c>
      <c r="K1615" s="43">
        <v>21.25</v>
      </c>
      <c r="L1615" s="43">
        <v>11.75</v>
      </c>
      <c r="M1615" s="43">
        <v>14.75</v>
      </c>
      <c r="N1615" s="37" t="s">
        <v>23</v>
      </c>
      <c r="O1615" s="37" t="s">
        <v>196</v>
      </c>
    </row>
    <row r="1616" spans="1:15" s="36" customFormat="1" x14ac:dyDescent="0.25">
      <c r="A1616" s="37" t="s">
        <v>3217</v>
      </c>
      <c r="B1616" s="44" t="str">
        <f t="shared" si="33"/>
        <v>IX293 2F/50'Cd/200-208V/1Ph/Ex Pr/FM/CSA</v>
      </c>
      <c r="C1616" s="37" t="s">
        <v>3218</v>
      </c>
      <c r="D1616" s="37" t="str">
        <f>VLOOKUP(A1616,'[1]Zoeller Pump Company'!$A$10:$C$3862,3,FALSE)</f>
        <v>https://www.zoellerpumps.com/en-us/products/sewage-pumps/commercial/290-series</v>
      </c>
      <c r="E1616" s="37" t="s">
        <v>21</v>
      </c>
      <c r="F1616" s="40">
        <v>2648</v>
      </c>
      <c r="G1616" s="41"/>
      <c r="H1616" s="42">
        <v>53514195472</v>
      </c>
      <c r="I1616" s="43">
        <v>129</v>
      </c>
      <c r="J1616" s="43" t="s">
        <v>22</v>
      </c>
      <c r="K1616" s="43">
        <v>32</v>
      </c>
      <c r="L1616" s="43">
        <v>12</v>
      </c>
      <c r="M1616" s="43">
        <v>15</v>
      </c>
      <c r="N1616" s="37" t="s">
        <v>23</v>
      </c>
      <c r="O1616" s="37" t="s">
        <v>24</v>
      </c>
    </row>
    <row r="1617" spans="1:16" s="36" customFormat="1" x14ac:dyDescent="0.25">
      <c r="A1617" s="37" t="s">
        <v>3219</v>
      </c>
      <c r="B1617" s="44" t="str">
        <f t="shared" si="33"/>
        <v>H293 2F/50'Cd/200-208V/1Ph/cCSAus</v>
      </c>
      <c r="C1617" s="37" t="s">
        <v>3220</v>
      </c>
      <c r="D1617" s="37" t="str">
        <f>VLOOKUP(A1617,'[1]Zoeller Pump Company'!$A$10:$C$3862,3,FALSE)</f>
        <v>https://www.zoellerpumps.com/en-us/products/sewage-pumps/commercial/290-series</v>
      </c>
      <c r="E1617" s="37" t="s">
        <v>21</v>
      </c>
      <c r="F1617" s="40">
        <v>1460</v>
      </c>
      <c r="G1617" s="41"/>
      <c r="H1617" s="42">
        <v>53514201555</v>
      </c>
      <c r="I1617" s="43">
        <v>92</v>
      </c>
      <c r="J1617" s="43" t="s">
        <v>22</v>
      </c>
      <c r="K1617" s="43">
        <v>21.25</v>
      </c>
      <c r="L1617" s="43">
        <v>11.75</v>
      </c>
      <c r="M1617" s="43">
        <v>14.75</v>
      </c>
      <c r="N1617" s="37" t="s">
        <v>23</v>
      </c>
      <c r="O1617" s="37" t="s">
        <v>196</v>
      </c>
    </row>
    <row r="1618" spans="1:16" s="36" customFormat="1" x14ac:dyDescent="0.25">
      <c r="A1618" s="37" t="s">
        <v>3221</v>
      </c>
      <c r="B1618" s="44" t="str">
        <f t="shared" si="33"/>
        <v>FX293 2F/35'Cd/230V/3Ph/Ex Pr/FM/CSA</v>
      </c>
      <c r="C1618" s="37" t="s">
        <v>3222</v>
      </c>
      <c r="D1618" s="37" t="str">
        <f>VLOOKUP(A1618,'[1]Zoeller Pump Company'!$A$10:$C$3862,3,FALSE)</f>
        <v>https://www.zoellerpumps.com/en-us/products/sewage-pumps/commercial/290-series</v>
      </c>
      <c r="E1618" s="37" t="s">
        <v>21</v>
      </c>
      <c r="F1618" s="40">
        <v>2693</v>
      </c>
      <c r="G1618" s="41"/>
      <c r="H1618" s="42">
        <v>53514202859</v>
      </c>
      <c r="I1618" s="43">
        <v>121</v>
      </c>
      <c r="J1618" s="43" t="s">
        <v>22</v>
      </c>
      <c r="K1618" s="43">
        <v>32</v>
      </c>
      <c r="L1618" s="43">
        <v>12</v>
      </c>
      <c r="M1618" s="43">
        <v>15</v>
      </c>
      <c r="N1618" s="37" t="s">
        <v>23</v>
      </c>
      <c r="O1618" s="37" t="s">
        <v>24</v>
      </c>
    </row>
    <row r="1619" spans="1:16" s="36" customFormat="1" x14ac:dyDescent="0.25">
      <c r="A1619" s="37" t="s">
        <v>3223</v>
      </c>
      <c r="B1619" s="44" t="str">
        <f t="shared" si="33"/>
        <v>DX293 2F/230V/1Ph/EX Pr/FM/CSA</v>
      </c>
      <c r="C1619" s="37" t="s">
        <v>3224</v>
      </c>
      <c r="D1619" s="37" t="str">
        <f>VLOOKUP(A1619,'[1]Zoeller Pump Company'!$A$10:$C$3862,3,FALSE)</f>
        <v>https://www.zoellerpumps.com/en-us/products/sewage-pumps/commercial/290-series</v>
      </c>
      <c r="E1619" s="37" t="s">
        <v>21</v>
      </c>
      <c r="F1619" s="40">
        <v>3155</v>
      </c>
      <c r="G1619" s="41"/>
      <c r="H1619" s="42">
        <v>53514236625</v>
      </c>
      <c r="I1619" s="43">
        <v>123</v>
      </c>
      <c r="J1619" s="43" t="s">
        <v>22</v>
      </c>
      <c r="K1619" s="43">
        <v>32</v>
      </c>
      <c r="L1619" s="43">
        <v>12</v>
      </c>
      <c r="M1619" s="43">
        <v>15</v>
      </c>
      <c r="N1619" s="37" t="s">
        <v>23</v>
      </c>
      <c r="O1619" s="37" t="s">
        <v>24</v>
      </c>
    </row>
    <row r="1620" spans="1:16" s="36" customFormat="1" x14ac:dyDescent="0.25">
      <c r="A1620" s="37" t="s">
        <v>3225</v>
      </c>
      <c r="B1620" s="44" t="str">
        <f t="shared" si="33"/>
        <v>EX293 2F/50'Cord/230V/1Ph/Ex Pr/FM/CSA/</v>
      </c>
      <c r="C1620" s="37" t="s">
        <v>3226</v>
      </c>
      <c r="D1620" s="37" t="str">
        <f>VLOOKUP(A1620,'[1]Zoeller Pump Company'!$A$10:$C$3862,3,FALSE)</f>
        <v>https://www.zoellerpumps.com/en-us/products/sewage-pumps/commercial/290-series</v>
      </c>
      <c r="E1620" s="37" t="s">
        <v>21</v>
      </c>
      <c r="F1620" s="40">
        <v>2608</v>
      </c>
      <c r="G1620" s="41"/>
      <c r="H1620" s="42">
        <v>53514216122</v>
      </c>
      <c r="I1620" s="43">
        <v>121</v>
      </c>
      <c r="J1620" s="43" t="s">
        <v>22</v>
      </c>
      <c r="K1620" s="43">
        <v>32</v>
      </c>
      <c r="L1620" s="43">
        <v>12</v>
      </c>
      <c r="M1620" s="43">
        <v>15</v>
      </c>
      <c r="N1620" s="37" t="s">
        <v>23</v>
      </c>
      <c r="O1620" s="37" t="s">
        <v>24</v>
      </c>
    </row>
    <row r="1621" spans="1:16" s="36" customFormat="1" x14ac:dyDescent="0.25">
      <c r="A1621" s="37" t="s">
        <v>3227</v>
      </c>
      <c r="B1621" s="44" t="str">
        <f t="shared" si="33"/>
        <v>JX293 2F/35'Cd/200-208V/3Ph/Ex Pr/FM/CSA</v>
      </c>
      <c r="C1621" s="37" t="s">
        <v>3228</v>
      </c>
      <c r="D1621" s="37" t="str">
        <f>VLOOKUP(A1621,'[1]Zoeller Pump Company'!$A$10:$C$3862,3,FALSE)</f>
        <v>https://www.zoellerpumps.com/en-us/products/sewage-pumps/commercial/290-series</v>
      </c>
      <c r="E1621" s="37" t="s">
        <v>21</v>
      </c>
      <c r="F1621" s="40">
        <v>2693</v>
      </c>
      <c r="G1621" s="41"/>
      <c r="H1621" s="42">
        <v>53514213565</v>
      </c>
      <c r="I1621" s="43">
        <v>119</v>
      </c>
      <c r="J1621" s="43" t="s">
        <v>22</v>
      </c>
      <c r="K1621" s="43">
        <v>32</v>
      </c>
      <c r="L1621" s="43">
        <v>12</v>
      </c>
      <c r="M1621" s="43">
        <v>15</v>
      </c>
      <c r="N1621" s="37" t="s">
        <v>23</v>
      </c>
      <c r="O1621" s="37" t="s">
        <v>24</v>
      </c>
    </row>
    <row r="1622" spans="1:16" s="36" customFormat="1" x14ac:dyDescent="0.25">
      <c r="A1622" s="37" t="s">
        <v>3229</v>
      </c>
      <c r="B1622" s="44" t="str">
        <f t="shared" si="33"/>
        <v>F293 2F/35'Cd/230V/3Ph/cCSAus/UL</v>
      </c>
      <c r="C1622" s="37" t="s">
        <v>3230</v>
      </c>
      <c r="D1622" s="37" t="str">
        <f>VLOOKUP(A1622,'[1]Zoeller Pump Company'!$A$10:$C$3862,3,FALSE)</f>
        <v>https://www.zoellerpumps.com/en-us/products/sewage-pumps/commercial/290-series</v>
      </c>
      <c r="E1622" s="37" t="s">
        <v>21</v>
      </c>
      <c r="F1622" s="40">
        <v>1385</v>
      </c>
      <c r="G1622" s="41"/>
      <c r="H1622" s="42">
        <v>53514232139</v>
      </c>
      <c r="I1622" s="43">
        <v>91</v>
      </c>
      <c r="J1622" s="43" t="s">
        <v>22</v>
      </c>
      <c r="K1622" s="43">
        <v>21.25</v>
      </c>
      <c r="L1622" s="43">
        <v>11.75</v>
      </c>
      <c r="M1622" s="43">
        <v>14.75</v>
      </c>
      <c r="N1622" s="37" t="s">
        <v>23</v>
      </c>
      <c r="O1622" s="37" t="s">
        <v>196</v>
      </c>
    </row>
    <row r="1623" spans="1:16" s="36" customFormat="1" x14ac:dyDescent="0.25">
      <c r="A1623" s="37" t="s">
        <v>3231</v>
      </c>
      <c r="B1623" s="44" t="str">
        <f t="shared" si="33"/>
        <v>H293 2F/35'Cd/200-208V/1Ph/cCSAus</v>
      </c>
      <c r="C1623" s="37" t="s">
        <v>3232</v>
      </c>
      <c r="D1623" s="37" t="str">
        <f>VLOOKUP(A1623,'[1]Zoeller Pump Company'!$A$10:$C$3862,3,FALSE)</f>
        <v>https://www.zoellerpumps.com/en-us/products/sewage-pumps/commercial/290-series</v>
      </c>
      <c r="E1623" s="37" t="s">
        <v>21</v>
      </c>
      <c r="F1623" s="40">
        <v>1430</v>
      </c>
      <c r="G1623" s="41"/>
      <c r="H1623" s="42">
        <v>53514265328</v>
      </c>
      <c r="I1623" s="43">
        <v>92</v>
      </c>
      <c r="J1623" s="43" t="s">
        <v>22</v>
      </c>
      <c r="K1623" s="43">
        <v>21.25</v>
      </c>
      <c r="L1623" s="43">
        <v>11.75</v>
      </c>
      <c r="M1623" s="43">
        <v>14.75</v>
      </c>
      <c r="N1623" s="37" t="s">
        <v>23</v>
      </c>
      <c r="O1623" s="37" t="s">
        <v>196</v>
      </c>
    </row>
    <row r="1624" spans="1:16" s="36" customFormat="1" x14ac:dyDescent="0.25">
      <c r="A1624" s="37" t="s">
        <v>3233</v>
      </c>
      <c r="B1624" s="44" t="str">
        <f t="shared" si="33"/>
        <v>GX293 2F/50'Cd/460V/3Ph/Ex Pr/FM/CSA</v>
      </c>
      <c r="C1624" s="37" t="s">
        <v>3234</v>
      </c>
      <c r="D1624" s="37" t="str">
        <f>VLOOKUP(A1624,'[1]Zoeller Pump Company'!$A$10:$C$3862,3,FALSE)</f>
        <v>https://www.zoellerpumps.com/en-us/products/sewage-pumps/commercial/290-series</v>
      </c>
      <c r="E1624" s="37" t="s">
        <v>21</v>
      </c>
      <c r="F1624" s="40">
        <v>2723</v>
      </c>
      <c r="G1624" s="41"/>
      <c r="H1624" s="42">
        <v>53514304072</v>
      </c>
      <c r="I1624" s="43">
        <v>125</v>
      </c>
      <c r="J1624" s="43" t="s">
        <v>22</v>
      </c>
      <c r="K1624" s="43">
        <v>32</v>
      </c>
      <c r="L1624" s="43">
        <v>12</v>
      </c>
      <c r="M1624" s="43">
        <v>15</v>
      </c>
      <c r="N1624" s="37" t="s">
        <v>23</v>
      </c>
      <c r="O1624" s="37" t="s">
        <v>24</v>
      </c>
    </row>
    <row r="1625" spans="1:16" s="36" customFormat="1" x14ac:dyDescent="0.25">
      <c r="A1625" s="37" t="s">
        <v>3235</v>
      </c>
      <c r="B1625" s="44" t="str">
        <f t="shared" si="33"/>
        <v>JX293 2F/25'Cd/200-208V/3Ph/Ex Pr/FM/CSA</v>
      </c>
      <c r="C1625" s="37" t="s">
        <v>3236</v>
      </c>
      <c r="D1625" s="37" t="str">
        <f>VLOOKUP(A1625,'[1]Zoeller Pump Company'!$A$10:$C$3862,3,FALSE)</f>
        <v>https://www.zoellerpumps.com/en-us/products/sewage-pumps/commercial/290-series</v>
      </c>
      <c r="E1625" s="37" t="s">
        <v>21</v>
      </c>
      <c r="F1625" s="40">
        <v>2703</v>
      </c>
      <c r="G1625" s="41"/>
      <c r="H1625" s="42">
        <v>53514307530</v>
      </c>
      <c r="I1625" s="43">
        <v>119</v>
      </c>
      <c r="J1625" s="43" t="s">
        <v>22</v>
      </c>
      <c r="K1625" s="43">
        <v>32</v>
      </c>
      <c r="L1625" s="43">
        <v>12</v>
      </c>
      <c r="M1625" s="43">
        <v>15</v>
      </c>
      <c r="N1625" s="37" t="s">
        <v>23</v>
      </c>
      <c r="O1625" s="37" t="s">
        <v>24</v>
      </c>
    </row>
    <row r="1626" spans="1:16" s="36" customFormat="1" x14ac:dyDescent="0.25">
      <c r="A1626" s="37" t="s">
        <v>3237</v>
      </c>
      <c r="B1626" s="44" t="str">
        <f t="shared" si="33"/>
        <v>EX293 2F/35'Cord/230V/1Ph/Ex Pr/FM/CSA/</v>
      </c>
      <c r="C1626" s="37" t="s">
        <v>3238</v>
      </c>
      <c r="D1626" s="37" t="str">
        <f>VLOOKUP(A1626,'[1]Zoeller Pump Company'!$A$10:$C$3862,3,FALSE)</f>
        <v>https://www.zoellerpumps.com/en-us/products/sewage-pumps/commercial/290-series</v>
      </c>
      <c r="E1626" s="37" t="s">
        <v>21</v>
      </c>
      <c r="F1626" s="40">
        <v>2578</v>
      </c>
      <c r="G1626" s="41"/>
      <c r="H1626" s="42">
        <v>53514377892</v>
      </c>
      <c r="I1626" s="43">
        <v>121</v>
      </c>
      <c r="J1626" s="43" t="s">
        <v>22</v>
      </c>
      <c r="K1626" s="43">
        <v>32</v>
      </c>
      <c r="L1626" s="43">
        <v>12</v>
      </c>
      <c r="M1626" s="43">
        <v>15</v>
      </c>
      <c r="N1626" s="37" t="s">
        <v>23</v>
      </c>
      <c r="O1626" s="37" t="s">
        <v>24</v>
      </c>
      <c r="P1626" s="39"/>
    </row>
    <row r="1627" spans="1:16" s="36" customFormat="1" x14ac:dyDescent="0.25">
      <c r="A1627" s="37" t="s">
        <v>3239</v>
      </c>
      <c r="B1627" s="44" t="str">
        <f t="shared" si="33"/>
        <v>IX293 2F/35'Cd/200-208V/1Ph/Ex Pr/FM/CSA</v>
      </c>
      <c r="C1627" s="37" t="s">
        <v>3240</v>
      </c>
      <c r="D1627" s="37" t="str">
        <f>VLOOKUP(A1627,'[1]Zoeller Pump Company'!$A$10:$C$3862,3,FALSE)</f>
        <v>https://www.zoellerpumps.com/en-us/products/sewage-pumps/commercial/290-series</v>
      </c>
      <c r="E1627" s="37" t="s">
        <v>21</v>
      </c>
      <c r="F1627" s="40">
        <v>2618</v>
      </c>
      <c r="G1627" s="41"/>
      <c r="H1627" s="42">
        <v>53514384555</v>
      </c>
      <c r="I1627" s="43">
        <v>129</v>
      </c>
      <c r="J1627" s="43" t="s">
        <v>22</v>
      </c>
      <c r="K1627" s="43">
        <v>32</v>
      </c>
      <c r="L1627" s="43">
        <v>12</v>
      </c>
      <c r="M1627" s="43">
        <v>15</v>
      </c>
      <c r="N1627" s="37" t="s">
        <v>23</v>
      </c>
      <c r="O1627" s="37" t="s">
        <v>24</v>
      </c>
      <c r="P1627" s="39"/>
    </row>
    <row r="1628" spans="1:16" s="36" customFormat="1" x14ac:dyDescent="0.25">
      <c r="A1628" s="45" t="s">
        <v>3241</v>
      </c>
      <c r="B1628" s="44" t="str">
        <f t="shared" si="33"/>
        <v>FX293 2F/50'Cd/230V/3Ph/Ex Pr/FM/CSA</v>
      </c>
      <c r="C1628" s="37" t="s">
        <v>3242</v>
      </c>
      <c r="D1628" s="37" t="str">
        <f>VLOOKUP(A1628,'[1]Zoeller Pump Company'!$A$10:$C$3862,3,FALSE)</f>
        <v>https://www.zoellerpumps.com/en-us/products/sewage-pumps/commercial/290-series</v>
      </c>
      <c r="E1628" s="37" t="s">
        <v>21</v>
      </c>
      <c r="F1628" s="40">
        <v>2723</v>
      </c>
      <c r="G1628" s="41"/>
      <c r="H1628" s="42">
        <v>53514426101</v>
      </c>
      <c r="I1628" s="43">
        <v>121</v>
      </c>
      <c r="J1628" s="46" t="s">
        <v>22</v>
      </c>
      <c r="K1628" s="43">
        <v>32</v>
      </c>
      <c r="L1628" s="43">
        <v>12</v>
      </c>
      <c r="M1628" s="43">
        <v>15</v>
      </c>
      <c r="N1628" s="39" t="s">
        <v>23</v>
      </c>
      <c r="O1628" s="37" t="s">
        <v>24</v>
      </c>
    </row>
    <row r="1629" spans="1:16" s="36" customFormat="1" x14ac:dyDescent="0.25">
      <c r="A1629" s="52" t="s">
        <v>3243</v>
      </c>
      <c r="B1629" s="44" t="str">
        <f t="shared" si="33"/>
        <v>F293 2F/50'Cd/230V/3Ph/cCSAus/UL</v>
      </c>
      <c r="C1629" s="39" t="s">
        <v>3244</v>
      </c>
      <c r="D1629" s="37" t="str">
        <f>VLOOKUP(A1629,'[1]Zoeller Pump Company'!$A$10:$C$3862,3,FALSE)</f>
        <v>https://www.zoellerpumps.com/en-us/products/sewage-pumps/commercial/290-series</v>
      </c>
      <c r="E1629" s="39" t="s">
        <v>21</v>
      </c>
      <c r="F1629" s="40">
        <v>1415</v>
      </c>
      <c r="G1629" s="41"/>
      <c r="H1629" s="39">
        <v>53514438647</v>
      </c>
      <c r="I1629" s="39">
        <v>89</v>
      </c>
      <c r="J1629" s="39" t="s">
        <v>22</v>
      </c>
      <c r="K1629" s="39">
        <v>21.25</v>
      </c>
      <c r="L1629" s="39">
        <v>11.75</v>
      </c>
      <c r="M1629" s="39">
        <v>14.75</v>
      </c>
      <c r="N1629" s="37" t="s">
        <v>23</v>
      </c>
      <c r="O1629" s="37" t="s">
        <v>196</v>
      </c>
    </row>
    <row r="1630" spans="1:16" s="36" customFormat="1" x14ac:dyDescent="0.25">
      <c r="A1630" s="39" t="s">
        <v>3245</v>
      </c>
      <c r="B1630" s="44" t="str">
        <f t="shared" si="33"/>
        <v>I293 2F/200-208V/1Ph/cCSAus/Bronze Impeller</v>
      </c>
      <c r="C1630" s="39" t="str">
        <f>VLOOKUP(A1630,'[2]2021 M10 PricePartsList'!$A:$D,2,FALSE)</f>
        <v>I293 2F/200-208V/1Ph/cCSAus/Bronze Impeller</v>
      </c>
      <c r="D1630" s="39" t="s">
        <v>3148</v>
      </c>
      <c r="E1630" s="37" t="s">
        <v>21</v>
      </c>
      <c r="F1630" s="50">
        <v>1310</v>
      </c>
      <c r="G1630" s="41"/>
      <c r="H1630" s="42">
        <v>53514464691</v>
      </c>
      <c r="I1630" s="43">
        <v>89</v>
      </c>
      <c r="J1630" s="46" t="s">
        <v>22</v>
      </c>
      <c r="K1630" s="43">
        <v>21.25</v>
      </c>
      <c r="L1630" s="43">
        <v>11.75</v>
      </c>
      <c r="M1630" s="43">
        <v>14.75</v>
      </c>
      <c r="N1630" s="37" t="s">
        <v>23</v>
      </c>
      <c r="O1630" s="37" t="s">
        <v>196</v>
      </c>
    </row>
    <row r="1631" spans="1:16" s="36" customFormat="1" x14ac:dyDescent="0.25">
      <c r="A1631" s="37" t="s">
        <v>3246</v>
      </c>
      <c r="B1631" s="44" t="str">
        <f t="shared" si="33"/>
        <v>D294 2F/230V/1Ph/cCSAus/UL</v>
      </c>
      <c r="C1631" s="37" t="s">
        <v>3247</v>
      </c>
      <c r="D1631" s="37" t="str">
        <f>VLOOKUP(A1631,'[1]Zoeller Pump Company'!$A$10:$C$3862,3,FALSE)</f>
        <v>https://www.zoellerpumps.com/en-us/products/sewage-pumps/commercial/290-series</v>
      </c>
      <c r="E1631" s="37" t="s">
        <v>21</v>
      </c>
      <c r="F1631" s="40">
        <v>1454</v>
      </c>
      <c r="G1631" s="41"/>
      <c r="H1631" s="42">
        <v>53514019273</v>
      </c>
      <c r="I1631" s="43">
        <v>90</v>
      </c>
      <c r="J1631" s="43" t="s">
        <v>22</v>
      </c>
      <c r="K1631" s="43">
        <v>21.25</v>
      </c>
      <c r="L1631" s="43">
        <v>11.75</v>
      </c>
      <c r="M1631" s="43">
        <v>14.75</v>
      </c>
      <c r="N1631" s="37" t="s">
        <v>23</v>
      </c>
      <c r="O1631" s="37" t="s">
        <v>196</v>
      </c>
    </row>
    <row r="1632" spans="1:16" s="36" customFormat="1" x14ac:dyDescent="0.25">
      <c r="A1632" s="37" t="s">
        <v>3248</v>
      </c>
      <c r="B1632" s="44" t="str">
        <f t="shared" si="33"/>
        <v>E294 2F/230V/1Ph/CSA</v>
      </c>
      <c r="C1632" s="37" t="s">
        <v>3249</v>
      </c>
      <c r="D1632" s="37" t="str">
        <f>VLOOKUP(A1632,'[1]Zoeller Pump Company'!$A$10:$C$3862,3,FALSE)</f>
        <v>https://www.zoellerpumps.com/en-us/products/sewage-pumps/commercial/290-series</v>
      </c>
      <c r="E1632" s="37" t="s">
        <v>21</v>
      </c>
      <c r="F1632" s="40">
        <v>1353</v>
      </c>
      <c r="G1632" s="41"/>
      <c r="H1632" s="42">
        <v>53514019280</v>
      </c>
      <c r="I1632" s="43">
        <v>89</v>
      </c>
      <c r="J1632" s="43" t="s">
        <v>22</v>
      </c>
      <c r="K1632" s="43">
        <v>21.25</v>
      </c>
      <c r="L1632" s="43">
        <v>11.75</v>
      </c>
      <c r="M1632" s="43">
        <v>14.75</v>
      </c>
      <c r="N1632" s="37" t="s">
        <v>23</v>
      </c>
      <c r="O1632" s="37" t="s">
        <v>196</v>
      </c>
    </row>
    <row r="1633" spans="1:15" s="36" customFormat="1" x14ac:dyDescent="0.25">
      <c r="A1633" s="37" t="s">
        <v>3250</v>
      </c>
      <c r="B1633" s="44" t="str">
        <f t="shared" si="33"/>
        <v>G294 2F/460V/3Ph/cCSAus/UL</v>
      </c>
      <c r="C1633" s="37" t="s">
        <v>3251</v>
      </c>
      <c r="D1633" s="37" t="str">
        <f>VLOOKUP(A1633,'[1]Zoeller Pump Company'!$A$10:$C$3862,3,FALSE)</f>
        <v>https://www.zoellerpumps.com/en-us/products/sewage-pumps/commercial/290-series</v>
      </c>
      <c r="E1633" s="37" t="s">
        <v>21</v>
      </c>
      <c r="F1633" s="40">
        <v>1468</v>
      </c>
      <c r="G1633" s="41"/>
      <c r="H1633" s="42">
        <v>53514019297</v>
      </c>
      <c r="I1633" s="43">
        <v>89</v>
      </c>
      <c r="J1633" s="43" t="s">
        <v>22</v>
      </c>
      <c r="K1633" s="43">
        <v>21.25</v>
      </c>
      <c r="L1633" s="43">
        <v>11.75</v>
      </c>
      <c r="M1633" s="43">
        <v>14.75</v>
      </c>
      <c r="N1633" s="37" t="s">
        <v>23</v>
      </c>
      <c r="O1633" s="37" t="s">
        <v>196</v>
      </c>
    </row>
    <row r="1634" spans="1:15" s="36" customFormat="1" x14ac:dyDescent="0.25">
      <c r="A1634" s="37" t="s">
        <v>3252</v>
      </c>
      <c r="B1634" s="44" t="str">
        <f t="shared" si="33"/>
        <v>F294 2F/230V/3Ph/cCSAus/UL</v>
      </c>
      <c r="C1634" s="37" t="s">
        <v>3253</v>
      </c>
      <c r="D1634" s="37" t="str">
        <f>VLOOKUP(A1634,'[1]Zoeller Pump Company'!$A$10:$C$3862,3,FALSE)</f>
        <v>https://www.zoellerpumps.com/en-us/products/sewage-pumps/commercial/290-series</v>
      </c>
      <c r="E1634" s="37" t="s">
        <v>21</v>
      </c>
      <c r="F1634" s="40">
        <v>1468</v>
      </c>
      <c r="G1634" s="41"/>
      <c r="H1634" s="42">
        <v>53514019303</v>
      </c>
      <c r="I1634" s="43">
        <v>89</v>
      </c>
      <c r="J1634" s="43" t="s">
        <v>22</v>
      </c>
      <c r="K1634" s="43">
        <v>21.25</v>
      </c>
      <c r="L1634" s="43">
        <v>11.75</v>
      </c>
      <c r="M1634" s="43">
        <v>14.75</v>
      </c>
      <c r="N1634" s="37" t="s">
        <v>23</v>
      </c>
      <c r="O1634" s="37" t="s">
        <v>196</v>
      </c>
    </row>
    <row r="1635" spans="1:15" s="36" customFormat="1" x14ac:dyDescent="0.25">
      <c r="A1635" s="37" t="s">
        <v>3254</v>
      </c>
      <c r="B1635" s="44" t="str">
        <f t="shared" si="33"/>
        <v>J294 2F/200-208V/3Ph/cCSAus/UL</v>
      </c>
      <c r="C1635" s="37" t="s">
        <v>3255</v>
      </c>
      <c r="D1635" s="37" t="str">
        <f>VLOOKUP(A1635,'[1]Zoeller Pump Company'!$A$10:$C$3862,3,FALSE)</f>
        <v>https://www.zoellerpumps.com/en-us/products/sewage-pumps/commercial/290-series</v>
      </c>
      <c r="E1635" s="37" t="s">
        <v>21</v>
      </c>
      <c r="F1635" s="40">
        <v>1468</v>
      </c>
      <c r="G1635" s="41"/>
      <c r="H1635" s="42">
        <v>53514019310</v>
      </c>
      <c r="I1635" s="43">
        <v>89</v>
      </c>
      <c r="J1635" s="43" t="s">
        <v>22</v>
      </c>
      <c r="K1635" s="43">
        <v>21.25</v>
      </c>
      <c r="L1635" s="43">
        <v>11.75</v>
      </c>
      <c r="M1635" s="43">
        <v>14.75</v>
      </c>
      <c r="N1635" s="37" t="s">
        <v>23</v>
      </c>
      <c r="O1635" s="37" t="s">
        <v>196</v>
      </c>
    </row>
    <row r="1636" spans="1:15" s="36" customFormat="1" x14ac:dyDescent="0.25">
      <c r="A1636" s="37" t="s">
        <v>3256</v>
      </c>
      <c r="B1636" s="44" t="str">
        <f t="shared" si="33"/>
        <v>D294 2F/50'Cd/230V/1Ph/cCSAu/UL</v>
      </c>
      <c r="C1636" s="37" t="s">
        <v>3257</v>
      </c>
      <c r="D1636" s="37" t="str">
        <f>VLOOKUP(A1636,'[1]Zoeller Pump Company'!$A$10:$C$3862,3,FALSE)</f>
        <v>https://www.zoellerpumps.com/en-us/products/sewage-pumps/commercial/290-series</v>
      </c>
      <c r="E1636" s="37" t="s">
        <v>21</v>
      </c>
      <c r="F1636" s="40">
        <v>1594</v>
      </c>
      <c r="G1636" s="41"/>
      <c r="H1636" s="42">
        <v>53514019327</v>
      </c>
      <c r="I1636" s="43">
        <v>99</v>
      </c>
      <c r="J1636" s="43" t="s">
        <v>22</v>
      </c>
      <c r="K1636" s="43">
        <v>21.25</v>
      </c>
      <c r="L1636" s="43">
        <v>11.75</v>
      </c>
      <c r="M1636" s="43">
        <v>14.75</v>
      </c>
      <c r="N1636" s="37" t="s">
        <v>23</v>
      </c>
      <c r="O1636" s="37" t="s">
        <v>196</v>
      </c>
    </row>
    <row r="1637" spans="1:15" s="36" customFormat="1" x14ac:dyDescent="0.25">
      <c r="A1637" s="37" t="s">
        <v>3258</v>
      </c>
      <c r="B1637" s="44" t="str">
        <f t="shared" si="33"/>
        <v>H294 2F/200-208V/1Ph/cCSAus</v>
      </c>
      <c r="C1637" s="37" t="s">
        <v>3259</v>
      </c>
      <c r="D1637" s="37" t="str">
        <f>VLOOKUP(A1637,'[1]Zoeller Pump Company'!$A$10:$C$3862,3,FALSE)</f>
        <v>https://www.zoellerpumps.com/en-us/products/sewage-pumps/commercial/290-series</v>
      </c>
      <c r="E1637" s="37" t="s">
        <v>21</v>
      </c>
      <c r="F1637" s="40">
        <v>1494</v>
      </c>
      <c r="G1637" s="41"/>
      <c r="H1637" s="42">
        <v>53514019334</v>
      </c>
      <c r="I1637" s="43">
        <v>90</v>
      </c>
      <c r="J1637" s="43" t="s">
        <v>22</v>
      </c>
      <c r="K1637" s="43">
        <v>21.25</v>
      </c>
      <c r="L1637" s="43">
        <v>11.75</v>
      </c>
      <c r="M1637" s="43">
        <v>14.75</v>
      </c>
      <c r="N1637" s="37" t="s">
        <v>23</v>
      </c>
      <c r="O1637" s="37" t="s">
        <v>196</v>
      </c>
    </row>
    <row r="1638" spans="1:15" s="36" customFormat="1" x14ac:dyDescent="0.25">
      <c r="A1638" s="37" t="s">
        <v>3260</v>
      </c>
      <c r="B1638" s="44" t="str">
        <f t="shared" si="33"/>
        <v>I294 2F/200-208V/1Ph/cCSAus</v>
      </c>
      <c r="C1638" s="37" t="s">
        <v>3261</v>
      </c>
      <c r="D1638" s="37" t="str">
        <f>VLOOKUP(A1638,'[1]Zoeller Pump Company'!$A$10:$C$3862,3,FALSE)</f>
        <v>https://www.zoellerpumps.com/en-us/products/sewage-pumps/commercial/290-series</v>
      </c>
      <c r="E1638" s="37" t="s">
        <v>21</v>
      </c>
      <c r="F1638" s="40">
        <v>1393</v>
      </c>
      <c r="G1638" s="41"/>
      <c r="H1638" s="42">
        <v>53514019341</v>
      </c>
      <c r="I1638" s="43">
        <v>89</v>
      </c>
      <c r="J1638" s="43" t="s">
        <v>22</v>
      </c>
      <c r="K1638" s="43">
        <v>21.25</v>
      </c>
      <c r="L1638" s="43">
        <v>11.75</v>
      </c>
      <c r="M1638" s="43">
        <v>14.75</v>
      </c>
      <c r="N1638" s="37" t="s">
        <v>23</v>
      </c>
      <c r="O1638" s="37" t="s">
        <v>196</v>
      </c>
    </row>
    <row r="1639" spans="1:15" s="36" customFormat="1" x14ac:dyDescent="0.25">
      <c r="A1639" s="37" t="s">
        <v>3262</v>
      </c>
      <c r="B1639" s="44" t="str">
        <f t="shared" si="33"/>
        <v>G294 2F/50'Cd/460V/3Ph/cCSAus/UL</v>
      </c>
      <c r="C1639" s="37" t="s">
        <v>3263</v>
      </c>
      <c r="D1639" s="37" t="str">
        <f>VLOOKUP(A1639,'[1]Zoeller Pump Company'!$A$10:$C$3862,3,FALSE)</f>
        <v>https://www.zoellerpumps.com/en-us/products/sewage-pumps/commercial/290-series</v>
      </c>
      <c r="E1639" s="37" t="s">
        <v>21</v>
      </c>
      <c r="F1639" s="40">
        <v>1608</v>
      </c>
      <c r="G1639" s="41"/>
      <c r="H1639" s="42">
        <v>53514019358</v>
      </c>
      <c r="I1639" s="43">
        <v>98</v>
      </c>
      <c r="J1639" s="43" t="s">
        <v>22</v>
      </c>
      <c r="K1639" s="43">
        <v>21.25</v>
      </c>
      <c r="L1639" s="43">
        <v>11.75</v>
      </c>
      <c r="M1639" s="43">
        <v>14.75</v>
      </c>
      <c r="N1639" s="37" t="s">
        <v>23</v>
      </c>
      <c r="O1639" s="37" t="s">
        <v>196</v>
      </c>
    </row>
    <row r="1640" spans="1:15" s="36" customFormat="1" x14ac:dyDescent="0.25">
      <c r="A1640" s="37" t="s">
        <v>3264</v>
      </c>
      <c r="B1640" s="44" t="str">
        <f t="shared" si="33"/>
        <v>J294 2F/25'Cd/200-208V/3Ph/cCSAus/UL</v>
      </c>
      <c r="C1640" s="37" t="s">
        <v>3265</v>
      </c>
      <c r="D1640" s="37" t="str">
        <f>VLOOKUP(A1640,'[1]Zoeller Pump Company'!$A$10:$C$3862,3,FALSE)</f>
        <v>https://www.zoellerpumps.com/en-us/products/sewage-pumps/commercial/290-series</v>
      </c>
      <c r="E1640" s="37" t="s">
        <v>21</v>
      </c>
      <c r="F1640" s="40">
        <v>1568</v>
      </c>
      <c r="G1640" s="41"/>
      <c r="H1640" s="42">
        <v>53514019365</v>
      </c>
      <c r="I1640" s="43">
        <v>91</v>
      </c>
      <c r="J1640" s="43" t="s">
        <v>22</v>
      </c>
      <c r="K1640" s="43">
        <v>21.25</v>
      </c>
      <c r="L1640" s="43">
        <v>11.75</v>
      </c>
      <c r="M1640" s="43">
        <v>14.75</v>
      </c>
      <c r="N1640" s="37" t="s">
        <v>23</v>
      </c>
      <c r="O1640" s="37" t="s">
        <v>196</v>
      </c>
    </row>
    <row r="1641" spans="1:15" s="36" customFormat="1" x14ac:dyDescent="0.25">
      <c r="A1641" s="37" t="s">
        <v>3266</v>
      </c>
      <c r="B1641" s="44" t="str">
        <f t="shared" si="33"/>
        <v>J294 2F/50'Cd/200-208V/3Ph/cCSAus/UL</v>
      </c>
      <c r="C1641" s="37" t="s">
        <v>3267</v>
      </c>
      <c r="D1641" s="37" t="str">
        <f>VLOOKUP(A1641,'[1]Zoeller Pump Company'!$A$10:$C$3862,3,FALSE)</f>
        <v>https://www.zoellerpumps.com/en-us/products/sewage-pumps/commercial/290-series</v>
      </c>
      <c r="E1641" s="37" t="s">
        <v>21</v>
      </c>
      <c r="F1641" s="40">
        <v>1608</v>
      </c>
      <c r="G1641" s="41"/>
      <c r="H1641" s="42">
        <v>53514019372</v>
      </c>
      <c r="I1641" s="43">
        <v>98</v>
      </c>
      <c r="J1641" s="43" t="s">
        <v>22</v>
      </c>
      <c r="K1641" s="43">
        <v>21.25</v>
      </c>
      <c r="L1641" s="43">
        <v>11.75</v>
      </c>
      <c r="M1641" s="43">
        <v>14.75</v>
      </c>
      <c r="N1641" s="37" t="s">
        <v>23</v>
      </c>
      <c r="O1641" s="37" t="s">
        <v>196</v>
      </c>
    </row>
    <row r="1642" spans="1:15" s="36" customFormat="1" x14ac:dyDescent="0.25">
      <c r="A1642" s="37" t="s">
        <v>3268</v>
      </c>
      <c r="B1642" s="44" t="str">
        <f t="shared" si="33"/>
        <v>E294 2F/25'Cd/230V/1Ph/CSA</v>
      </c>
      <c r="C1642" s="37" t="s">
        <v>3269</v>
      </c>
      <c r="D1642" s="37" t="str">
        <f>VLOOKUP(A1642,'[1]Zoeller Pump Company'!$A$10:$C$3862,3,FALSE)</f>
        <v>https://www.zoellerpumps.com/en-us/products/sewage-pumps/commercial/290-series</v>
      </c>
      <c r="E1642" s="37" t="s">
        <v>21</v>
      </c>
      <c r="F1642" s="40">
        <v>1453</v>
      </c>
      <c r="G1642" s="41"/>
      <c r="H1642" s="42">
        <v>53514032036</v>
      </c>
      <c r="I1642" s="43">
        <v>91</v>
      </c>
      <c r="J1642" s="43" t="s">
        <v>22</v>
      </c>
      <c r="K1642" s="43">
        <v>21.25</v>
      </c>
      <c r="L1642" s="43">
        <v>11.75</v>
      </c>
      <c r="M1642" s="43">
        <v>14.75</v>
      </c>
      <c r="N1642" s="37" t="s">
        <v>23</v>
      </c>
      <c r="O1642" s="37" t="s">
        <v>196</v>
      </c>
    </row>
    <row r="1643" spans="1:15" s="36" customFormat="1" x14ac:dyDescent="0.25">
      <c r="A1643" s="37" t="s">
        <v>3270</v>
      </c>
      <c r="B1643" s="44" t="str">
        <f t="shared" si="33"/>
        <v>E294 2F/230V/1Ph/CSA</v>
      </c>
      <c r="C1643" s="37" t="s">
        <v>3249</v>
      </c>
      <c r="D1643" s="37" t="str">
        <f>VLOOKUP(A1643,'[1]Zoeller Pump Company'!$A$10:$C$3862,3,FALSE)</f>
        <v>https://www.zoellerpumps.com/en-us/products/sewage-pumps/commercial/290-series</v>
      </c>
      <c r="E1643" s="37" t="s">
        <v>21</v>
      </c>
      <c r="F1643" s="40">
        <v>1353</v>
      </c>
      <c r="G1643" s="41"/>
      <c r="H1643" s="42">
        <v>53514033392</v>
      </c>
      <c r="I1643" s="43">
        <v>89</v>
      </c>
      <c r="J1643" s="43" t="s">
        <v>22</v>
      </c>
      <c r="K1643" s="43">
        <v>21.25</v>
      </c>
      <c r="L1643" s="43">
        <v>11.75</v>
      </c>
      <c r="M1643" s="43">
        <v>14.75</v>
      </c>
      <c r="N1643" s="37" t="s">
        <v>23</v>
      </c>
      <c r="O1643" s="37" t="s">
        <v>196</v>
      </c>
    </row>
    <row r="1644" spans="1:15" s="36" customFormat="1" x14ac:dyDescent="0.25">
      <c r="A1644" s="37" t="s">
        <v>3271</v>
      </c>
      <c r="B1644" s="44" t="str">
        <f t="shared" si="33"/>
        <v>F294 2F/25'Cd/230V/3Ph/cCSAus/UL</v>
      </c>
      <c r="C1644" s="37" t="s">
        <v>3272</v>
      </c>
      <c r="D1644" s="37" t="str">
        <f>VLOOKUP(A1644,'[1]Zoeller Pump Company'!$A$10:$C$3862,3,FALSE)</f>
        <v>https://www.zoellerpumps.com/en-us/products/sewage-pumps/commercial/290-series</v>
      </c>
      <c r="E1644" s="37" t="s">
        <v>21</v>
      </c>
      <c r="F1644" s="40">
        <v>1568</v>
      </c>
      <c r="G1644" s="41"/>
      <c r="H1644" s="42">
        <v>53514037987</v>
      </c>
      <c r="I1644" s="43">
        <v>91</v>
      </c>
      <c r="J1644" s="43" t="s">
        <v>22</v>
      </c>
      <c r="K1644" s="43">
        <v>21.25</v>
      </c>
      <c r="L1644" s="43">
        <v>11.75</v>
      </c>
      <c r="M1644" s="43">
        <v>14.75</v>
      </c>
      <c r="N1644" s="37" t="s">
        <v>23</v>
      </c>
      <c r="O1644" s="37" t="s">
        <v>196</v>
      </c>
    </row>
    <row r="1645" spans="1:15" s="36" customFormat="1" x14ac:dyDescent="0.25">
      <c r="A1645" s="39" t="s">
        <v>3273</v>
      </c>
      <c r="B1645" s="44" t="str">
        <f t="shared" si="33"/>
        <v>BE294 2F/20'Pb MFS/230/1PH/CSA</v>
      </c>
      <c r="C1645" s="39" t="s">
        <v>3274</v>
      </c>
      <c r="D1645" s="37" t="str">
        <f>VLOOKUP(A1645,'[1]Zoeller Pump Company'!$A$10:$C$3862,3,FALSE)</f>
        <v>https://www.zoellerpumps.com/en-us/products/sewage-pumps/commercial/290-series</v>
      </c>
      <c r="E1645" s="37" t="s">
        <v>21</v>
      </c>
      <c r="F1645" s="40">
        <v>1372</v>
      </c>
      <c r="G1645" s="41"/>
      <c r="H1645" s="48">
        <v>53514041267</v>
      </c>
      <c r="I1645" s="46">
        <v>91</v>
      </c>
      <c r="J1645" s="46" t="s">
        <v>22</v>
      </c>
      <c r="K1645" s="46">
        <v>21.25</v>
      </c>
      <c r="L1645" s="46">
        <v>171.75</v>
      </c>
      <c r="M1645" s="46">
        <v>14.75</v>
      </c>
      <c r="N1645" s="39" t="s">
        <v>23</v>
      </c>
      <c r="O1645" s="39" t="s">
        <v>196</v>
      </c>
    </row>
    <row r="1646" spans="1:15" s="36" customFormat="1" x14ac:dyDescent="0.25">
      <c r="A1646" s="37" t="s">
        <v>3275</v>
      </c>
      <c r="B1646" s="44" t="str">
        <f t="shared" si="33"/>
        <v>E294 2F/35'Cd/230V/1Ph/CSA</v>
      </c>
      <c r="C1646" s="37" t="s">
        <v>3276</v>
      </c>
      <c r="D1646" s="37" t="str">
        <f>VLOOKUP(A1646,'[1]Zoeller Pump Company'!$A$10:$C$3862,3,FALSE)</f>
        <v>https://www.zoellerpumps.com/en-us/products/sewage-pumps/commercial/290-series</v>
      </c>
      <c r="E1646" s="37" t="s">
        <v>21</v>
      </c>
      <c r="F1646" s="40">
        <v>1463</v>
      </c>
      <c r="G1646" s="41"/>
      <c r="H1646" s="42">
        <v>53514045784</v>
      </c>
      <c r="I1646" s="43">
        <v>93</v>
      </c>
      <c r="J1646" s="43" t="s">
        <v>22</v>
      </c>
      <c r="K1646" s="43">
        <v>21.25</v>
      </c>
      <c r="L1646" s="43">
        <v>11.75</v>
      </c>
      <c r="M1646" s="43">
        <v>14.75</v>
      </c>
      <c r="N1646" s="37" t="s">
        <v>23</v>
      </c>
      <c r="O1646" s="37" t="s">
        <v>196</v>
      </c>
    </row>
    <row r="1647" spans="1:15" s="36" customFormat="1" x14ac:dyDescent="0.25">
      <c r="A1647" s="37" t="s">
        <v>3277</v>
      </c>
      <c r="B1647" s="44" t="str">
        <f t="shared" si="33"/>
        <v>D294 2F/25'Cd/230V/1Ph/cCSAus/UL</v>
      </c>
      <c r="C1647" s="37" t="s">
        <v>3278</v>
      </c>
      <c r="D1647" s="37" t="str">
        <f>VLOOKUP(A1647,'[1]Zoeller Pump Company'!$A$10:$C$3862,3,FALSE)</f>
        <v>https://www.zoellerpumps.com/en-us/products/sewage-pumps/commercial/290-series</v>
      </c>
      <c r="E1647" s="37" t="s">
        <v>21</v>
      </c>
      <c r="F1647" s="40">
        <v>1554</v>
      </c>
      <c r="G1647" s="41"/>
      <c r="H1647" s="42">
        <v>53514060749</v>
      </c>
      <c r="I1647" s="43">
        <v>97</v>
      </c>
      <c r="J1647" s="43" t="s">
        <v>22</v>
      </c>
      <c r="K1647" s="43">
        <v>21.25</v>
      </c>
      <c r="L1647" s="43">
        <v>11.75</v>
      </c>
      <c r="M1647" s="43">
        <v>14.75</v>
      </c>
      <c r="N1647" s="37" t="s">
        <v>23</v>
      </c>
      <c r="O1647" s="37" t="s">
        <v>196</v>
      </c>
    </row>
    <row r="1648" spans="1:15" s="36" customFormat="1" x14ac:dyDescent="0.25">
      <c r="A1648" s="37" t="s">
        <v>3279</v>
      </c>
      <c r="B1648" s="44" t="str">
        <f t="shared" si="33"/>
        <v>I294 2F/25'Cd/200-208V/1Ph/cCSAus</v>
      </c>
      <c r="C1648" s="37" t="s">
        <v>3280</v>
      </c>
      <c r="D1648" s="37" t="str">
        <f>VLOOKUP(A1648,'[1]Zoeller Pump Company'!$A$10:$C$3862,3,FALSE)</f>
        <v>https://www.zoellerpumps.com/en-us/products/sewage-pumps/commercial/290-series</v>
      </c>
      <c r="E1648" s="37" t="s">
        <v>21</v>
      </c>
      <c r="F1648" s="40">
        <v>1493</v>
      </c>
      <c r="G1648" s="41"/>
      <c r="H1648" s="42">
        <v>53514060954</v>
      </c>
      <c r="I1648" s="43">
        <v>91</v>
      </c>
      <c r="J1648" s="43" t="s">
        <v>22</v>
      </c>
      <c r="K1648" s="43">
        <v>21.25</v>
      </c>
      <c r="L1648" s="43">
        <v>11.75</v>
      </c>
      <c r="M1648" s="43">
        <v>14.75</v>
      </c>
      <c r="N1648" s="37" t="s">
        <v>23</v>
      </c>
      <c r="O1648" s="37" t="s">
        <v>196</v>
      </c>
    </row>
    <row r="1649" spans="1:15" s="36" customFormat="1" x14ac:dyDescent="0.25">
      <c r="A1649" s="37" t="s">
        <v>3281</v>
      </c>
      <c r="B1649" s="44" t="str">
        <f t="shared" si="33"/>
        <v>D294 2F/35'Cd/230V/1Ph/cCSAus/UL</v>
      </c>
      <c r="C1649" s="37" t="s">
        <v>3282</v>
      </c>
      <c r="D1649" s="37" t="str">
        <f>VLOOKUP(A1649,'[1]Zoeller Pump Company'!$A$10:$C$3862,3,FALSE)</f>
        <v>https://www.zoellerpumps.com/en-us/products/sewage-pumps/commercial/290-series</v>
      </c>
      <c r="E1649" s="37" t="s">
        <v>21</v>
      </c>
      <c r="F1649" s="40">
        <v>1564</v>
      </c>
      <c r="G1649" s="41"/>
      <c r="H1649" s="42">
        <v>53514072193</v>
      </c>
      <c r="I1649" s="43">
        <v>98</v>
      </c>
      <c r="J1649" s="43" t="s">
        <v>22</v>
      </c>
      <c r="K1649" s="43">
        <v>21.25</v>
      </c>
      <c r="L1649" s="43">
        <v>11.75</v>
      </c>
      <c r="M1649" s="43">
        <v>14.75</v>
      </c>
      <c r="N1649" s="37" t="s">
        <v>23</v>
      </c>
      <c r="O1649" s="37" t="s">
        <v>196</v>
      </c>
    </row>
    <row r="1650" spans="1:15" s="36" customFormat="1" x14ac:dyDescent="0.25">
      <c r="A1650" s="37" t="s">
        <v>3283</v>
      </c>
      <c r="B1650" s="44" t="str">
        <f t="shared" si="33"/>
        <v>E294 2F/50'Cd/230V/1Ph/CSA</v>
      </c>
      <c r="C1650" s="37" t="s">
        <v>3284</v>
      </c>
      <c r="D1650" s="37" t="str">
        <f>VLOOKUP(A1650,'[1]Zoeller Pump Company'!$A$10:$C$3862,3,FALSE)</f>
        <v>https://www.zoellerpumps.com/en-us/products/sewage-pumps/commercial/290-series</v>
      </c>
      <c r="E1650" s="37" t="s">
        <v>21</v>
      </c>
      <c r="F1650" s="40">
        <v>1493</v>
      </c>
      <c r="G1650" s="41"/>
      <c r="H1650" s="42">
        <v>53514093860</v>
      </c>
      <c r="I1650" s="43">
        <v>94</v>
      </c>
      <c r="J1650" s="43" t="s">
        <v>22</v>
      </c>
      <c r="K1650" s="43">
        <v>21.25</v>
      </c>
      <c r="L1650" s="43">
        <v>11.75</v>
      </c>
      <c r="M1650" s="43">
        <v>14.75</v>
      </c>
      <c r="N1650" s="37" t="s">
        <v>23</v>
      </c>
      <c r="O1650" s="37" t="s">
        <v>196</v>
      </c>
    </row>
    <row r="1651" spans="1:15" s="36" customFormat="1" x14ac:dyDescent="0.25">
      <c r="A1651" s="37" t="s">
        <v>3285</v>
      </c>
      <c r="B1651" s="44" t="str">
        <f t="shared" si="33"/>
        <v>H294 2F/50'Cd/200-208V/1Ph/cCSAus</v>
      </c>
      <c r="C1651" s="37" t="s">
        <v>3286</v>
      </c>
      <c r="D1651" s="37" t="str">
        <f>VLOOKUP(A1651,'[1]Zoeller Pump Company'!$A$10:$C$3862,3,FALSE)</f>
        <v>https://www.zoellerpumps.com/en-us/products/sewage-pumps/commercial/290-series</v>
      </c>
      <c r="E1651" s="37" t="s">
        <v>21</v>
      </c>
      <c r="F1651" s="40">
        <v>1634</v>
      </c>
      <c r="G1651" s="41"/>
      <c r="H1651" s="42">
        <v>53514099312</v>
      </c>
      <c r="I1651" s="43">
        <v>92</v>
      </c>
      <c r="J1651" s="43" t="s">
        <v>22</v>
      </c>
      <c r="K1651" s="43">
        <v>21.25</v>
      </c>
      <c r="L1651" s="43">
        <v>11.75</v>
      </c>
      <c r="M1651" s="43">
        <v>14.75</v>
      </c>
      <c r="N1651" s="37" t="s">
        <v>23</v>
      </c>
      <c r="O1651" s="37" t="s">
        <v>196</v>
      </c>
    </row>
    <row r="1652" spans="1:15" s="36" customFormat="1" x14ac:dyDescent="0.25">
      <c r="A1652" s="37" t="s">
        <v>3287</v>
      </c>
      <c r="B1652" s="44" t="str">
        <f t="shared" si="33"/>
        <v>I294 2F/50'Cd/200-208V/1Ph/cCSAus</v>
      </c>
      <c r="C1652" s="37" t="s">
        <v>3288</v>
      </c>
      <c r="D1652" s="37" t="str">
        <f>VLOOKUP(A1652,'[1]Zoeller Pump Company'!$A$10:$C$3862,3,FALSE)</f>
        <v>https://www.zoellerpumps.com/en-us/products/sewage-pumps/commercial/290-series</v>
      </c>
      <c r="E1652" s="37" t="s">
        <v>21</v>
      </c>
      <c r="F1652" s="40">
        <v>1533</v>
      </c>
      <c r="G1652" s="41"/>
      <c r="H1652" s="42">
        <v>53514101619</v>
      </c>
      <c r="I1652" s="43">
        <v>93</v>
      </c>
      <c r="J1652" s="43" t="s">
        <v>22</v>
      </c>
      <c r="K1652" s="43">
        <v>21.25</v>
      </c>
      <c r="L1652" s="43">
        <v>11.75</v>
      </c>
      <c r="M1652" s="43">
        <v>14.75</v>
      </c>
      <c r="N1652" s="37" t="s">
        <v>23</v>
      </c>
      <c r="O1652" s="37" t="s">
        <v>196</v>
      </c>
    </row>
    <row r="1653" spans="1:15" s="36" customFormat="1" x14ac:dyDescent="0.25">
      <c r="A1653" s="37" t="s">
        <v>3289</v>
      </c>
      <c r="B1653" s="44" t="str">
        <f t="shared" si="33"/>
        <v>IX294 2F/200-208V/1Ph/Ex Pr/FMCSA</v>
      </c>
      <c r="C1653" s="37" t="s">
        <v>3290</v>
      </c>
      <c r="D1653" s="37" t="str">
        <f>VLOOKUP(A1653,'[1]Zoeller Pump Company'!$A$10:$C$3862,3,FALSE)</f>
        <v>https://www.zoellerpumps.com/en-us/products/sewage-pumps/commercial/290-series</v>
      </c>
      <c r="E1653" s="37" t="s">
        <v>21</v>
      </c>
      <c r="F1653" s="40">
        <v>2944</v>
      </c>
      <c r="G1653" s="41"/>
      <c r="H1653" s="42">
        <v>53514108946</v>
      </c>
      <c r="I1653" s="43">
        <v>121</v>
      </c>
      <c r="J1653" s="43" t="s">
        <v>22</v>
      </c>
      <c r="K1653" s="43">
        <v>32</v>
      </c>
      <c r="L1653" s="43">
        <v>12</v>
      </c>
      <c r="M1653" s="43">
        <v>15</v>
      </c>
      <c r="N1653" s="37" t="s">
        <v>23</v>
      </c>
      <c r="O1653" s="37" t="s">
        <v>24</v>
      </c>
    </row>
    <row r="1654" spans="1:15" s="36" customFormat="1" x14ac:dyDescent="0.25">
      <c r="A1654" s="37" t="s">
        <v>3291</v>
      </c>
      <c r="B1654" s="44" t="str">
        <f t="shared" si="33"/>
        <v>EX294 2F/230V/1Ph/Ex Pr/FM/CSA</v>
      </c>
      <c r="C1654" s="37" t="s">
        <v>3292</v>
      </c>
      <c r="D1654" s="37" t="str">
        <f>VLOOKUP(A1654,'[1]Zoeller Pump Company'!$A$10:$C$3862,3,FALSE)</f>
        <v>https://www.zoellerpumps.com/en-us/products/sewage-pumps/commercial/290-series</v>
      </c>
      <c r="E1654" s="37" t="s">
        <v>21</v>
      </c>
      <c r="F1654" s="40">
        <v>2904</v>
      </c>
      <c r="G1654" s="41"/>
      <c r="H1654" s="42">
        <v>53514108953</v>
      </c>
      <c r="I1654" s="43">
        <v>121</v>
      </c>
      <c r="J1654" s="43" t="s">
        <v>22</v>
      </c>
      <c r="K1654" s="43">
        <v>32</v>
      </c>
      <c r="L1654" s="43">
        <v>12</v>
      </c>
      <c r="M1654" s="43">
        <v>15</v>
      </c>
      <c r="N1654" s="37" t="s">
        <v>23</v>
      </c>
      <c r="O1654" s="37" t="s">
        <v>24</v>
      </c>
    </row>
    <row r="1655" spans="1:15" s="36" customFormat="1" x14ac:dyDescent="0.25">
      <c r="A1655" s="37" t="s">
        <v>3293</v>
      </c>
      <c r="B1655" s="44" t="str">
        <f t="shared" si="33"/>
        <v>JX294 2F/200-208V/3Ph/Ex Pr/FM/CSA</v>
      </c>
      <c r="C1655" s="37" t="s">
        <v>3294</v>
      </c>
      <c r="D1655" s="37" t="str">
        <f>VLOOKUP(A1655,'[1]Zoeller Pump Company'!$A$10:$C$3862,3,FALSE)</f>
        <v>https://www.zoellerpumps.com/en-us/products/sewage-pumps/commercial/290-series</v>
      </c>
      <c r="E1655" s="37" t="s">
        <v>21</v>
      </c>
      <c r="F1655" s="40">
        <v>3019</v>
      </c>
      <c r="G1655" s="41"/>
      <c r="H1655" s="42">
        <v>53514108960</v>
      </c>
      <c r="I1655" s="43">
        <v>121</v>
      </c>
      <c r="J1655" s="43" t="s">
        <v>22</v>
      </c>
      <c r="K1655" s="43">
        <v>32</v>
      </c>
      <c r="L1655" s="43">
        <v>12</v>
      </c>
      <c r="M1655" s="43">
        <v>15</v>
      </c>
      <c r="N1655" s="37" t="s">
        <v>23</v>
      </c>
      <c r="O1655" s="37" t="s">
        <v>24</v>
      </c>
    </row>
    <row r="1656" spans="1:15" s="36" customFormat="1" x14ac:dyDescent="0.25">
      <c r="A1656" s="37" t="s">
        <v>3295</v>
      </c>
      <c r="B1656" s="44" t="str">
        <f t="shared" si="33"/>
        <v>FX294 2F/230V/3Ph/Ex Pr/FM/CSA</v>
      </c>
      <c r="C1656" s="37" t="s">
        <v>3296</v>
      </c>
      <c r="D1656" s="37" t="str">
        <f>VLOOKUP(A1656,'[1]Zoeller Pump Company'!$A$10:$C$3862,3,FALSE)</f>
        <v>https://www.zoellerpumps.com/en-us/products/sewage-pumps/commercial/290-series</v>
      </c>
      <c r="E1656" s="37" t="s">
        <v>21</v>
      </c>
      <c r="F1656" s="40">
        <v>3019</v>
      </c>
      <c r="G1656" s="41"/>
      <c r="H1656" s="42">
        <v>53514108977</v>
      </c>
      <c r="I1656" s="43">
        <v>121</v>
      </c>
      <c r="J1656" s="43" t="s">
        <v>22</v>
      </c>
      <c r="K1656" s="43">
        <v>32</v>
      </c>
      <c r="L1656" s="43">
        <v>12</v>
      </c>
      <c r="M1656" s="43">
        <v>15</v>
      </c>
      <c r="N1656" s="37" t="s">
        <v>23</v>
      </c>
      <c r="O1656" s="37" t="s">
        <v>24</v>
      </c>
    </row>
    <row r="1657" spans="1:15" s="36" customFormat="1" x14ac:dyDescent="0.25">
      <c r="A1657" s="37" t="s">
        <v>3297</v>
      </c>
      <c r="B1657" s="44" t="str">
        <f t="shared" si="33"/>
        <v>GX294 2F/460V/3Ph/Ex Pr/FM/CSA</v>
      </c>
      <c r="C1657" s="37" t="s">
        <v>3298</v>
      </c>
      <c r="D1657" s="37" t="str">
        <f>VLOOKUP(A1657,'[1]Zoeller Pump Company'!$A$10:$C$3862,3,FALSE)</f>
        <v>https://www.zoellerpumps.com/en-us/products/sewage-pumps/commercial/290-series</v>
      </c>
      <c r="E1657" s="37" t="s">
        <v>21</v>
      </c>
      <c r="F1657" s="40">
        <v>3019</v>
      </c>
      <c r="G1657" s="41"/>
      <c r="H1657" s="42">
        <v>53514108984</v>
      </c>
      <c r="I1657" s="43">
        <v>121</v>
      </c>
      <c r="J1657" s="43" t="s">
        <v>22</v>
      </c>
      <c r="K1657" s="43">
        <v>32</v>
      </c>
      <c r="L1657" s="43">
        <v>12</v>
      </c>
      <c r="M1657" s="43">
        <v>15</v>
      </c>
      <c r="N1657" s="37" t="s">
        <v>23</v>
      </c>
      <c r="O1657" s="37" t="s">
        <v>24</v>
      </c>
    </row>
    <row r="1658" spans="1:15" s="36" customFormat="1" x14ac:dyDescent="0.25">
      <c r="A1658" s="37" t="s">
        <v>3299</v>
      </c>
      <c r="B1658" s="44" t="str">
        <f t="shared" si="33"/>
        <v>FX294 2F/50'Cd/230V/3Ph/Ex Pr/FM/CSA</v>
      </c>
      <c r="C1658" s="37" t="s">
        <v>3300</v>
      </c>
      <c r="D1658" s="37" t="str">
        <f>VLOOKUP(A1658,'[1]Zoeller Pump Company'!$A$10:$C$3862,3,FALSE)</f>
        <v>https://www.zoellerpumps.com/en-us/products/sewage-pumps/commercial/290-series</v>
      </c>
      <c r="E1658" s="37" t="s">
        <v>21</v>
      </c>
      <c r="F1658" s="40">
        <v>3159</v>
      </c>
      <c r="G1658" s="41"/>
      <c r="H1658" s="42">
        <v>53514137410</v>
      </c>
      <c r="I1658" s="43">
        <v>127</v>
      </c>
      <c r="J1658" s="43" t="s">
        <v>22</v>
      </c>
      <c r="K1658" s="43">
        <v>32</v>
      </c>
      <c r="L1658" s="43">
        <v>12</v>
      </c>
      <c r="M1658" s="43">
        <v>15</v>
      </c>
      <c r="N1658" s="37" t="s">
        <v>23</v>
      </c>
      <c r="O1658" s="37" t="s">
        <v>24</v>
      </c>
    </row>
    <row r="1659" spans="1:15" s="36" customFormat="1" x14ac:dyDescent="0.25">
      <c r="A1659" s="37" t="s">
        <v>3301</v>
      </c>
      <c r="B1659" s="44" t="str">
        <f t="shared" si="33"/>
        <v>J294 2F/35'Cd/200-208V/3Ph/cCSAus/UL</v>
      </c>
      <c r="C1659" s="37" t="s">
        <v>3302</v>
      </c>
      <c r="D1659" s="37" t="str">
        <f>VLOOKUP(A1659,'[1]Zoeller Pump Company'!$A$10:$C$3862,3,FALSE)</f>
        <v>https://www.zoellerpumps.com/en-us/products/sewage-pumps/commercial/290-series</v>
      </c>
      <c r="E1659" s="37" t="s">
        <v>21</v>
      </c>
      <c r="F1659" s="40">
        <v>1578</v>
      </c>
      <c r="G1659" s="41"/>
      <c r="H1659" s="42">
        <v>53514147860</v>
      </c>
      <c r="I1659" s="43">
        <v>95</v>
      </c>
      <c r="J1659" s="43" t="s">
        <v>22</v>
      </c>
      <c r="K1659" s="43">
        <v>21.25</v>
      </c>
      <c r="L1659" s="43">
        <v>11.75</v>
      </c>
      <c r="M1659" s="43">
        <v>14.75</v>
      </c>
      <c r="N1659" s="37" t="s">
        <v>23</v>
      </c>
      <c r="O1659" s="37" t="s">
        <v>196</v>
      </c>
    </row>
    <row r="1660" spans="1:15" s="36" customFormat="1" x14ac:dyDescent="0.25">
      <c r="A1660" s="37" t="s">
        <v>3303</v>
      </c>
      <c r="B1660" s="44" t="str">
        <f t="shared" si="33"/>
        <v>G294 2F/25'Cd/460V/3Ph/cCSAus/UL</v>
      </c>
      <c r="C1660" s="37" t="s">
        <v>3304</v>
      </c>
      <c r="D1660" s="37" t="str">
        <f>VLOOKUP(A1660,'[1]Zoeller Pump Company'!$A$10:$C$3862,3,FALSE)</f>
        <v>https://www.zoellerpumps.com/en-us/products/sewage-pumps/commercial/290-series</v>
      </c>
      <c r="E1660" s="37" t="s">
        <v>21</v>
      </c>
      <c r="F1660" s="40">
        <v>1568</v>
      </c>
      <c r="G1660" s="41"/>
      <c r="H1660" s="42">
        <v>53514149574</v>
      </c>
      <c r="I1660" s="43">
        <v>89</v>
      </c>
      <c r="J1660" s="43" t="s">
        <v>22</v>
      </c>
      <c r="K1660" s="43">
        <v>21.25</v>
      </c>
      <c r="L1660" s="43">
        <v>11.75</v>
      </c>
      <c r="M1660" s="43">
        <v>14.75</v>
      </c>
      <c r="N1660" s="37" t="s">
        <v>23</v>
      </c>
      <c r="O1660" s="37" t="s">
        <v>196</v>
      </c>
    </row>
    <row r="1661" spans="1:15" s="36" customFormat="1" x14ac:dyDescent="0.25">
      <c r="A1661" s="37" t="s">
        <v>3305</v>
      </c>
      <c r="B1661" s="44" t="str">
        <f t="shared" si="33"/>
        <v>JX294 2F/25'Cd/200-208V/3Ph/Ex Pr/FM/CSA</v>
      </c>
      <c r="C1661" s="37" t="s">
        <v>3306</v>
      </c>
      <c r="D1661" s="37" t="str">
        <f>VLOOKUP(A1661,'[1]Zoeller Pump Company'!$A$10:$C$3862,3,FALSE)</f>
        <v>https://www.zoellerpumps.com/en-us/products/sewage-pumps/commercial/290-series</v>
      </c>
      <c r="E1661" s="37" t="s">
        <v>21</v>
      </c>
      <c r="F1661" s="40">
        <v>3119</v>
      </c>
      <c r="G1661" s="41"/>
      <c r="H1661" s="42">
        <v>53514158286</v>
      </c>
      <c r="I1661" s="43">
        <v>122</v>
      </c>
      <c r="J1661" s="43" t="s">
        <v>22</v>
      </c>
      <c r="K1661" s="43">
        <v>32</v>
      </c>
      <c r="L1661" s="43">
        <v>12</v>
      </c>
      <c r="M1661" s="43">
        <v>15</v>
      </c>
      <c r="N1661" s="37" t="s">
        <v>23</v>
      </c>
      <c r="O1661" s="37" t="s">
        <v>24</v>
      </c>
    </row>
    <row r="1662" spans="1:15" s="36" customFormat="1" x14ac:dyDescent="0.25">
      <c r="A1662" s="37" t="s">
        <v>3307</v>
      </c>
      <c r="B1662" s="44" t="str">
        <f t="shared" ref="B1662:B1725" si="34">IF(D1662&lt;&gt;0,HYPERLINK(D1662,C1662),"NO LINK")</f>
        <v>G294 2F/35'Cd/460V/3Ph/cCSAus/UL</v>
      </c>
      <c r="C1662" s="37" t="s">
        <v>3308</v>
      </c>
      <c r="D1662" s="37" t="str">
        <f>VLOOKUP(A1662,'[1]Zoeller Pump Company'!$A$10:$C$3862,3,FALSE)</f>
        <v>https://www.zoellerpumps.com/en-us/products/sewage-pumps/commercial/290-series</v>
      </c>
      <c r="E1662" s="37" t="s">
        <v>21</v>
      </c>
      <c r="F1662" s="40">
        <v>1578</v>
      </c>
      <c r="G1662" s="41"/>
      <c r="H1662" s="42">
        <v>53514162504</v>
      </c>
      <c r="I1662" s="43">
        <v>90</v>
      </c>
      <c r="J1662" s="43" t="s">
        <v>22</v>
      </c>
      <c r="K1662" s="43">
        <v>21.25</v>
      </c>
      <c r="L1662" s="43">
        <v>11.75</v>
      </c>
      <c r="M1662" s="43">
        <v>14.75</v>
      </c>
      <c r="N1662" s="37" t="s">
        <v>23</v>
      </c>
      <c r="O1662" s="37" t="s">
        <v>196</v>
      </c>
    </row>
    <row r="1663" spans="1:15" s="36" customFormat="1" x14ac:dyDescent="0.25">
      <c r="A1663" s="37" t="s">
        <v>3309</v>
      </c>
      <c r="B1663" s="44" t="str">
        <f t="shared" si="34"/>
        <v>H294 2F/35'Cd/200-208V/1Ph/cCSAus</v>
      </c>
      <c r="C1663" s="37" t="s">
        <v>3310</v>
      </c>
      <c r="D1663" s="37" t="str">
        <f>VLOOKUP(A1663,'[1]Zoeller Pump Company'!$A$10:$C$3862,3,FALSE)</f>
        <v>https://www.zoellerpumps.com/en-us/products/sewage-pumps/commercial/290-series</v>
      </c>
      <c r="E1663" s="37" t="s">
        <v>21</v>
      </c>
      <c r="F1663" s="40">
        <v>1604</v>
      </c>
      <c r="G1663" s="41"/>
      <c r="H1663" s="42">
        <v>53514172794</v>
      </c>
      <c r="I1663" s="43">
        <v>89</v>
      </c>
      <c r="J1663" s="43" t="s">
        <v>22</v>
      </c>
      <c r="K1663" s="43">
        <v>21.25</v>
      </c>
      <c r="L1663" s="43">
        <v>11.75</v>
      </c>
      <c r="M1663" s="43">
        <v>14.75</v>
      </c>
      <c r="N1663" s="37" t="s">
        <v>23</v>
      </c>
      <c r="O1663" s="37" t="s">
        <v>196</v>
      </c>
    </row>
    <row r="1664" spans="1:15" s="36" customFormat="1" x14ac:dyDescent="0.25">
      <c r="A1664" s="37" t="s">
        <v>3311</v>
      </c>
      <c r="B1664" s="44" t="str">
        <f t="shared" si="34"/>
        <v>F294 2F/50'Cd/230V/3Ph/cCSAus/UL</v>
      </c>
      <c r="C1664" s="37" t="s">
        <v>3312</v>
      </c>
      <c r="D1664" s="37" t="str">
        <f>VLOOKUP(A1664,'[1]Zoeller Pump Company'!$A$10:$C$3862,3,FALSE)</f>
        <v>https://www.zoellerpumps.com/en-us/products/sewage-pumps/commercial/290-series</v>
      </c>
      <c r="E1664" s="37" t="s">
        <v>21</v>
      </c>
      <c r="F1664" s="40">
        <v>1608</v>
      </c>
      <c r="G1664" s="41"/>
      <c r="H1664" s="42">
        <v>53514178734</v>
      </c>
      <c r="I1664" s="43">
        <v>94</v>
      </c>
      <c r="J1664" s="43" t="s">
        <v>22</v>
      </c>
      <c r="K1664" s="43">
        <v>21.25</v>
      </c>
      <c r="L1664" s="43">
        <v>11.75</v>
      </c>
      <c r="M1664" s="43">
        <v>14.75</v>
      </c>
      <c r="N1664" s="37" t="s">
        <v>23</v>
      </c>
      <c r="O1664" s="37" t="s">
        <v>196</v>
      </c>
    </row>
    <row r="1665" spans="1:16" s="36" customFormat="1" x14ac:dyDescent="0.25">
      <c r="A1665" s="37" t="s">
        <v>3313</v>
      </c>
      <c r="B1665" s="44" t="str">
        <f t="shared" si="34"/>
        <v>I294 2F/35'Cd/200-208V/1Ph/cCSAus</v>
      </c>
      <c r="C1665" s="37" t="s">
        <v>3314</v>
      </c>
      <c r="D1665" s="37" t="str">
        <f>VLOOKUP(A1665,'[1]Zoeller Pump Company'!$A$10:$C$3862,3,FALSE)</f>
        <v>https://www.zoellerpumps.com/en-us/products/sewage-pumps/commercial/290-series</v>
      </c>
      <c r="E1665" s="37" t="s">
        <v>21</v>
      </c>
      <c r="F1665" s="40">
        <v>1503</v>
      </c>
      <c r="G1665" s="41"/>
      <c r="H1665" s="42">
        <v>53514183356</v>
      </c>
      <c r="I1665" s="43">
        <v>91</v>
      </c>
      <c r="J1665" s="43" t="s">
        <v>22</v>
      </c>
      <c r="K1665" s="43">
        <v>21.25</v>
      </c>
      <c r="L1665" s="43">
        <v>11.75</v>
      </c>
      <c r="M1665" s="43">
        <v>14.75</v>
      </c>
      <c r="N1665" s="37" t="s">
        <v>23</v>
      </c>
      <c r="O1665" s="37" t="s">
        <v>196</v>
      </c>
    </row>
    <row r="1666" spans="1:16" s="36" customFormat="1" x14ac:dyDescent="0.25">
      <c r="A1666" s="37" t="s">
        <v>3315</v>
      </c>
      <c r="B1666" s="44" t="str">
        <f t="shared" si="34"/>
        <v>FX294 2F/25'Cd/230V/3Ph/Ex Pr/FM/CSA</v>
      </c>
      <c r="C1666" s="37" t="s">
        <v>3316</v>
      </c>
      <c r="D1666" s="37" t="str">
        <f>VLOOKUP(A1666,'[1]Zoeller Pump Company'!$A$10:$C$3862,3,FALSE)</f>
        <v>https://www.zoellerpumps.com/en-us/products/sewage-pumps/commercial/290-series</v>
      </c>
      <c r="E1666" s="37" t="s">
        <v>21</v>
      </c>
      <c r="F1666" s="40">
        <v>3119</v>
      </c>
      <c r="G1666" s="41"/>
      <c r="H1666" s="42">
        <v>53514205706</v>
      </c>
      <c r="I1666" s="43">
        <v>122</v>
      </c>
      <c r="J1666" s="43" t="s">
        <v>22</v>
      </c>
      <c r="K1666" s="43">
        <v>32</v>
      </c>
      <c r="L1666" s="43">
        <v>12</v>
      </c>
      <c r="M1666" s="43">
        <v>15</v>
      </c>
      <c r="N1666" s="37" t="s">
        <v>23</v>
      </c>
      <c r="O1666" s="37" t="s">
        <v>24</v>
      </c>
    </row>
    <row r="1667" spans="1:16" s="36" customFormat="1" x14ac:dyDescent="0.25">
      <c r="A1667" s="37" t="s">
        <v>3317</v>
      </c>
      <c r="B1667" s="44" t="str">
        <f t="shared" si="34"/>
        <v>DX294 2F/230V/1Ph/Ex Pr/FM/CSA</v>
      </c>
      <c r="C1667" s="37" t="s">
        <v>3318</v>
      </c>
      <c r="D1667" s="37" t="str">
        <f>VLOOKUP(A1667,'[1]Zoeller Pump Company'!$A$10:$C$3862,3,FALSE)</f>
        <v>https://www.zoellerpumps.com/en-us/products/sewage-pumps/commercial/290-series</v>
      </c>
      <c r="E1667" s="37" t="s">
        <v>21</v>
      </c>
      <c r="F1667" s="40">
        <v>3387</v>
      </c>
      <c r="G1667" s="41"/>
      <c r="H1667" s="42">
        <v>53514236663</v>
      </c>
      <c r="I1667" s="43">
        <v>128</v>
      </c>
      <c r="J1667" s="43" t="s">
        <v>22</v>
      </c>
      <c r="K1667" s="43">
        <v>32</v>
      </c>
      <c r="L1667" s="43">
        <v>12</v>
      </c>
      <c r="M1667" s="43">
        <v>15</v>
      </c>
      <c r="N1667" s="37" t="s">
        <v>23</v>
      </c>
      <c r="O1667" s="37" t="s">
        <v>24</v>
      </c>
    </row>
    <row r="1668" spans="1:16" s="36" customFormat="1" x14ac:dyDescent="0.25">
      <c r="A1668" s="37" t="s">
        <v>3319</v>
      </c>
      <c r="B1668" s="44" t="str">
        <f t="shared" si="34"/>
        <v>H294 2F/25'Cd/200-208V/1Ph/cCSAus</v>
      </c>
      <c r="C1668" s="37" t="s">
        <v>3320</v>
      </c>
      <c r="D1668" s="37" t="str">
        <f>VLOOKUP(A1668,'[1]Zoeller Pump Company'!$A$10:$C$3862,3,FALSE)</f>
        <v>https://www.zoellerpumps.com/en-us/products/sewage-pumps/commercial/290-series</v>
      </c>
      <c r="E1668" s="37" t="s">
        <v>21</v>
      </c>
      <c r="F1668" s="40">
        <v>1594</v>
      </c>
      <c r="G1668" s="41"/>
      <c r="H1668" s="42">
        <v>53514228651</v>
      </c>
      <c r="I1668" s="43">
        <v>89</v>
      </c>
      <c r="J1668" s="43" t="s">
        <v>22</v>
      </c>
      <c r="K1668" s="43">
        <v>21.25</v>
      </c>
      <c r="L1668" s="43">
        <v>11.75</v>
      </c>
      <c r="M1668" s="43">
        <v>14.75</v>
      </c>
      <c r="N1668" s="37" t="s">
        <v>23</v>
      </c>
      <c r="O1668" s="37" t="s">
        <v>196</v>
      </c>
    </row>
    <row r="1669" spans="1:16" s="36" customFormat="1" x14ac:dyDescent="0.25">
      <c r="A1669" s="37" t="s">
        <v>3321</v>
      </c>
      <c r="B1669" s="44" t="str">
        <f t="shared" si="34"/>
        <v>JX294 2F/50'Cd/200-208V/3Ph/Ex Pr/FM/CSA</v>
      </c>
      <c r="C1669" s="37" t="s">
        <v>3322</v>
      </c>
      <c r="D1669" s="37" t="str">
        <f>VLOOKUP(A1669,'[1]Zoeller Pump Company'!$A$10:$C$3862,3,FALSE)</f>
        <v>https://www.zoellerpumps.com/en-us/products/sewage-pumps/commercial/290-series</v>
      </c>
      <c r="E1669" s="37" t="s">
        <v>21</v>
      </c>
      <c r="F1669" s="40">
        <v>3159</v>
      </c>
      <c r="G1669" s="41"/>
      <c r="H1669" s="42">
        <v>53514243623</v>
      </c>
      <c r="I1669" s="43">
        <v>122</v>
      </c>
      <c r="J1669" s="43" t="s">
        <v>22</v>
      </c>
      <c r="K1669" s="43">
        <v>32</v>
      </c>
      <c r="L1669" s="43">
        <v>12</v>
      </c>
      <c r="M1669" s="43">
        <v>15</v>
      </c>
      <c r="N1669" s="37" t="s">
        <v>23</v>
      </c>
      <c r="O1669" s="37" t="s">
        <v>24</v>
      </c>
    </row>
    <row r="1670" spans="1:16" s="36" customFormat="1" x14ac:dyDescent="0.25">
      <c r="A1670" s="37" t="s">
        <v>3323</v>
      </c>
      <c r="B1670" s="44" t="str">
        <f t="shared" si="34"/>
        <v>DX294 2F/35'Cd/230V/1Ph/Ex Pr/FM/CSA</v>
      </c>
      <c r="C1670" s="37" t="s">
        <v>3324</v>
      </c>
      <c r="D1670" s="37" t="str">
        <f>VLOOKUP(A1670,'[1]Zoeller Pump Company'!$A$10:$C$3862,3,FALSE)</f>
        <v>https://www.zoellerpumps.com/en-us/products/sewage-pumps/commercial/290-series</v>
      </c>
      <c r="E1670" s="37" t="s">
        <v>21</v>
      </c>
      <c r="F1670" s="40">
        <v>3497</v>
      </c>
      <c r="G1670" s="41"/>
      <c r="H1670" s="42">
        <v>53514337384</v>
      </c>
      <c r="I1670" s="43">
        <v>128</v>
      </c>
      <c r="J1670" s="43" t="s">
        <v>22</v>
      </c>
      <c r="K1670" s="43">
        <v>32</v>
      </c>
      <c r="L1670" s="43">
        <v>12</v>
      </c>
      <c r="M1670" s="43">
        <v>15</v>
      </c>
      <c r="N1670" s="37" t="s">
        <v>23</v>
      </c>
      <c r="O1670" s="37" t="s">
        <v>24</v>
      </c>
    </row>
    <row r="1671" spans="1:16" s="36" customFormat="1" x14ac:dyDescent="0.25">
      <c r="A1671" s="37" t="s">
        <v>3325</v>
      </c>
      <c r="B1671" s="44" t="str">
        <f t="shared" si="34"/>
        <v>GX294 2F/35'Cd/460V/3Ph/Ex Pr/FM/CSA</v>
      </c>
      <c r="C1671" s="37" t="s">
        <v>3326</v>
      </c>
      <c r="D1671" s="37" t="str">
        <f>VLOOKUP(A1671,'[1]Zoeller Pump Company'!$A$10:$C$3862,3,FALSE)</f>
        <v>https://www.zoellerpumps.com/en-us/products/sewage-pumps/commercial/290-series</v>
      </c>
      <c r="E1671" s="37" t="s">
        <v>21</v>
      </c>
      <c r="F1671" s="40">
        <v>3129</v>
      </c>
      <c r="G1671" s="41"/>
      <c r="H1671" s="42">
        <v>53514338060</v>
      </c>
      <c r="I1671" s="43">
        <v>121</v>
      </c>
      <c r="J1671" s="43" t="s">
        <v>22</v>
      </c>
      <c r="K1671" s="43">
        <v>32</v>
      </c>
      <c r="L1671" s="43">
        <v>12</v>
      </c>
      <c r="M1671" s="43">
        <v>15</v>
      </c>
      <c r="N1671" s="37" t="s">
        <v>23</v>
      </c>
      <c r="O1671" s="37" t="s">
        <v>24</v>
      </c>
    </row>
    <row r="1672" spans="1:16" s="36" customFormat="1" x14ac:dyDescent="0.25">
      <c r="A1672" s="37" t="s">
        <v>3327</v>
      </c>
      <c r="B1672" s="44" t="str">
        <f t="shared" si="34"/>
        <v>GX294 2F/25'Cd/460V/3Ph/Ex Pr/FM/CSA</v>
      </c>
      <c r="C1672" s="37" t="s">
        <v>3328</v>
      </c>
      <c r="D1672" s="37" t="str">
        <f>VLOOKUP(A1672,'[1]Zoeller Pump Company'!$A$10:$C$3862,3,FALSE)</f>
        <v>https://www.zoellerpumps.com/en-us/products/sewage-pumps/commercial/290-series</v>
      </c>
      <c r="E1672" s="37" t="s">
        <v>21</v>
      </c>
      <c r="F1672" s="40">
        <v>3119</v>
      </c>
      <c r="G1672" s="41"/>
      <c r="H1672" s="42">
        <v>53514341589</v>
      </c>
      <c r="I1672" s="43">
        <v>121</v>
      </c>
      <c r="J1672" s="43" t="s">
        <v>22</v>
      </c>
      <c r="K1672" s="43">
        <v>32</v>
      </c>
      <c r="L1672" s="43">
        <v>12</v>
      </c>
      <c r="M1672" s="43">
        <v>15</v>
      </c>
      <c r="N1672" s="37" t="s">
        <v>23</v>
      </c>
      <c r="O1672" s="37" t="s">
        <v>24</v>
      </c>
    </row>
    <row r="1673" spans="1:16" s="36" customFormat="1" x14ac:dyDescent="0.25">
      <c r="A1673" s="37" t="s">
        <v>3329</v>
      </c>
      <c r="B1673" s="44" t="str">
        <f t="shared" si="34"/>
        <v>EX294 2F/35'Cd/230V/1Ph/Ex Pr/FM/CSA</v>
      </c>
      <c r="C1673" s="37" t="s">
        <v>3330</v>
      </c>
      <c r="D1673" s="37" t="str">
        <f>VLOOKUP(A1673,'[1]Zoeller Pump Company'!$A$10:$C$3862,3,FALSE)</f>
        <v>https://www.zoellerpumps.com/en-us/products/sewage-pumps/commercial/290-series</v>
      </c>
      <c r="E1673" s="37" t="s">
        <v>21</v>
      </c>
      <c r="F1673" s="40">
        <v>3014</v>
      </c>
      <c r="G1673" s="41"/>
      <c r="H1673" s="42">
        <v>53514360801</v>
      </c>
      <c r="I1673" s="43">
        <v>121</v>
      </c>
      <c r="J1673" s="43" t="s">
        <v>22</v>
      </c>
      <c r="K1673" s="43">
        <v>32</v>
      </c>
      <c r="L1673" s="43">
        <v>12</v>
      </c>
      <c r="M1673" s="43">
        <v>15</v>
      </c>
      <c r="N1673" s="37" t="s">
        <v>23</v>
      </c>
      <c r="O1673" s="37" t="s">
        <v>24</v>
      </c>
    </row>
    <row r="1674" spans="1:16" s="36" customFormat="1" x14ac:dyDescent="0.25">
      <c r="A1674" s="37" t="s">
        <v>3331</v>
      </c>
      <c r="B1674" s="44" t="str">
        <f t="shared" si="34"/>
        <v>IX294 2F/35'Cd/200-208V/1Ph/Ex Pr/FMCSA</v>
      </c>
      <c r="C1674" s="37" t="s">
        <v>3332</v>
      </c>
      <c r="D1674" s="37" t="str">
        <f>VLOOKUP(A1674,'[1]Zoeller Pump Company'!$A$10:$C$3862,3,FALSE)</f>
        <v>https://www.zoellerpumps.com/en-us/products/sewage-pumps/commercial/290-series</v>
      </c>
      <c r="E1674" s="37" t="s">
        <v>21</v>
      </c>
      <c r="F1674" s="40">
        <v>3054</v>
      </c>
      <c r="G1674" s="41"/>
      <c r="H1674" s="42">
        <v>53514388614</v>
      </c>
      <c r="I1674" s="43">
        <v>121</v>
      </c>
      <c r="J1674" s="43" t="s">
        <v>22</v>
      </c>
      <c r="K1674" s="43">
        <v>32</v>
      </c>
      <c r="L1674" s="43">
        <v>12</v>
      </c>
      <c r="M1674" s="43">
        <v>15</v>
      </c>
      <c r="N1674" s="37" t="s">
        <v>23</v>
      </c>
      <c r="O1674" s="37" t="s">
        <v>24</v>
      </c>
    </row>
    <row r="1675" spans="1:16" s="36" customFormat="1" x14ac:dyDescent="0.25">
      <c r="A1675" s="37" t="s">
        <v>3333</v>
      </c>
      <c r="B1675" s="44" t="str">
        <f t="shared" si="34"/>
        <v>HX294 2F/35'Cd/200-208V/1Ph/Ex Pr/FM/CSA</v>
      </c>
      <c r="C1675" s="37" t="s">
        <v>3334</v>
      </c>
      <c r="D1675" s="37" t="str">
        <f>VLOOKUP(A1675,'[1]Zoeller Pump Company'!$A$10:$C$3862,3,FALSE)</f>
        <v>https://www.zoellerpumps.com/en-us/products/sewage-pumps/commercial/290-series</v>
      </c>
      <c r="E1675" s="37" t="s">
        <v>21</v>
      </c>
      <c r="F1675" s="40">
        <v>3054</v>
      </c>
      <c r="G1675" s="41"/>
      <c r="H1675" s="42">
        <v>53514389093</v>
      </c>
      <c r="I1675" s="43">
        <v>128</v>
      </c>
      <c r="J1675" s="43" t="s">
        <v>22</v>
      </c>
      <c r="K1675" s="43">
        <v>32</v>
      </c>
      <c r="L1675" s="43">
        <v>12</v>
      </c>
      <c r="M1675" s="43">
        <v>15</v>
      </c>
      <c r="N1675" s="37" t="s">
        <v>23</v>
      </c>
      <c r="O1675" s="37" t="s">
        <v>24</v>
      </c>
      <c r="P1675" s="39"/>
    </row>
    <row r="1676" spans="1:16" s="36" customFormat="1" x14ac:dyDescent="0.25">
      <c r="A1676" s="37" t="s">
        <v>3335</v>
      </c>
      <c r="B1676" s="44" t="str">
        <f t="shared" si="34"/>
        <v>JX294 2F/35'CD/200V/3Ph/Ex Pr/FM//CSA</v>
      </c>
      <c r="C1676" s="37" t="s">
        <v>3336</v>
      </c>
      <c r="D1676" s="37" t="str">
        <f>VLOOKUP(A1676,'[1]Zoeller Pump Company'!$A$10:$C$3862,3,FALSE)</f>
        <v>https://www.zoellerpumps.com/en-us/products/sewage-pumps/commercial/290-series</v>
      </c>
      <c r="E1676" s="37" t="s">
        <v>21</v>
      </c>
      <c r="F1676" s="40">
        <v>3129</v>
      </c>
      <c r="G1676" s="41"/>
      <c r="H1676" s="42">
        <v>53514389116</v>
      </c>
      <c r="I1676" s="43">
        <v>121</v>
      </c>
      <c r="J1676" s="43" t="s">
        <v>22</v>
      </c>
      <c r="K1676" s="43">
        <v>32</v>
      </c>
      <c r="L1676" s="43">
        <v>12</v>
      </c>
      <c r="M1676" s="43">
        <v>15</v>
      </c>
      <c r="N1676" s="37" t="s">
        <v>23</v>
      </c>
      <c r="O1676" s="37" t="s">
        <v>24</v>
      </c>
    </row>
    <row r="1677" spans="1:16" s="36" customFormat="1" x14ac:dyDescent="0.25">
      <c r="A1677" s="45" t="s">
        <v>3337</v>
      </c>
      <c r="B1677" s="44" t="str">
        <f t="shared" si="34"/>
        <v>F294 2F/35'Cd/230V/3Ph/cCSAus/UL</v>
      </c>
      <c r="C1677" s="37" t="s">
        <v>3338</v>
      </c>
      <c r="D1677" s="37" t="str">
        <f>VLOOKUP(A1677,'[1]Zoeller Pump Company'!$A$10:$C$3862,3,FALSE)</f>
        <v>https://www.zoellerpumps.com/en-us/products/sewage-pumps/commercial/290-series</v>
      </c>
      <c r="E1677" s="37" t="s">
        <v>21</v>
      </c>
      <c r="F1677" s="40">
        <v>1578</v>
      </c>
      <c r="G1677" s="41"/>
      <c r="H1677" s="42">
        <v>53514434960</v>
      </c>
      <c r="I1677" s="43">
        <v>91</v>
      </c>
      <c r="J1677" s="46" t="s">
        <v>22</v>
      </c>
      <c r="K1677" s="43">
        <v>21.25</v>
      </c>
      <c r="L1677" s="43">
        <v>11.75</v>
      </c>
      <c r="M1677" s="43">
        <v>14.75</v>
      </c>
      <c r="N1677" s="39" t="s">
        <v>23</v>
      </c>
      <c r="O1677" s="39" t="s">
        <v>196</v>
      </c>
    </row>
    <row r="1678" spans="1:16" s="36" customFormat="1" x14ac:dyDescent="0.25">
      <c r="A1678" s="39" t="s">
        <v>3339</v>
      </c>
      <c r="B1678" s="44" t="str">
        <f t="shared" si="34"/>
        <v>G294 2F/460V/3Ph/cCSAus/Bronze Impeller</v>
      </c>
      <c r="C1678" s="39" t="str">
        <f>VLOOKUP(A1678,'[2]2021 M10 PricePartsList'!$A:$D,2,FALSE)</f>
        <v>G294 2F/460V/3Ph/cCSAus/Bronze Impeller</v>
      </c>
      <c r="D1678" s="39" t="s">
        <v>3148</v>
      </c>
      <c r="E1678" s="37" t="s">
        <v>21</v>
      </c>
      <c r="F1678" s="50">
        <v>1483</v>
      </c>
      <c r="G1678" s="41"/>
      <c r="H1678" s="42">
        <v>53514473785</v>
      </c>
      <c r="I1678" s="43">
        <v>89</v>
      </c>
      <c r="J1678" s="46" t="s">
        <v>22</v>
      </c>
      <c r="K1678" s="43">
        <v>21.25</v>
      </c>
      <c r="L1678" s="43">
        <v>11.75</v>
      </c>
      <c r="M1678" s="43">
        <v>14.75</v>
      </c>
      <c r="N1678" s="39" t="s">
        <v>23</v>
      </c>
      <c r="O1678" s="39" t="s">
        <v>196</v>
      </c>
    </row>
    <row r="1679" spans="1:16" s="36" customFormat="1" x14ac:dyDescent="0.25">
      <c r="A1679" s="37" t="s">
        <v>3340</v>
      </c>
      <c r="B1679" s="44" t="str">
        <f t="shared" si="34"/>
        <v>D295 2F/230V/1Ph/CSA</v>
      </c>
      <c r="C1679" s="37" t="s">
        <v>3341</v>
      </c>
      <c r="D1679" s="37" t="str">
        <f>VLOOKUP(A1679,'[1]Zoeller Pump Company'!$A$10:$C$3862,3,FALSE)</f>
        <v>https://www.zoellerpumps.com/en-us/products/sewage-pumps/commercial/290-series</v>
      </c>
      <c r="E1679" s="37" t="s">
        <v>21</v>
      </c>
      <c r="F1679" s="40">
        <v>1448</v>
      </c>
      <c r="G1679" s="41"/>
      <c r="H1679" s="42">
        <v>53514019396</v>
      </c>
      <c r="I1679" s="43">
        <v>92</v>
      </c>
      <c r="J1679" s="43" t="s">
        <v>22</v>
      </c>
      <c r="K1679" s="43">
        <v>21.25</v>
      </c>
      <c r="L1679" s="43">
        <v>11.75</v>
      </c>
      <c r="M1679" s="43">
        <v>14.75</v>
      </c>
      <c r="N1679" s="37" t="s">
        <v>23</v>
      </c>
      <c r="O1679" s="37" t="s">
        <v>196</v>
      </c>
    </row>
    <row r="1680" spans="1:16" s="36" customFormat="1" x14ac:dyDescent="0.25">
      <c r="A1680" s="37" t="s">
        <v>3342</v>
      </c>
      <c r="B1680" s="44" t="str">
        <f t="shared" si="34"/>
        <v>E295 2F/230V/1Ph/CSA/UL</v>
      </c>
      <c r="C1680" s="37" t="s">
        <v>3343</v>
      </c>
      <c r="D1680" s="37" t="str">
        <f>VLOOKUP(A1680,'[1]Zoeller Pump Company'!$A$10:$C$3862,3,FALSE)</f>
        <v>https://www.zoellerpumps.com/en-us/products/sewage-pumps/commercial/290-series</v>
      </c>
      <c r="E1680" s="37" t="s">
        <v>21</v>
      </c>
      <c r="F1680" s="40">
        <v>1377</v>
      </c>
      <c r="G1680" s="41"/>
      <c r="H1680" s="42">
        <v>53514019402</v>
      </c>
      <c r="I1680" s="43">
        <v>91</v>
      </c>
      <c r="J1680" s="43" t="s">
        <v>22</v>
      </c>
      <c r="K1680" s="43">
        <v>21.25</v>
      </c>
      <c r="L1680" s="43">
        <v>11.75</v>
      </c>
      <c r="M1680" s="43">
        <v>14.75</v>
      </c>
      <c r="N1680" s="37" t="s">
        <v>23</v>
      </c>
      <c r="O1680" s="37" t="s">
        <v>196</v>
      </c>
    </row>
    <row r="1681" spans="1:15" s="36" customFormat="1" x14ac:dyDescent="0.25">
      <c r="A1681" s="37" t="s">
        <v>3344</v>
      </c>
      <c r="B1681" s="44" t="str">
        <f t="shared" si="34"/>
        <v>F295 2F/50'Cd/230V/3Ph/cCSAus/UL</v>
      </c>
      <c r="C1681" s="37" t="s">
        <v>3345</v>
      </c>
      <c r="D1681" s="37" t="str">
        <f>VLOOKUP(A1681,'[1]Zoeller Pump Company'!$A$10:$C$3862,3,FALSE)</f>
        <v>https://www.zoellerpumps.com/en-us/products/sewage-pumps/commercial/290-series</v>
      </c>
      <c r="E1681" s="37" t="s">
        <v>21</v>
      </c>
      <c r="F1681" s="40">
        <v>1632</v>
      </c>
      <c r="G1681" s="41"/>
      <c r="H1681" s="42">
        <v>53514019426</v>
      </c>
      <c r="I1681" s="43">
        <v>100</v>
      </c>
      <c r="J1681" s="43" t="s">
        <v>22</v>
      </c>
      <c r="K1681" s="43">
        <v>21.25</v>
      </c>
      <c r="L1681" s="43">
        <v>11.75</v>
      </c>
      <c r="M1681" s="43">
        <v>14.75</v>
      </c>
      <c r="N1681" s="37" t="s">
        <v>23</v>
      </c>
      <c r="O1681" s="37" t="s">
        <v>196</v>
      </c>
    </row>
    <row r="1682" spans="1:15" s="36" customFormat="1" x14ac:dyDescent="0.25">
      <c r="A1682" s="37" t="s">
        <v>3346</v>
      </c>
      <c r="B1682" s="44" t="str">
        <f t="shared" si="34"/>
        <v>D295 2F/25'Cd/230V/1Ph/CSA</v>
      </c>
      <c r="C1682" s="37" t="s">
        <v>3347</v>
      </c>
      <c r="D1682" s="37" t="str">
        <f>VLOOKUP(A1682,'[1]Zoeller Pump Company'!$A$10:$C$3862,3,FALSE)</f>
        <v>https://www.zoellerpumps.com/en-us/products/sewage-pumps/commercial/290-series</v>
      </c>
      <c r="E1682" s="37" t="s">
        <v>21</v>
      </c>
      <c r="F1682" s="40">
        <v>1548</v>
      </c>
      <c r="G1682" s="41"/>
      <c r="H1682" s="42">
        <v>53514019433</v>
      </c>
      <c r="I1682" s="43">
        <v>94</v>
      </c>
      <c r="J1682" s="43" t="s">
        <v>22</v>
      </c>
      <c r="K1682" s="43">
        <v>21.25</v>
      </c>
      <c r="L1682" s="43">
        <v>11.75</v>
      </c>
      <c r="M1682" s="43">
        <v>14.75</v>
      </c>
      <c r="N1682" s="37" t="s">
        <v>23</v>
      </c>
      <c r="O1682" s="37" t="s">
        <v>196</v>
      </c>
    </row>
    <row r="1683" spans="1:15" s="36" customFormat="1" x14ac:dyDescent="0.25">
      <c r="A1683" s="37" t="s">
        <v>3348</v>
      </c>
      <c r="B1683" s="44" t="str">
        <f t="shared" si="34"/>
        <v>F295 2F/230V/3Ph/cCSAus/UL</v>
      </c>
      <c r="C1683" s="37" t="s">
        <v>3349</v>
      </c>
      <c r="D1683" s="37" t="str">
        <f>VLOOKUP(A1683,'[1]Zoeller Pump Company'!$A$10:$C$3862,3,FALSE)</f>
        <v>https://www.zoellerpumps.com/en-us/products/sewage-pumps/commercial/290-series</v>
      </c>
      <c r="E1683" s="37" t="s">
        <v>21</v>
      </c>
      <c r="F1683" s="40">
        <v>1492</v>
      </c>
      <c r="G1683" s="41"/>
      <c r="H1683" s="42">
        <v>53514019440</v>
      </c>
      <c r="I1683" s="43">
        <v>91</v>
      </c>
      <c r="J1683" s="43" t="s">
        <v>22</v>
      </c>
      <c r="K1683" s="43">
        <v>21.25</v>
      </c>
      <c r="L1683" s="43">
        <v>11.75</v>
      </c>
      <c r="M1683" s="43">
        <v>14.75</v>
      </c>
      <c r="N1683" s="37" t="s">
        <v>23</v>
      </c>
      <c r="O1683" s="37" t="s">
        <v>196</v>
      </c>
    </row>
    <row r="1684" spans="1:15" s="36" customFormat="1" x14ac:dyDescent="0.25">
      <c r="A1684" s="37" t="s">
        <v>3350</v>
      </c>
      <c r="B1684" s="44" t="str">
        <f t="shared" si="34"/>
        <v>G295 2F/460V/3Ph/cCSAus/UL</v>
      </c>
      <c r="C1684" s="37" t="s">
        <v>3351</v>
      </c>
      <c r="D1684" s="37" t="str">
        <f>VLOOKUP(A1684,'[1]Zoeller Pump Company'!$A$10:$C$3862,3,FALSE)</f>
        <v>https://www.zoellerpumps.com/en-us/products/sewage-pumps/commercial/290-series</v>
      </c>
      <c r="E1684" s="37" t="s">
        <v>21</v>
      </c>
      <c r="F1684" s="40">
        <v>1492</v>
      </c>
      <c r="G1684" s="41"/>
      <c r="H1684" s="42">
        <v>53514019457</v>
      </c>
      <c r="I1684" s="43">
        <v>91</v>
      </c>
      <c r="J1684" s="43" t="s">
        <v>22</v>
      </c>
      <c r="K1684" s="43">
        <v>21.25</v>
      </c>
      <c r="L1684" s="43">
        <v>11.75</v>
      </c>
      <c r="M1684" s="43">
        <v>14.75</v>
      </c>
      <c r="N1684" s="37" t="s">
        <v>23</v>
      </c>
      <c r="O1684" s="37" t="s">
        <v>196</v>
      </c>
    </row>
    <row r="1685" spans="1:15" s="36" customFormat="1" x14ac:dyDescent="0.25">
      <c r="A1685" s="37" t="s">
        <v>3352</v>
      </c>
      <c r="B1685" s="44" t="str">
        <f t="shared" si="34"/>
        <v>J295 2F/200-208V/3Ph/cCSAus/UL</v>
      </c>
      <c r="C1685" s="37" t="s">
        <v>3353</v>
      </c>
      <c r="D1685" s="37" t="str">
        <f>VLOOKUP(A1685,'[1]Zoeller Pump Company'!$A$10:$C$3862,3,FALSE)</f>
        <v>https://www.zoellerpumps.com/en-us/products/sewage-pumps/commercial/290-series</v>
      </c>
      <c r="E1685" s="37" t="s">
        <v>21</v>
      </c>
      <c r="F1685" s="40">
        <v>1492</v>
      </c>
      <c r="G1685" s="41"/>
      <c r="H1685" s="42">
        <v>53514019464</v>
      </c>
      <c r="I1685" s="43">
        <v>91</v>
      </c>
      <c r="J1685" s="43" t="s">
        <v>22</v>
      </c>
      <c r="K1685" s="43">
        <v>21.25</v>
      </c>
      <c r="L1685" s="43">
        <v>11.75</v>
      </c>
      <c r="M1685" s="43">
        <v>14.75</v>
      </c>
      <c r="N1685" s="37" t="s">
        <v>23</v>
      </c>
      <c r="O1685" s="37" t="s">
        <v>196</v>
      </c>
    </row>
    <row r="1686" spans="1:15" s="36" customFormat="1" x14ac:dyDescent="0.25">
      <c r="A1686" s="37" t="s">
        <v>3354</v>
      </c>
      <c r="B1686" s="44" t="str">
        <f t="shared" si="34"/>
        <v>H295 2F/200-208V/1Ph/cCSAus</v>
      </c>
      <c r="C1686" s="37" t="s">
        <v>3355</v>
      </c>
      <c r="D1686" s="37" t="str">
        <f>VLOOKUP(A1686,'[1]Zoeller Pump Company'!$A$10:$C$3862,3,FALSE)</f>
        <v>https://www.zoellerpumps.com/en-us/products/sewage-pumps/commercial/290-series</v>
      </c>
      <c r="E1686" s="37" t="s">
        <v>21</v>
      </c>
      <c r="F1686" s="40">
        <v>1488</v>
      </c>
      <c r="G1686" s="41"/>
      <c r="H1686" s="42">
        <v>53514019471</v>
      </c>
      <c r="I1686" s="43">
        <v>92</v>
      </c>
      <c r="J1686" s="43" t="s">
        <v>22</v>
      </c>
      <c r="K1686" s="43">
        <v>21.25</v>
      </c>
      <c r="L1686" s="43">
        <v>11.75</v>
      </c>
      <c r="M1686" s="43">
        <v>14.75</v>
      </c>
      <c r="N1686" s="37" t="s">
        <v>23</v>
      </c>
      <c r="O1686" s="37" t="s">
        <v>196</v>
      </c>
    </row>
    <row r="1687" spans="1:15" s="36" customFormat="1" x14ac:dyDescent="0.25">
      <c r="A1687" s="37" t="s">
        <v>3356</v>
      </c>
      <c r="B1687" s="44" t="str">
        <f t="shared" si="34"/>
        <v>I295 2F/200-208V/1Ph/cCSAus</v>
      </c>
      <c r="C1687" s="37" t="s">
        <v>3357</v>
      </c>
      <c r="D1687" s="37" t="str">
        <f>VLOOKUP(A1687,'[1]Zoeller Pump Company'!$A$10:$C$3862,3,FALSE)</f>
        <v>https://www.zoellerpumps.com/en-us/products/sewage-pumps/commercial/290-series</v>
      </c>
      <c r="E1687" s="37" t="s">
        <v>21</v>
      </c>
      <c r="F1687" s="40">
        <v>1417</v>
      </c>
      <c r="G1687" s="41"/>
      <c r="H1687" s="42">
        <v>53514019488</v>
      </c>
      <c r="I1687" s="43">
        <v>91</v>
      </c>
      <c r="J1687" s="43" t="s">
        <v>22</v>
      </c>
      <c r="K1687" s="43">
        <v>21.25</v>
      </c>
      <c r="L1687" s="43">
        <v>11.75</v>
      </c>
      <c r="M1687" s="43">
        <v>14.75</v>
      </c>
      <c r="N1687" s="37" t="s">
        <v>23</v>
      </c>
      <c r="O1687" s="37" t="s">
        <v>196</v>
      </c>
    </row>
    <row r="1688" spans="1:15" s="36" customFormat="1" x14ac:dyDescent="0.25">
      <c r="A1688" s="37" t="s">
        <v>3358</v>
      </c>
      <c r="B1688" s="44" t="str">
        <f t="shared" si="34"/>
        <v>F295 2F/35'Cd/230V/3Ph/cCSAus/UL</v>
      </c>
      <c r="C1688" s="37" t="s">
        <v>3359</v>
      </c>
      <c r="D1688" s="37" t="str">
        <f>VLOOKUP(A1688,'[1]Zoeller Pump Company'!$A$10:$C$3862,3,FALSE)</f>
        <v>https://www.zoellerpumps.com/en-us/products/sewage-pumps/commercial/290-series</v>
      </c>
      <c r="E1688" s="37" t="s">
        <v>21</v>
      </c>
      <c r="F1688" s="40">
        <v>1602</v>
      </c>
      <c r="G1688" s="41"/>
      <c r="H1688" s="42">
        <v>53514019495</v>
      </c>
      <c r="I1688" s="43">
        <v>96</v>
      </c>
      <c r="J1688" s="43" t="s">
        <v>22</v>
      </c>
      <c r="K1688" s="43">
        <v>21.25</v>
      </c>
      <c r="L1688" s="43">
        <v>11.75</v>
      </c>
      <c r="M1688" s="43">
        <v>14.75</v>
      </c>
      <c r="N1688" s="37" t="s">
        <v>23</v>
      </c>
      <c r="O1688" s="37" t="s">
        <v>196</v>
      </c>
    </row>
    <row r="1689" spans="1:15" s="36" customFormat="1" x14ac:dyDescent="0.25">
      <c r="A1689" s="37" t="s">
        <v>3360</v>
      </c>
      <c r="B1689" s="44" t="str">
        <f t="shared" si="34"/>
        <v>G295 2F/25'Cd/460V/3Ph/cCSAus/UL</v>
      </c>
      <c r="C1689" s="37" t="s">
        <v>3361</v>
      </c>
      <c r="D1689" s="37" t="str">
        <f>VLOOKUP(A1689,'[1]Zoeller Pump Company'!$A$10:$C$3862,3,FALSE)</f>
        <v>https://www.zoellerpumps.com/en-us/products/sewage-pumps/commercial/290-series</v>
      </c>
      <c r="E1689" s="37" t="s">
        <v>21</v>
      </c>
      <c r="F1689" s="40">
        <v>1592</v>
      </c>
      <c r="G1689" s="41"/>
      <c r="H1689" s="42">
        <v>53514019501</v>
      </c>
      <c r="I1689" s="43">
        <v>94</v>
      </c>
      <c r="J1689" s="43" t="s">
        <v>22</v>
      </c>
      <c r="K1689" s="43">
        <v>21.25</v>
      </c>
      <c r="L1689" s="43">
        <v>11.75</v>
      </c>
      <c r="M1689" s="43">
        <v>14.75</v>
      </c>
      <c r="N1689" s="37" t="s">
        <v>23</v>
      </c>
      <c r="O1689" s="37" t="s">
        <v>196</v>
      </c>
    </row>
    <row r="1690" spans="1:15" s="36" customFormat="1" x14ac:dyDescent="0.25">
      <c r="A1690" s="37" t="s">
        <v>3362</v>
      </c>
      <c r="B1690" s="44" t="str">
        <f t="shared" si="34"/>
        <v>G295 2F/50'Cd/460V/3Ph/cCSAus/UL</v>
      </c>
      <c r="C1690" s="37" t="s">
        <v>3363</v>
      </c>
      <c r="D1690" s="37" t="str">
        <f>VLOOKUP(A1690,'[1]Zoeller Pump Company'!$A$10:$C$3862,3,FALSE)</f>
        <v>https://www.zoellerpumps.com/en-us/products/sewage-pumps/commercial/290-series</v>
      </c>
      <c r="E1690" s="37" t="s">
        <v>21</v>
      </c>
      <c r="F1690" s="40">
        <v>1632</v>
      </c>
      <c r="G1690" s="41"/>
      <c r="H1690" s="42">
        <v>53514019518</v>
      </c>
      <c r="I1690" s="43">
        <v>100</v>
      </c>
      <c r="J1690" s="43" t="s">
        <v>22</v>
      </c>
      <c r="K1690" s="43">
        <v>21.25</v>
      </c>
      <c r="L1690" s="43">
        <v>11.75</v>
      </c>
      <c r="M1690" s="43">
        <v>14.75</v>
      </c>
      <c r="N1690" s="37" t="s">
        <v>23</v>
      </c>
      <c r="O1690" s="37" t="s">
        <v>196</v>
      </c>
    </row>
    <row r="1691" spans="1:15" s="36" customFormat="1" x14ac:dyDescent="0.25">
      <c r="A1691" s="37" t="s">
        <v>3364</v>
      </c>
      <c r="B1691" s="44" t="str">
        <f t="shared" si="34"/>
        <v>E295 2F/50'Cd/230V/1Ph/CSA/UL</v>
      </c>
      <c r="C1691" s="37" t="s">
        <v>3365</v>
      </c>
      <c r="D1691" s="37" t="str">
        <f>VLOOKUP(A1691,'[1]Zoeller Pump Company'!$A$10:$C$3862,3,FALSE)</f>
        <v>https://www.zoellerpumps.com/en-us/products/sewage-pumps/commercial/290-series</v>
      </c>
      <c r="E1691" s="37" t="s">
        <v>21</v>
      </c>
      <c r="F1691" s="40">
        <v>1517</v>
      </c>
      <c r="G1691" s="41"/>
      <c r="H1691" s="42">
        <v>53514019532</v>
      </c>
      <c r="I1691" s="43">
        <v>100</v>
      </c>
      <c r="J1691" s="43" t="s">
        <v>22</v>
      </c>
      <c r="K1691" s="43">
        <v>21.25</v>
      </c>
      <c r="L1691" s="43">
        <v>11.75</v>
      </c>
      <c r="M1691" s="43">
        <v>14.75</v>
      </c>
      <c r="N1691" s="37" t="s">
        <v>23</v>
      </c>
      <c r="O1691" s="37" t="s">
        <v>196</v>
      </c>
    </row>
    <row r="1692" spans="1:15" s="36" customFormat="1" x14ac:dyDescent="0.25">
      <c r="A1692" s="37" t="s">
        <v>3366</v>
      </c>
      <c r="B1692" s="44" t="str">
        <f t="shared" si="34"/>
        <v>I295 2F/25'Cd/200-208V/1Ph/cCSAus</v>
      </c>
      <c r="C1692" s="37" t="s">
        <v>3367</v>
      </c>
      <c r="D1692" s="37" t="str">
        <f>VLOOKUP(A1692,'[1]Zoeller Pump Company'!$A$10:$C$3862,3,FALSE)</f>
        <v>https://www.zoellerpumps.com/en-us/products/sewage-pumps/commercial/290-series</v>
      </c>
      <c r="E1692" s="37" t="s">
        <v>21</v>
      </c>
      <c r="F1692" s="40">
        <v>1517</v>
      </c>
      <c r="G1692" s="41"/>
      <c r="H1692" s="42">
        <v>53514019549</v>
      </c>
      <c r="I1692" s="43">
        <v>93</v>
      </c>
      <c r="J1692" s="43" t="s">
        <v>22</v>
      </c>
      <c r="K1692" s="43">
        <v>21.25</v>
      </c>
      <c r="L1692" s="43">
        <v>11.75</v>
      </c>
      <c r="M1692" s="43">
        <v>14.75</v>
      </c>
      <c r="N1692" s="37" t="s">
        <v>23</v>
      </c>
      <c r="O1692" s="37" t="s">
        <v>196</v>
      </c>
    </row>
    <row r="1693" spans="1:15" s="36" customFormat="1" x14ac:dyDescent="0.25">
      <c r="A1693" s="37" t="s">
        <v>3368</v>
      </c>
      <c r="B1693" s="44" t="str">
        <f t="shared" si="34"/>
        <v>D295 2F/50'Cd/230V/1Ph/CSA</v>
      </c>
      <c r="C1693" s="37" t="s">
        <v>3369</v>
      </c>
      <c r="D1693" s="37" t="str">
        <f>VLOOKUP(A1693,'[1]Zoeller Pump Company'!$A$10:$C$3862,3,FALSE)</f>
        <v>https://www.zoellerpumps.com/en-us/products/sewage-pumps/commercial/290-series</v>
      </c>
      <c r="E1693" s="37" t="s">
        <v>21</v>
      </c>
      <c r="F1693" s="40">
        <v>1588</v>
      </c>
      <c r="G1693" s="41"/>
      <c r="H1693" s="42">
        <v>53514032968</v>
      </c>
      <c r="I1693" s="43">
        <v>101</v>
      </c>
      <c r="J1693" s="43" t="s">
        <v>22</v>
      </c>
      <c r="K1693" s="43">
        <v>21.25</v>
      </c>
      <c r="L1693" s="43">
        <v>11.75</v>
      </c>
      <c r="M1693" s="43">
        <v>14.75</v>
      </c>
      <c r="N1693" s="37" t="s">
        <v>23</v>
      </c>
      <c r="O1693" s="37" t="s">
        <v>196</v>
      </c>
    </row>
    <row r="1694" spans="1:15" s="36" customFormat="1" x14ac:dyDescent="0.25">
      <c r="A1694" s="37" t="s">
        <v>3370</v>
      </c>
      <c r="B1694" s="44" t="str">
        <f t="shared" si="34"/>
        <v>E295 2F/230V/1Ph/CSA/WO Plug</v>
      </c>
      <c r="C1694" s="37" t="s">
        <v>3371</v>
      </c>
      <c r="D1694" s="37" t="str">
        <f>VLOOKUP(A1694,'[1]Zoeller Pump Company'!$A$10:$C$3862,3,FALSE)</f>
        <v>https://www.zoellerpumps.com/en-us/products/sewage-pumps/commercial/290-series</v>
      </c>
      <c r="E1694" s="37" t="s">
        <v>21</v>
      </c>
      <c r="F1694" s="40">
        <v>1377</v>
      </c>
      <c r="G1694" s="41"/>
      <c r="H1694" s="42">
        <v>53514033408</v>
      </c>
      <c r="I1694" s="43">
        <v>91</v>
      </c>
      <c r="J1694" s="43" t="s">
        <v>22</v>
      </c>
      <c r="K1694" s="43">
        <v>21.25</v>
      </c>
      <c r="L1694" s="43">
        <v>11.75</v>
      </c>
      <c r="M1694" s="43">
        <v>14.75</v>
      </c>
      <c r="N1694" s="37" t="s">
        <v>23</v>
      </c>
      <c r="O1694" s="37" t="s">
        <v>196</v>
      </c>
    </row>
    <row r="1695" spans="1:15" s="36" customFormat="1" x14ac:dyDescent="0.25">
      <c r="A1695" s="37" t="s">
        <v>3372</v>
      </c>
      <c r="B1695" s="44" t="str">
        <f t="shared" si="34"/>
        <v>G295 2F/35'Cd/460V/3Ph/cCSAus/UL</v>
      </c>
      <c r="C1695" s="37" t="s">
        <v>3373</v>
      </c>
      <c r="D1695" s="37" t="str">
        <f>VLOOKUP(A1695,'[1]Zoeller Pump Company'!$A$10:$C$3862,3,FALSE)</f>
        <v>https://www.zoellerpumps.com/en-us/products/sewage-pumps/commercial/290-series</v>
      </c>
      <c r="E1695" s="37" t="s">
        <v>21</v>
      </c>
      <c r="F1695" s="40">
        <v>1602</v>
      </c>
      <c r="G1695" s="41"/>
      <c r="H1695" s="42">
        <v>53514042578</v>
      </c>
      <c r="I1695" s="43">
        <v>96</v>
      </c>
      <c r="J1695" s="43" t="s">
        <v>22</v>
      </c>
      <c r="K1695" s="43">
        <v>21.25</v>
      </c>
      <c r="L1695" s="43">
        <v>11.75</v>
      </c>
      <c r="M1695" s="43">
        <v>14.75</v>
      </c>
      <c r="N1695" s="37" t="s">
        <v>23</v>
      </c>
      <c r="O1695" s="37" t="s">
        <v>196</v>
      </c>
    </row>
    <row r="1696" spans="1:15" s="36" customFormat="1" x14ac:dyDescent="0.25">
      <c r="A1696" s="37" t="s">
        <v>3374</v>
      </c>
      <c r="B1696" s="44" t="str">
        <f t="shared" si="34"/>
        <v>D295 2F/35'Cd/230V/1Ph/CSA</v>
      </c>
      <c r="C1696" s="37" t="s">
        <v>3375</v>
      </c>
      <c r="D1696" s="37" t="str">
        <f>VLOOKUP(A1696,'[1]Zoeller Pump Company'!$A$10:$C$3862,3,FALSE)</f>
        <v>https://www.zoellerpumps.com/en-us/products/sewage-pumps/commercial/290-series</v>
      </c>
      <c r="E1696" s="37" t="s">
        <v>21</v>
      </c>
      <c r="F1696" s="40">
        <v>1558</v>
      </c>
      <c r="G1696" s="41"/>
      <c r="H1696" s="42">
        <v>53514043360</v>
      </c>
      <c r="I1696" s="43">
        <v>94</v>
      </c>
      <c r="J1696" s="43" t="s">
        <v>22</v>
      </c>
      <c r="K1696" s="43">
        <v>21.25</v>
      </c>
      <c r="L1696" s="43">
        <v>11.75</v>
      </c>
      <c r="M1696" s="43">
        <v>14.75</v>
      </c>
      <c r="N1696" s="37" t="s">
        <v>23</v>
      </c>
      <c r="O1696" s="37" t="s">
        <v>196</v>
      </c>
    </row>
    <row r="1697" spans="1:15" s="36" customFormat="1" x14ac:dyDescent="0.25">
      <c r="A1697" s="37" t="s">
        <v>3376</v>
      </c>
      <c r="B1697" s="44" t="str">
        <f t="shared" si="34"/>
        <v>I295 2F/50'Cd/200-208V/1Ph/cCSAus</v>
      </c>
      <c r="C1697" s="37" t="s">
        <v>3377</v>
      </c>
      <c r="D1697" s="37" t="str">
        <f>VLOOKUP(A1697,'[1]Zoeller Pump Company'!$A$10:$C$3862,3,FALSE)</f>
        <v>https://www.zoellerpumps.com/en-us/products/sewage-pumps/commercial/290-series</v>
      </c>
      <c r="E1697" s="37" t="s">
        <v>21</v>
      </c>
      <c r="F1697" s="40">
        <v>1557</v>
      </c>
      <c r="G1697" s="41"/>
      <c r="H1697" s="42">
        <v>53514044404</v>
      </c>
      <c r="I1697" s="43">
        <v>100</v>
      </c>
      <c r="J1697" s="43" t="s">
        <v>22</v>
      </c>
      <c r="K1697" s="43">
        <v>21.25</v>
      </c>
      <c r="L1697" s="43">
        <v>11.75</v>
      </c>
      <c r="M1697" s="43">
        <v>14.75</v>
      </c>
      <c r="N1697" s="37" t="s">
        <v>23</v>
      </c>
      <c r="O1697" s="37" t="s">
        <v>196</v>
      </c>
    </row>
    <row r="1698" spans="1:15" s="36" customFormat="1" x14ac:dyDescent="0.25">
      <c r="A1698" s="37" t="s">
        <v>3378</v>
      </c>
      <c r="B1698" s="44" t="str">
        <f t="shared" si="34"/>
        <v>E295 2F/35'Cd/230V/1Ph/CSA/UL</v>
      </c>
      <c r="C1698" s="37" t="s">
        <v>3379</v>
      </c>
      <c r="D1698" s="37" t="str">
        <f>VLOOKUP(A1698,'[1]Zoeller Pump Company'!$A$10:$C$3862,3,FALSE)</f>
        <v>https://www.zoellerpumps.com/en-us/products/sewage-pumps/commercial/290-series</v>
      </c>
      <c r="E1698" s="37" t="s">
        <v>21</v>
      </c>
      <c r="F1698" s="40">
        <v>1487</v>
      </c>
      <c r="G1698" s="41"/>
      <c r="H1698" s="42">
        <v>53514051976</v>
      </c>
      <c r="I1698" s="43">
        <v>93</v>
      </c>
      <c r="J1698" s="43" t="s">
        <v>22</v>
      </c>
      <c r="K1698" s="43">
        <v>21.25</v>
      </c>
      <c r="L1698" s="43">
        <v>11.75</v>
      </c>
      <c r="M1698" s="43">
        <v>14.75</v>
      </c>
      <c r="N1698" s="37" t="s">
        <v>23</v>
      </c>
      <c r="O1698" s="37" t="s">
        <v>196</v>
      </c>
    </row>
    <row r="1699" spans="1:15" s="36" customFormat="1" x14ac:dyDescent="0.25">
      <c r="A1699" s="37" t="s">
        <v>3380</v>
      </c>
      <c r="B1699" s="44" t="str">
        <f t="shared" si="34"/>
        <v>J295 2F/25'Cd/200-208V/3Ph/cCSAus/UL</v>
      </c>
      <c r="C1699" s="37" t="s">
        <v>3381</v>
      </c>
      <c r="D1699" s="37" t="str">
        <f>VLOOKUP(A1699,'[1]Zoeller Pump Company'!$A$10:$C$3862,3,FALSE)</f>
        <v>https://www.zoellerpumps.com/en-us/products/sewage-pumps/commercial/290-series</v>
      </c>
      <c r="E1699" s="37" t="s">
        <v>21</v>
      </c>
      <c r="F1699" s="40">
        <v>1592</v>
      </c>
      <c r="G1699" s="41"/>
      <c r="H1699" s="42">
        <v>53514060411</v>
      </c>
      <c r="I1699" s="43">
        <v>92</v>
      </c>
      <c r="J1699" s="43" t="s">
        <v>22</v>
      </c>
      <c r="K1699" s="43">
        <v>21.25</v>
      </c>
      <c r="L1699" s="43">
        <v>11.75</v>
      </c>
      <c r="M1699" s="43">
        <v>14.75</v>
      </c>
      <c r="N1699" s="37" t="s">
        <v>23</v>
      </c>
      <c r="O1699" s="37" t="s">
        <v>196</v>
      </c>
    </row>
    <row r="1700" spans="1:15" s="36" customFormat="1" x14ac:dyDescent="0.25">
      <c r="A1700" s="37" t="s">
        <v>3382</v>
      </c>
      <c r="B1700" s="44" t="str">
        <f t="shared" si="34"/>
        <v>E295 2F/25'Cd/230V/1Ph/CSA/UL</v>
      </c>
      <c r="C1700" s="37" t="s">
        <v>3383</v>
      </c>
      <c r="D1700" s="37" t="str">
        <f>VLOOKUP(A1700,'[1]Zoeller Pump Company'!$A$10:$C$3862,3,FALSE)</f>
        <v>https://www.zoellerpumps.com/en-us/products/sewage-pumps/commercial/290-series</v>
      </c>
      <c r="E1700" s="37" t="s">
        <v>21</v>
      </c>
      <c r="F1700" s="40">
        <v>1477</v>
      </c>
      <c r="G1700" s="41"/>
      <c r="H1700" s="42">
        <v>53514063689</v>
      </c>
      <c r="I1700" s="43">
        <v>92</v>
      </c>
      <c r="J1700" s="43" t="s">
        <v>22</v>
      </c>
      <c r="K1700" s="43">
        <v>21.25</v>
      </c>
      <c r="L1700" s="43">
        <v>11.75</v>
      </c>
      <c r="M1700" s="43">
        <v>14.75</v>
      </c>
      <c r="N1700" s="37" t="s">
        <v>23</v>
      </c>
      <c r="O1700" s="37" t="s">
        <v>196</v>
      </c>
    </row>
    <row r="1701" spans="1:15" s="36" customFormat="1" x14ac:dyDescent="0.25">
      <c r="A1701" s="37" t="s">
        <v>3384</v>
      </c>
      <c r="B1701" s="44" t="str">
        <f t="shared" si="34"/>
        <v>J295 2F/35'Cd/200-208V/3Ph/cCSAus/UL</v>
      </c>
      <c r="C1701" s="37" t="s">
        <v>3385</v>
      </c>
      <c r="D1701" s="37" t="str">
        <f>VLOOKUP(A1701,'[1]Zoeller Pump Company'!$A$10:$C$3862,3,FALSE)</f>
        <v>https://www.zoellerpumps.com/en-us/products/sewage-pumps/commercial/290-series</v>
      </c>
      <c r="E1701" s="37" t="s">
        <v>21</v>
      </c>
      <c r="F1701" s="40">
        <v>1602</v>
      </c>
      <c r="G1701" s="41"/>
      <c r="H1701" s="42">
        <v>53514076467</v>
      </c>
      <c r="I1701" s="43">
        <v>94</v>
      </c>
      <c r="J1701" s="43" t="s">
        <v>22</v>
      </c>
      <c r="K1701" s="43">
        <v>21.25</v>
      </c>
      <c r="L1701" s="43">
        <v>11.75</v>
      </c>
      <c r="M1701" s="43">
        <v>14.75</v>
      </c>
      <c r="N1701" s="37" t="s">
        <v>23</v>
      </c>
      <c r="O1701" s="37" t="s">
        <v>196</v>
      </c>
    </row>
    <row r="1702" spans="1:15" s="36" customFormat="1" x14ac:dyDescent="0.25">
      <c r="A1702" s="37" t="s">
        <v>3386</v>
      </c>
      <c r="B1702" s="44" t="str">
        <f t="shared" si="34"/>
        <v>WD295 2F/230V/1Ph</v>
      </c>
      <c r="C1702" s="37" t="s">
        <v>3387</v>
      </c>
      <c r="D1702" s="37" t="str">
        <f>VLOOKUP(A1702,'[1]Zoeller Pump Company'!$A$10:$C$3862,3,FALSE)</f>
        <v>https://www.zoellerpumps.com/en-us/products/sewage-pumps/commercial/290-series</v>
      </c>
      <c r="E1702" s="37" t="s">
        <v>21</v>
      </c>
      <c r="F1702" s="40">
        <v>1512</v>
      </c>
      <c r="G1702" s="41"/>
      <c r="H1702" s="42">
        <v>53514090029</v>
      </c>
      <c r="I1702" s="43">
        <v>91</v>
      </c>
      <c r="J1702" s="43" t="s">
        <v>22</v>
      </c>
      <c r="K1702" s="43">
        <v>21.25</v>
      </c>
      <c r="L1702" s="43">
        <v>11.75</v>
      </c>
      <c r="M1702" s="43">
        <v>14.75</v>
      </c>
      <c r="N1702" s="37" t="s">
        <v>23</v>
      </c>
      <c r="O1702" s="37" t="s">
        <v>196</v>
      </c>
    </row>
    <row r="1703" spans="1:15" s="36" customFormat="1" x14ac:dyDescent="0.25">
      <c r="A1703" s="37" t="s">
        <v>3388</v>
      </c>
      <c r="B1703" s="44" t="str">
        <f t="shared" si="34"/>
        <v>H295 2F/50'Cd/200-208V/1Ph/cCSAus</v>
      </c>
      <c r="C1703" s="37" t="s">
        <v>3389</v>
      </c>
      <c r="D1703" s="37" t="str">
        <f>VLOOKUP(A1703,'[1]Zoeller Pump Company'!$A$10:$C$3862,3,FALSE)</f>
        <v>https://www.zoellerpumps.com/en-us/products/sewage-pumps/commercial/290-series</v>
      </c>
      <c r="E1703" s="37" t="s">
        <v>21</v>
      </c>
      <c r="F1703" s="40">
        <v>1628</v>
      </c>
      <c r="G1703" s="41"/>
      <c r="H1703" s="42">
        <v>53514097752</v>
      </c>
      <c r="I1703" s="43">
        <v>99</v>
      </c>
      <c r="J1703" s="43" t="s">
        <v>22</v>
      </c>
      <c r="K1703" s="43">
        <v>21.25</v>
      </c>
      <c r="L1703" s="43">
        <v>11.75</v>
      </c>
      <c r="M1703" s="43">
        <v>14.75</v>
      </c>
      <c r="N1703" s="37" t="s">
        <v>23</v>
      </c>
      <c r="O1703" s="37" t="s">
        <v>196</v>
      </c>
    </row>
    <row r="1704" spans="1:15" s="36" customFormat="1" x14ac:dyDescent="0.25">
      <c r="A1704" s="37" t="s">
        <v>3390</v>
      </c>
      <c r="B1704" s="44" t="str">
        <f t="shared" si="34"/>
        <v>H295 2F/35'Cd/200-208V/1Ph/cCSAus</v>
      </c>
      <c r="C1704" s="37" t="s">
        <v>3391</v>
      </c>
      <c r="D1704" s="37" t="str">
        <f>VLOOKUP(A1704,'[1]Zoeller Pump Company'!$A$10:$C$3862,3,FALSE)</f>
        <v>https://www.zoellerpumps.com/en-us/products/sewage-pumps/commercial/290-series</v>
      </c>
      <c r="E1704" s="37" t="s">
        <v>21</v>
      </c>
      <c r="F1704" s="40">
        <v>1598</v>
      </c>
      <c r="G1704" s="41"/>
      <c r="H1704" s="42">
        <v>53514101879</v>
      </c>
      <c r="I1704" s="43">
        <v>90</v>
      </c>
      <c r="J1704" s="43" t="s">
        <v>22</v>
      </c>
      <c r="K1704" s="43">
        <v>21.25</v>
      </c>
      <c r="L1704" s="43">
        <v>11.75</v>
      </c>
      <c r="M1704" s="43">
        <v>14.75</v>
      </c>
      <c r="N1704" s="37" t="s">
        <v>23</v>
      </c>
      <c r="O1704" s="37" t="s">
        <v>196</v>
      </c>
    </row>
    <row r="1705" spans="1:15" s="36" customFormat="1" x14ac:dyDescent="0.25">
      <c r="A1705" s="37" t="s">
        <v>3392</v>
      </c>
      <c r="B1705" s="44" t="str">
        <f t="shared" si="34"/>
        <v>IX295 2F/200-208V/1Ph/Ex Pr/FM/CSA</v>
      </c>
      <c r="C1705" s="37" t="s">
        <v>3393</v>
      </c>
      <c r="D1705" s="37" t="str">
        <f>VLOOKUP(A1705,'[1]Zoeller Pump Company'!$A$10:$C$3862,3,FALSE)</f>
        <v>https://www.zoellerpumps.com/en-us/products/sewage-pumps/commercial/290-series</v>
      </c>
      <c r="E1705" s="37" t="s">
        <v>21</v>
      </c>
      <c r="F1705" s="40">
        <v>3018</v>
      </c>
      <c r="G1705" s="41"/>
      <c r="H1705" s="42">
        <v>53514109103</v>
      </c>
      <c r="I1705" s="43">
        <v>121</v>
      </c>
      <c r="J1705" s="43" t="s">
        <v>22</v>
      </c>
      <c r="K1705" s="43">
        <v>32</v>
      </c>
      <c r="L1705" s="43">
        <v>12</v>
      </c>
      <c r="M1705" s="43">
        <v>15</v>
      </c>
      <c r="N1705" s="37" t="s">
        <v>23</v>
      </c>
      <c r="O1705" s="37" t="s">
        <v>24</v>
      </c>
    </row>
    <row r="1706" spans="1:15" s="36" customFormat="1" x14ac:dyDescent="0.25">
      <c r="A1706" s="37" t="s">
        <v>3394</v>
      </c>
      <c r="B1706" s="44" t="str">
        <f t="shared" si="34"/>
        <v>EX295 2F/230V/1Ph/Ex Pr/FM/CSA</v>
      </c>
      <c r="C1706" s="37" t="s">
        <v>3395</v>
      </c>
      <c r="D1706" s="37" t="str">
        <f>VLOOKUP(A1706,'[1]Zoeller Pump Company'!$A$10:$C$3862,3,FALSE)</f>
        <v>https://www.zoellerpumps.com/en-us/products/sewage-pumps/commercial/290-series</v>
      </c>
      <c r="E1706" s="37" t="s">
        <v>21</v>
      </c>
      <c r="F1706" s="40">
        <v>2978</v>
      </c>
      <c r="G1706" s="41"/>
      <c r="H1706" s="42">
        <v>53514109110</v>
      </c>
      <c r="I1706" s="43">
        <v>121</v>
      </c>
      <c r="J1706" s="43" t="s">
        <v>22</v>
      </c>
      <c r="K1706" s="43">
        <v>32</v>
      </c>
      <c r="L1706" s="43">
        <v>12</v>
      </c>
      <c r="M1706" s="43">
        <v>15</v>
      </c>
      <c r="N1706" s="37" t="s">
        <v>23</v>
      </c>
      <c r="O1706" s="37" t="s">
        <v>24</v>
      </c>
    </row>
    <row r="1707" spans="1:15" s="36" customFormat="1" x14ac:dyDescent="0.25">
      <c r="A1707" s="37" t="s">
        <v>3396</v>
      </c>
      <c r="B1707" s="44" t="str">
        <f t="shared" si="34"/>
        <v>JX295 2F/200-208V/3Ph/Ex Pr/FM/CSA</v>
      </c>
      <c r="C1707" s="37" t="s">
        <v>3397</v>
      </c>
      <c r="D1707" s="37" t="str">
        <f>VLOOKUP(A1707,'[1]Zoeller Pump Company'!$A$10:$C$3862,3,FALSE)</f>
        <v>https://www.zoellerpumps.com/en-us/products/sewage-pumps/commercial/290-series</v>
      </c>
      <c r="E1707" s="37" t="s">
        <v>21</v>
      </c>
      <c r="F1707" s="40">
        <v>3093</v>
      </c>
      <c r="G1707" s="41"/>
      <c r="H1707" s="42">
        <v>53514109127</v>
      </c>
      <c r="I1707" s="43">
        <v>121</v>
      </c>
      <c r="J1707" s="43" t="s">
        <v>22</v>
      </c>
      <c r="K1707" s="43">
        <v>32</v>
      </c>
      <c r="L1707" s="43">
        <v>12</v>
      </c>
      <c r="M1707" s="43">
        <v>15</v>
      </c>
      <c r="N1707" s="37" t="s">
        <v>23</v>
      </c>
      <c r="O1707" s="37" t="s">
        <v>24</v>
      </c>
    </row>
    <row r="1708" spans="1:15" s="36" customFormat="1" x14ac:dyDescent="0.25">
      <c r="A1708" s="37" t="s">
        <v>3398</v>
      </c>
      <c r="B1708" s="44" t="str">
        <f t="shared" si="34"/>
        <v>FX295 2F/230V/3Ph/Ex Pr/FM/CSA</v>
      </c>
      <c r="C1708" s="37" t="s">
        <v>3399</v>
      </c>
      <c r="D1708" s="37" t="str">
        <f>VLOOKUP(A1708,'[1]Zoeller Pump Company'!$A$10:$C$3862,3,FALSE)</f>
        <v>https://www.zoellerpumps.com/en-us/products/sewage-pumps/commercial/290-series</v>
      </c>
      <c r="E1708" s="37" t="s">
        <v>21</v>
      </c>
      <c r="F1708" s="40">
        <v>3093</v>
      </c>
      <c r="G1708" s="41"/>
      <c r="H1708" s="42">
        <v>53514109134</v>
      </c>
      <c r="I1708" s="43">
        <v>121</v>
      </c>
      <c r="J1708" s="43" t="s">
        <v>22</v>
      </c>
      <c r="K1708" s="43">
        <v>32</v>
      </c>
      <c r="L1708" s="43">
        <v>12</v>
      </c>
      <c r="M1708" s="43">
        <v>15</v>
      </c>
      <c r="N1708" s="37" t="s">
        <v>23</v>
      </c>
      <c r="O1708" s="37" t="s">
        <v>24</v>
      </c>
    </row>
    <row r="1709" spans="1:15" s="36" customFormat="1" x14ac:dyDescent="0.25">
      <c r="A1709" s="37" t="s">
        <v>3400</v>
      </c>
      <c r="B1709" s="44" t="str">
        <f t="shared" si="34"/>
        <v>GX295 2F/460V/3Ph/Ex Pr/FM/CSA</v>
      </c>
      <c r="C1709" s="37" t="s">
        <v>3401</v>
      </c>
      <c r="D1709" s="37" t="str">
        <f>VLOOKUP(A1709,'[1]Zoeller Pump Company'!$A$10:$C$3862,3,FALSE)</f>
        <v>https://www.zoellerpumps.com/en-us/products/sewage-pumps/commercial/290-series</v>
      </c>
      <c r="E1709" s="37" t="s">
        <v>21</v>
      </c>
      <c r="F1709" s="40">
        <v>3093</v>
      </c>
      <c r="G1709" s="41"/>
      <c r="H1709" s="42">
        <v>53514109141</v>
      </c>
      <c r="I1709" s="43">
        <v>121</v>
      </c>
      <c r="J1709" s="43" t="s">
        <v>22</v>
      </c>
      <c r="K1709" s="43">
        <v>32</v>
      </c>
      <c r="L1709" s="43">
        <v>12</v>
      </c>
      <c r="M1709" s="43">
        <v>15</v>
      </c>
      <c r="N1709" s="37" t="s">
        <v>23</v>
      </c>
      <c r="O1709" s="37" t="s">
        <v>24</v>
      </c>
    </row>
    <row r="1710" spans="1:15" s="36" customFormat="1" x14ac:dyDescent="0.25">
      <c r="A1710" s="37" t="s">
        <v>3402</v>
      </c>
      <c r="B1710" s="44" t="str">
        <f t="shared" si="34"/>
        <v>WD295 2F/50'Cd/230V/1Ph</v>
      </c>
      <c r="C1710" s="37" t="s">
        <v>3403</v>
      </c>
      <c r="D1710" s="37" t="str">
        <f>VLOOKUP(A1710,'[1]Zoeller Pump Company'!$A$10:$C$3862,3,FALSE)</f>
        <v>https://www.zoellerpumps.com/en-us/products/sewage-pumps/commercial/290-series</v>
      </c>
      <c r="E1710" s="37" t="s">
        <v>21</v>
      </c>
      <c r="F1710" s="40">
        <v>1652</v>
      </c>
      <c r="G1710" s="41"/>
      <c r="H1710" s="42">
        <v>53514132613</v>
      </c>
      <c r="I1710" s="43">
        <v>97</v>
      </c>
      <c r="J1710" s="43" t="s">
        <v>22</v>
      </c>
      <c r="K1710" s="43">
        <v>21.25</v>
      </c>
      <c r="L1710" s="43">
        <v>11.75</v>
      </c>
      <c r="M1710" s="43">
        <v>14.75</v>
      </c>
      <c r="N1710" s="37" t="s">
        <v>23</v>
      </c>
      <c r="O1710" s="37" t="s">
        <v>196</v>
      </c>
    </row>
    <row r="1711" spans="1:15" s="36" customFormat="1" x14ac:dyDescent="0.25">
      <c r="A1711" s="37" t="s">
        <v>3404</v>
      </c>
      <c r="B1711" s="44" t="str">
        <f t="shared" si="34"/>
        <v>F295 2F/25'Cd/230V/3Ph/cCSAus/UL</v>
      </c>
      <c r="C1711" s="37" t="s">
        <v>3405</v>
      </c>
      <c r="D1711" s="37" t="str">
        <f>VLOOKUP(A1711,'[1]Zoeller Pump Company'!$A$10:$C$3862,3,FALSE)</f>
        <v>https://www.zoellerpumps.com/en-us/products/sewage-pumps/commercial/290-series</v>
      </c>
      <c r="E1711" s="37" t="s">
        <v>21</v>
      </c>
      <c r="F1711" s="40">
        <v>1592</v>
      </c>
      <c r="G1711" s="41"/>
      <c r="H1711" s="42">
        <v>53514159719</v>
      </c>
      <c r="I1711" s="43">
        <v>94</v>
      </c>
      <c r="J1711" s="43" t="s">
        <v>22</v>
      </c>
      <c r="K1711" s="43">
        <v>21.25</v>
      </c>
      <c r="L1711" s="43">
        <v>11.75</v>
      </c>
      <c r="M1711" s="43">
        <v>14.75</v>
      </c>
      <c r="N1711" s="37" t="s">
        <v>23</v>
      </c>
      <c r="O1711" s="37" t="s">
        <v>196</v>
      </c>
    </row>
    <row r="1712" spans="1:15" s="36" customFormat="1" x14ac:dyDescent="0.25">
      <c r="A1712" s="37" t="s">
        <v>3406</v>
      </c>
      <c r="B1712" s="44" t="str">
        <f t="shared" si="34"/>
        <v>GX295 2F/35'Cd/460V/3Ph/Ex Pr/FM/CSA</v>
      </c>
      <c r="C1712" s="37" t="s">
        <v>3407</v>
      </c>
      <c r="D1712" s="37" t="str">
        <f>VLOOKUP(A1712,'[1]Zoeller Pump Company'!$A$10:$C$3862,3,FALSE)</f>
        <v>https://www.zoellerpumps.com/en-us/products/sewage-pumps/commercial/290-series</v>
      </c>
      <c r="E1712" s="37" t="s">
        <v>21</v>
      </c>
      <c r="F1712" s="40">
        <v>3203</v>
      </c>
      <c r="G1712" s="41"/>
      <c r="H1712" s="42">
        <v>53514159993</v>
      </c>
      <c r="I1712" s="43">
        <v>123</v>
      </c>
      <c r="J1712" s="43" t="s">
        <v>22</v>
      </c>
      <c r="K1712" s="43">
        <v>32</v>
      </c>
      <c r="L1712" s="43">
        <v>12</v>
      </c>
      <c r="M1712" s="43">
        <v>15</v>
      </c>
      <c r="N1712" s="37" t="s">
        <v>23</v>
      </c>
      <c r="O1712" s="37" t="s">
        <v>24</v>
      </c>
    </row>
    <row r="1713" spans="1:16" s="36" customFormat="1" x14ac:dyDescent="0.25">
      <c r="A1713" s="37" t="s">
        <v>3408</v>
      </c>
      <c r="B1713" s="44" t="str">
        <f t="shared" si="34"/>
        <v>GX295 2F/25'Cd/460V/3Ph/Ex Pr/FM/CSA</v>
      </c>
      <c r="C1713" s="37" t="s">
        <v>3409</v>
      </c>
      <c r="D1713" s="37" t="str">
        <f>VLOOKUP(A1713,'[1]Zoeller Pump Company'!$A$10:$C$3862,3,FALSE)</f>
        <v>https://www.zoellerpumps.com/en-us/products/sewage-pumps/commercial/290-series</v>
      </c>
      <c r="E1713" s="37" t="s">
        <v>21</v>
      </c>
      <c r="F1713" s="40">
        <v>3193</v>
      </c>
      <c r="G1713" s="41"/>
      <c r="H1713" s="42">
        <v>53514163686</v>
      </c>
      <c r="I1713" s="43">
        <v>123</v>
      </c>
      <c r="J1713" s="43" t="s">
        <v>22</v>
      </c>
      <c r="K1713" s="43">
        <v>32</v>
      </c>
      <c r="L1713" s="43">
        <v>12</v>
      </c>
      <c r="M1713" s="43">
        <v>15</v>
      </c>
      <c r="N1713" s="37" t="s">
        <v>23</v>
      </c>
      <c r="O1713" s="37" t="s">
        <v>24</v>
      </c>
    </row>
    <row r="1714" spans="1:16" s="36" customFormat="1" x14ac:dyDescent="0.25">
      <c r="A1714" s="37" t="s">
        <v>3410</v>
      </c>
      <c r="B1714" s="44" t="str">
        <f t="shared" si="34"/>
        <v>I295 2F/35'Cd/200-208V/1Ph/cCSAus</v>
      </c>
      <c r="C1714" s="37" t="s">
        <v>3411</v>
      </c>
      <c r="D1714" s="37" t="str">
        <f>VLOOKUP(A1714,'[1]Zoeller Pump Company'!$A$10:$C$3862,3,FALSE)</f>
        <v>https://www.zoellerpumps.com/en-us/products/sewage-pumps/commercial/290-series</v>
      </c>
      <c r="E1714" s="37" t="s">
        <v>21</v>
      </c>
      <c r="F1714" s="40">
        <v>1527</v>
      </c>
      <c r="G1714" s="41"/>
      <c r="H1714" s="42">
        <v>53514186807</v>
      </c>
      <c r="I1714" s="43">
        <v>97</v>
      </c>
      <c r="J1714" s="43" t="s">
        <v>22</v>
      </c>
      <c r="K1714" s="43">
        <v>21.25</v>
      </c>
      <c r="L1714" s="43">
        <v>11.75</v>
      </c>
      <c r="M1714" s="43">
        <v>14.75</v>
      </c>
      <c r="N1714" s="37" t="s">
        <v>23</v>
      </c>
      <c r="O1714" s="37" t="s">
        <v>196</v>
      </c>
    </row>
    <row r="1715" spans="1:16" s="36" customFormat="1" x14ac:dyDescent="0.25">
      <c r="A1715" s="37" t="s">
        <v>3412</v>
      </c>
      <c r="B1715" s="44" t="str">
        <f t="shared" si="34"/>
        <v>FX295 2F/25'Cd/230V/3Ph/Ex Pr/FM/CSA</v>
      </c>
      <c r="C1715" s="37" t="s">
        <v>3413</v>
      </c>
      <c r="D1715" s="37" t="str">
        <f>VLOOKUP(A1715,'[1]Zoeller Pump Company'!$A$10:$C$3862,3,FALSE)</f>
        <v>https://www.zoellerpumps.com/en-us/products/sewage-pumps/commercial/290-series</v>
      </c>
      <c r="E1715" s="37" t="s">
        <v>21</v>
      </c>
      <c r="F1715" s="40">
        <v>3193</v>
      </c>
      <c r="G1715" s="41"/>
      <c r="H1715" s="42">
        <v>53514195175</v>
      </c>
      <c r="I1715" s="43">
        <v>121</v>
      </c>
      <c r="J1715" s="43" t="s">
        <v>22</v>
      </c>
      <c r="K1715" s="43">
        <v>32</v>
      </c>
      <c r="L1715" s="43">
        <v>12</v>
      </c>
      <c r="M1715" s="43">
        <v>15</v>
      </c>
      <c r="N1715" s="37" t="s">
        <v>23</v>
      </c>
      <c r="O1715" s="37" t="s">
        <v>24</v>
      </c>
    </row>
    <row r="1716" spans="1:16" s="36" customFormat="1" x14ac:dyDescent="0.25">
      <c r="A1716" s="37" t="s">
        <v>3414</v>
      </c>
      <c r="B1716" s="44" t="str">
        <f t="shared" si="34"/>
        <v>EX295 2F/50'Cd/230V/1Ph/Ex Pr/FM/CSA</v>
      </c>
      <c r="C1716" s="37" t="s">
        <v>3415</v>
      </c>
      <c r="D1716" s="37" t="str">
        <f>VLOOKUP(A1716,'[1]Zoeller Pump Company'!$A$10:$C$3862,3,FALSE)</f>
        <v>https://www.zoellerpumps.com/en-us/products/sewage-pumps/commercial/290-series</v>
      </c>
      <c r="E1716" s="37" t="s">
        <v>21</v>
      </c>
      <c r="F1716" s="40">
        <v>3118</v>
      </c>
      <c r="G1716" s="41"/>
      <c r="H1716" s="42">
        <v>53514201623</v>
      </c>
      <c r="I1716" s="43">
        <v>126</v>
      </c>
      <c r="J1716" s="43" t="s">
        <v>22</v>
      </c>
      <c r="K1716" s="43">
        <v>32</v>
      </c>
      <c r="L1716" s="43">
        <v>12</v>
      </c>
      <c r="M1716" s="43">
        <v>15</v>
      </c>
      <c r="N1716" s="37" t="s">
        <v>23</v>
      </c>
      <c r="O1716" s="37" t="s">
        <v>24</v>
      </c>
    </row>
    <row r="1717" spans="1:16" s="36" customFormat="1" x14ac:dyDescent="0.25">
      <c r="A1717" s="37" t="s">
        <v>3416</v>
      </c>
      <c r="B1717" s="44" t="str">
        <f t="shared" si="34"/>
        <v>DX295 2F/230V/1Ph/Ex Pr/FM/CSA</v>
      </c>
      <c r="C1717" s="37" t="s">
        <v>3417</v>
      </c>
      <c r="D1717" s="37" t="str">
        <f>VLOOKUP(A1717,'[1]Zoeller Pump Company'!$A$10:$C$3862,3,FALSE)</f>
        <v>https://www.zoellerpumps.com/en-us/products/sewage-pumps/commercial/290-series</v>
      </c>
      <c r="E1717" s="37" t="s">
        <v>21</v>
      </c>
      <c r="F1717" s="40">
        <v>3462</v>
      </c>
      <c r="G1717" s="41"/>
      <c r="H1717" s="42">
        <v>53514236700</v>
      </c>
      <c r="I1717" s="43">
        <v>128</v>
      </c>
      <c r="J1717" s="43" t="s">
        <v>22</v>
      </c>
      <c r="K1717" s="43">
        <v>32</v>
      </c>
      <c r="L1717" s="43">
        <v>12</v>
      </c>
      <c r="M1717" s="43">
        <v>15</v>
      </c>
      <c r="N1717" s="37" t="s">
        <v>23</v>
      </c>
      <c r="O1717" s="37" t="s">
        <v>24</v>
      </c>
    </row>
    <row r="1718" spans="1:16" s="36" customFormat="1" x14ac:dyDescent="0.25">
      <c r="A1718" s="37" t="s">
        <v>3418</v>
      </c>
      <c r="B1718" s="44" t="str">
        <f t="shared" si="34"/>
        <v>HX295 2F/200-208V/1Ph/Ex Pr/FM/CSA</v>
      </c>
      <c r="C1718" s="37" t="s">
        <v>3419</v>
      </c>
      <c r="D1718" s="37" t="str">
        <f>VLOOKUP(A1718,'[1]Zoeller Pump Company'!$A$10:$C$3862,3,FALSE)</f>
        <v>https://www.zoellerpumps.com/en-us/products/sewage-pumps/commercial/290-series</v>
      </c>
      <c r="E1718" s="37" t="s">
        <v>21</v>
      </c>
      <c r="F1718" s="40">
        <v>3502</v>
      </c>
      <c r="G1718" s="41"/>
      <c r="H1718" s="42">
        <v>53514236724</v>
      </c>
      <c r="I1718" s="43">
        <v>128</v>
      </c>
      <c r="J1718" s="43" t="s">
        <v>22</v>
      </c>
      <c r="K1718" s="43">
        <v>32</v>
      </c>
      <c r="L1718" s="43">
        <v>12</v>
      </c>
      <c r="M1718" s="43">
        <v>15</v>
      </c>
      <c r="N1718" s="37" t="s">
        <v>23</v>
      </c>
      <c r="O1718" s="37" t="s">
        <v>24</v>
      </c>
    </row>
    <row r="1719" spans="1:16" s="36" customFormat="1" x14ac:dyDescent="0.25">
      <c r="A1719" s="37" t="s">
        <v>3420</v>
      </c>
      <c r="B1719" s="44" t="str">
        <f t="shared" si="34"/>
        <v>EX295 2F/35'Cord/230V/1Ph/Ex Pr/FM/CSA</v>
      </c>
      <c r="C1719" s="37" t="s">
        <v>3421</v>
      </c>
      <c r="D1719" s="37" t="str">
        <f>VLOOKUP(A1719,'[1]Zoeller Pump Company'!$A$10:$C$3862,3,FALSE)</f>
        <v>https://www.zoellerpumps.com/en-us/products/sewage-pumps/commercial/290-series</v>
      </c>
      <c r="E1719" s="37" t="s">
        <v>21</v>
      </c>
      <c r="F1719" s="40">
        <v>3088</v>
      </c>
      <c r="G1719" s="41"/>
      <c r="H1719" s="42">
        <v>53514217532</v>
      </c>
      <c r="I1719" s="43">
        <v>121</v>
      </c>
      <c r="J1719" s="43" t="s">
        <v>22</v>
      </c>
      <c r="K1719" s="43">
        <v>32</v>
      </c>
      <c r="L1719" s="43">
        <v>12</v>
      </c>
      <c r="M1719" s="43">
        <v>15</v>
      </c>
      <c r="N1719" s="37" t="s">
        <v>23</v>
      </c>
      <c r="O1719" s="37" t="s">
        <v>24</v>
      </c>
    </row>
    <row r="1720" spans="1:16" s="36" customFormat="1" x14ac:dyDescent="0.25">
      <c r="A1720" s="37" t="s">
        <v>3422</v>
      </c>
      <c r="B1720" s="44" t="str">
        <f t="shared" si="34"/>
        <v>J295 2F/50'Cd/200-208V/3Ph/cCSAus/UL</v>
      </c>
      <c r="C1720" s="37" t="s">
        <v>3423</v>
      </c>
      <c r="D1720" s="37" t="str">
        <f>VLOOKUP(A1720,'[1]Zoeller Pump Company'!$A$10:$C$3862,3,FALSE)</f>
        <v>https://www.zoellerpumps.com/en-us/products/sewage-pumps/commercial/290-series</v>
      </c>
      <c r="E1720" s="37" t="s">
        <v>21</v>
      </c>
      <c r="F1720" s="40">
        <v>1632</v>
      </c>
      <c r="G1720" s="41"/>
      <c r="H1720" s="42">
        <v>53514304676</v>
      </c>
      <c r="I1720" s="43">
        <v>100</v>
      </c>
      <c r="J1720" s="43" t="s">
        <v>22</v>
      </c>
      <c r="K1720" s="43">
        <v>21.25</v>
      </c>
      <c r="L1720" s="43">
        <v>11.75</v>
      </c>
      <c r="M1720" s="43">
        <v>14.75</v>
      </c>
      <c r="N1720" s="37" t="s">
        <v>23</v>
      </c>
      <c r="O1720" s="37" t="s">
        <v>196</v>
      </c>
    </row>
    <row r="1721" spans="1:16" s="36" customFormat="1" x14ac:dyDescent="0.25">
      <c r="A1721" s="37" t="s">
        <v>3424</v>
      </c>
      <c r="B1721" s="44" t="str">
        <f t="shared" si="34"/>
        <v>DX295 2F/50'Cd/230V/1Ph/Ex Pr/FM/CSA</v>
      </c>
      <c r="C1721" s="37" t="s">
        <v>3425</v>
      </c>
      <c r="D1721" s="37" t="str">
        <f>VLOOKUP(A1721,'[1]Zoeller Pump Company'!$A$10:$C$3862,3,FALSE)</f>
        <v>https://www.zoellerpumps.com/en-us/products/sewage-pumps/commercial/290-series</v>
      </c>
      <c r="E1721" s="37" t="s">
        <v>21</v>
      </c>
      <c r="F1721" s="40">
        <v>3602</v>
      </c>
      <c r="G1721" s="41"/>
      <c r="H1721" s="42">
        <v>53514312800</v>
      </c>
      <c r="I1721" s="43">
        <v>128</v>
      </c>
      <c r="J1721" s="43" t="s">
        <v>22</v>
      </c>
      <c r="K1721" s="43">
        <v>32</v>
      </c>
      <c r="L1721" s="43">
        <v>12</v>
      </c>
      <c r="M1721" s="43">
        <v>15</v>
      </c>
      <c r="N1721" s="37" t="s">
        <v>23</v>
      </c>
      <c r="O1721" s="37" t="s">
        <v>24</v>
      </c>
    </row>
    <row r="1722" spans="1:16" s="36" customFormat="1" x14ac:dyDescent="0.25">
      <c r="A1722" s="37" t="s">
        <v>3426</v>
      </c>
      <c r="B1722" s="44" t="str">
        <f t="shared" si="34"/>
        <v>JX295 2F/35'Cd/200-208V/3Ph/Ex Pr/FM/CSA</v>
      </c>
      <c r="C1722" s="37" t="s">
        <v>3427</v>
      </c>
      <c r="D1722" s="37" t="str">
        <f>VLOOKUP(A1722,'[1]Zoeller Pump Company'!$A$10:$C$3862,3,FALSE)</f>
        <v>https://www.zoellerpumps.com/en-us/products/sewage-pumps/commercial/290-series</v>
      </c>
      <c r="E1722" s="37" t="s">
        <v>21</v>
      </c>
      <c r="F1722" s="40">
        <v>3203</v>
      </c>
      <c r="G1722" s="41"/>
      <c r="H1722" s="42">
        <v>53514331450</v>
      </c>
      <c r="I1722" s="43">
        <v>121</v>
      </c>
      <c r="J1722" s="43" t="s">
        <v>22</v>
      </c>
      <c r="K1722" s="43">
        <v>32</v>
      </c>
      <c r="L1722" s="43">
        <v>12</v>
      </c>
      <c r="M1722" s="43">
        <v>15</v>
      </c>
      <c r="N1722" s="37" t="s">
        <v>23</v>
      </c>
      <c r="O1722" s="37" t="s">
        <v>24</v>
      </c>
    </row>
    <row r="1723" spans="1:16" s="36" customFormat="1" x14ac:dyDescent="0.25">
      <c r="A1723" s="37" t="s">
        <v>3428</v>
      </c>
      <c r="B1723" s="44" t="str">
        <f t="shared" si="34"/>
        <v>WD295 2F/25'Cd/230V/1Ph</v>
      </c>
      <c r="C1723" s="37" t="s">
        <v>3429</v>
      </c>
      <c r="D1723" s="37" t="str">
        <f>VLOOKUP(A1723,'[1]Zoeller Pump Company'!$A$10:$C$3862,3,FALSE)</f>
        <v>https://www.zoellerpumps.com/en-us/products/sewage-pumps/commercial/290-series</v>
      </c>
      <c r="E1723" s="37" t="s">
        <v>21</v>
      </c>
      <c r="F1723" s="40">
        <v>1612</v>
      </c>
      <c r="G1723" s="41"/>
      <c r="H1723" s="42">
        <v>53514333669</v>
      </c>
      <c r="I1723" s="43">
        <v>90</v>
      </c>
      <c r="J1723" s="43" t="s">
        <v>22</v>
      </c>
      <c r="K1723" s="43">
        <v>22.62</v>
      </c>
      <c r="L1723" s="43">
        <v>11.75</v>
      </c>
      <c r="M1723" s="43">
        <v>14.75</v>
      </c>
      <c r="N1723" s="37" t="s">
        <v>23</v>
      </c>
      <c r="O1723" s="37" t="s">
        <v>196</v>
      </c>
      <c r="P1723" s="39"/>
    </row>
    <row r="1724" spans="1:16" s="36" customFormat="1" x14ac:dyDescent="0.25">
      <c r="A1724" s="37" t="s">
        <v>3430</v>
      </c>
      <c r="B1724" s="44" t="str">
        <f t="shared" si="34"/>
        <v>JX295 2F/50'Cd/200-208V/3Ph/Ex Pr/FM/CSA</v>
      </c>
      <c r="C1724" s="37" t="s">
        <v>3431</v>
      </c>
      <c r="D1724" s="37" t="str">
        <f>VLOOKUP(A1724,'[1]Zoeller Pump Company'!$A$10:$C$3862,3,FALSE)</f>
        <v>https://www.zoellerpumps.com/en-us/products/sewage-pumps/commercial/290-series</v>
      </c>
      <c r="E1724" s="37" t="s">
        <v>21</v>
      </c>
      <c r="F1724" s="40">
        <v>3233</v>
      </c>
      <c r="G1724" s="41"/>
      <c r="H1724" s="42">
        <v>53514343637</v>
      </c>
      <c r="I1724" s="43">
        <v>122</v>
      </c>
      <c r="J1724" s="43" t="s">
        <v>22</v>
      </c>
      <c r="K1724" s="43">
        <v>32</v>
      </c>
      <c r="L1724" s="43">
        <v>12</v>
      </c>
      <c r="M1724" s="43">
        <v>15</v>
      </c>
      <c r="N1724" s="37" t="s">
        <v>23</v>
      </c>
      <c r="O1724" s="37" t="s">
        <v>24</v>
      </c>
    </row>
    <row r="1725" spans="1:16" s="36" customFormat="1" x14ac:dyDescent="0.25">
      <c r="A1725" s="37" t="s">
        <v>3432</v>
      </c>
      <c r="B1725" s="44" t="str">
        <f t="shared" si="34"/>
        <v>GX295 2F/50'Cd/460V/3Ph/Ex Pr/FM/CSA</v>
      </c>
      <c r="C1725" s="37" t="s">
        <v>3433</v>
      </c>
      <c r="D1725" s="37" t="str">
        <f>VLOOKUP(A1725,'[1]Zoeller Pump Company'!$A$10:$C$3862,3,FALSE)</f>
        <v>https://www.zoellerpumps.com/en-us/products/sewage-pumps/commercial/290-series</v>
      </c>
      <c r="E1725" s="37" t="s">
        <v>21</v>
      </c>
      <c r="F1725" s="40">
        <v>3233</v>
      </c>
      <c r="G1725" s="41"/>
      <c r="H1725" s="42">
        <v>53514358778</v>
      </c>
      <c r="I1725" s="43">
        <v>123</v>
      </c>
      <c r="J1725" s="43" t="s">
        <v>22</v>
      </c>
      <c r="K1725" s="43">
        <v>32</v>
      </c>
      <c r="L1725" s="43">
        <v>12</v>
      </c>
      <c r="M1725" s="43">
        <v>15</v>
      </c>
      <c r="N1725" s="37" t="s">
        <v>23</v>
      </c>
      <c r="O1725" s="37" t="s">
        <v>24</v>
      </c>
    </row>
    <row r="1726" spans="1:16" s="36" customFormat="1" x14ac:dyDescent="0.25">
      <c r="A1726" s="45" t="s">
        <v>3434</v>
      </c>
      <c r="B1726" s="44" t="str">
        <f t="shared" ref="B1726:B1789" si="35">IF(D1726&lt;&gt;0,HYPERLINK(D1726,C1726),"NO LINK")</f>
        <v>F295 2F/230V/3Ph/cCSAus/UL/Br Impeller</v>
      </c>
      <c r="C1726" s="37" t="s">
        <v>3435</v>
      </c>
      <c r="D1726" s="37" t="str">
        <f>VLOOKUP(A1726,'[1]Zoeller Pump Company'!$A$10:$C$3862,3,FALSE)</f>
        <v>https://www.zoellerpumps.com/en-us/products/sewage-pumps/commercial/290-series</v>
      </c>
      <c r="E1726" s="37" t="s">
        <v>21</v>
      </c>
      <c r="F1726" s="40">
        <v>1602</v>
      </c>
      <c r="G1726" s="41"/>
      <c r="H1726" s="42">
        <v>53514415525</v>
      </c>
      <c r="I1726" s="43">
        <v>91</v>
      </c>
      <c r="J1726" s="46" t="s">
        <v>22</v>
      </c>
      <c r="K1726" s="43">
        <v>21.25</v>
      </c>
      <c r="L1726" s="43">
        <v>11.75</v>
      </c>
      <c r="M1726" s="43">
        <v>14.75</v>
      </c>
      <c r="N1726" s="39" t="s">
        <v>23</v>
      </c>
      <c r="O1726" s="39" t="s">
        <v>196</v>
      </c>
    </row>
    <row r="1727" spans="1:16" s="36" customFormat="1" x14ac:dyDescent="0.25">
      <c r="A1727" s="52" t="s">
        <v>3436</v>
      </c>
      <c r="B1727" s="44" t="str">
        <f t="shared" si="35"/>
        <v>G295 2F/460V/3Ph/cCSAus/UL/Br Impeller</v>
      </c>
      <c r="C1727" s="39" t="s">
        <v>3437</v>
      </c>
      <c r="D1727" s="37" t="str">
        <f>VLOOKUP(A1727,'[1]Zoeller Pump Company'!$A$10:$C$3862,3,FALSE)</f>
        <v>https://www.zoellerpumps.com/en-us/products/sewage-pumps/commercial/290-series</v>
      </c>
      <c r="E1727" s="39" t="s">
        <v>21</v>
      </c>
      <c r="F1727" s="40">
        <v>1602</v>
      </c>
      <c r="G1727" s="41"/>
      <c r="H1727" s="39">
        <v>53514439033</v>
      </c>
      <c r="I1727" s="39">
        <v>91</v>
      </c>
      <c r="J1727" s="39" t="s">
        <v>22</v>
      </c>
      <c r="K1727" s="39">
        <v>21.25</v>
      </c>
      <c r="L1727" s="39">
        <v>11.75</v>
      </c>
      <c r="M1727" s="39">
        <v>14.75</v>
      </c>
      <c r="N1727" s="37" t="s">
        <v>23</v>
      </c>
      <c r="O1727" s="37" t="s">
        <v>196</v>
      </c>
    </row>
    <row r="1728" spans="1:16" s="36" customFormat="1" x14ac:dyDescent="0.25">
      <c r="A1728" s="52" t="s">
        <v>3438</v>
      </c>
      <c r="B1728" s="44" t="str">
        <f t="shared" si="35"/>
        <v>IX295 2F/50'Cd/200-208V/1Ph/Ex Pr</v>
      </c>
      <c r="C1728" s="39" t="s">
        <v>3439</v>
      </c>
      <c r="D1728" s="37" t="str">
        <f>VLOOKUP(A1728,'[1]Zoeller Pump Company'!$A$10:$C$3862,3,FALSE)</f>
        <v>https://www.zoellerpumps.com/en-us/products/sewage-pumps/commercial/290-series</v>
      </c>
      <c r="E1728" s="39" t="s">
        <v>21</v>
      </c>
      <c r="F1728" s="40">
        <v>3158</v>
      </c>
      <c r="G1728" s="41"/>
      <c r="H1728" s="39">
        <v>53514446215</v>
      </c>
      <c r="I1728" s="39">
        <v>121</v>
      </c>
      <c r="J1728" s="39" t="s">
        <v>22</v>
      </c>
      <c r="K1728" s="39">
        <v>32</v>
      </c>
      <c r="L1728" s="39">
        <v>12</v>
      </c>
      <c r="M1728" s="39">
        <v>15</v>
      </c>
      <c r="N1728" s="37" t="s">
        <v>23</v>
      </c>
      <c r="O1728" s="37" t="s">
        <v>24</v>
      </c>
    </row>
    <row r="1729" spans="1:15" s="36" customFormat="1" x14ac:dyDescent="0.25">
      <c r="A1729" s="52" t="s">
        <v>3440</v>
      </c>
      <c r="B1729" s="44" t="str">
        <f t="shared" si="35"/>
        <v>E295 2F/230V/1Ph/CSA/UL/Bronze Impeller</v>
      </c>
      <c r="C1729" s="39" t="s">
        <v>3441</v>
      </c>
      <c r="D1729" s="37" t="str">
        <f>VLOOKUP(A1729,'[1]Zoeller Pump Company'!$A$10:$C$3862,3,FALSE)</f>
        <v>https://www.zoellerpumps.com/en-us/products/sewage-pumps/commercial/290-series</v>
      </c>
      <c r="E1729" s="39" t="s">
        <v>21</v>
      </c>
      <c r="F1729" s="40">
        <v>1487</v>
      </c>
      <c r="G1729" s="41"/>
      <c r="H1729" s="39">
        <v>53514454043</v>
      </c>
      <c r="I1729" s="39">
        <v>91</v>
      </c>
      <c r="J1729" s="39" t="s">
        <v>22</v>
      </c>
      <c r="K1729" s="39">
        <v>21.25</v>
      </c>
      <c r="L1729" s="39">
        <v>11.75</v>
      </c>
      <c r="M1729" s="39">
        <v>14.75</v>
      </c>
      <c r="N1729" s="37" t="s">
        <v>23</v>
      </c>
      <c r="O1729" s="37" t="s">
        <v>196</v>
      </c>
    </row>
    <row r="1730" spans="1:15" s="36" customFormat="1" x14ac:dyDescent="0.25">
      <c r="A1730" s="37" t="s">
        <v>3442</v>
      </c>
      <c r="B1730" s="44" t="str">
        <f t="shared" si="35"/>
        <v>N300 115/230V/1Ph/ 1/3Hp/Field Wired</v>
      </c>
      <c r="C1730" s="37" t="s">
        <v>3443</v>
      </c>
      <c r="D1730" s="51" t="s">
        <v>3444</v>
      </c>
      <c r="E1730" s="37" t="s">
        <v>21</v>
      </c>
      <c r="F1730" s="40">
        <v>734</v>
      </c>
      <c r="G1730" s="41"/>
      <c r="H1730" s="42">
        <v>53514139940</v>
      </c>
      <c r="I1730" s="43">
        <v>36</v>
      </c>
      <c r="J1730" s="43" t="s">
        <v>22</v>
      </c>
      <c r="K1730" s="43">
        <v>13.5</v>
      </c>
      <c r="L1730" s="43">
        <v>14</v>
      </c>
      <c r="M1730" s="43">
        <v>21.5</v>
      </c>
      <c r="N1730" s="37" t="s">
        <v>23</v>
      </c>
      <c r="O1730" s="37" t="s">
        <v>24</v>
      </c>
    </row>
    <row r="1731" spans="1:15" s="36" customFormat="1" x14ac:dyDescent="0.25">
      <c r="A1731" s="37" t="s">
        <v>3445</v>
      </c>
      <c r="B1731" s="44" t="str">
        <f t="shared" si="35"/>
        <v>Valve,Unicheck-1.5" Pvc/Compression</v>
      </c>
      <c r="C1731" s="37" t="s">
        <v>3446</v>
      </c>
      <c r="D1731" s="37" t="str">
        <f>VLOOKUP(A1731,'[1]Zoeller Pump Company'!$A$10:$C$3862,3,FALSE)</f>
        <v>https://www.zoellerpumps.com/en-us/products/check-valves</v>
      </c>
      <c r="E1731" s="37" t="s">
        <v>21</v>
      </c>
      <c r="F1731" s="40">
        <v>48</v>
      </c>
      <c r="G1731" s="41"/>
      <c r="H1731" s="42">
        <v>53514019594</v>
      </c>
      <c r="I1731" s="43">
        <v>1.1000000000000001</v>
      </c>
      <c r="J1731" s="43" t="s">
        <v>22</v>
      </c>
      <c r="K1731" s="43">
        <v>14</v>
      </c>
      <c r="L1731" s="43">
        <v>5.5</v>
      </c>
      <c r="M1731" s="43">
        <v>14</v>
      </c>
      <c r="N1731" s="37" t="s">
        <v>23</v>
      </c>
      <c r="O1731" s="37" t="s">
        <v>24</v>
      </c>
    </row>
    <row r="1732" spans="1:15" s="36" customFormat="1" x14ac:dyDescent="0.25">
      <c r="A1732" s="37" t="s">
        <v>3447</v>
      </c>
      <c r="B1732" s="44" t="str">
        <f t="shared" si="35"/>
        <v>Valve,Unicheck-2" Pvc/Compression</v>
      </c>
      <c r="C1732" s="37" t="s">
        <v>3448</v>
      </c>
      <c r="D1732" s="37" t="str">
        <f>VLOOKUP(A1732,'[1]Zoeller Pump Company'!$A$10:$C$3862,3,FALSE)</f>
        <v>https://www.zoellerpumps.com/en-us/products/check-valves</v>
      </c>
      <c r="E1732" s="37" t="s">
        <v>21</v>
      </c>
      <c r="F1732" s="40">
        <v>74</v>
      </c>
      <c r="G1732" s="41"/>
      <c r="H1732" s="42">
        <v>53514019600</v>
      </c>
      <c r="I1732" s="43">
        <v>1.7</v>
      </c>
      <c r="J1732" s="43" t="s">
        <v>22</v>
      </c>
      <c r="K1732" s="43">
        <v>17.5</v>
      </c>
      <c r="L1732" s="43">
        <v>10</v>
      </c>
      <c r="M1732" s="43">
        <v>13.5</v>
      </c>
      <c r="N1732" s="37" t="s">
        <v>23</v>
      </c>
      <c r="O1732" s="37" t="s">
        <v>24</v>
      </c>
    </row>
    <row r="1733" spans="1:15" s="36" customFormat="1" x14ac:dyDescent="0.25">
      <c r="A1733" s="37" t="s">
        <v>3449</v>
      </c>
      <c r="B1733" s="44" t="str">
        <f t="shared" si="35"/>
        <v>Valve,Unicheck-Plastic/2" Slip X Slip</v>
      </c>
      <c r="C1733" s="37" t="s">
        <v>3450</v>
      </c>
      <c r="D1733" s="37" t="str">
        <f>VLOOKUP(A1733,'[1]Zoeller Pump Company'!$A$10:$C$3862,3,FALSE)</f>
        <v>https://www.zoellerpumps.com/en-us/products/check-valves</v>
      </c>
      <c r="E1733" s="37" t="s">
        <v>21</v>
      </c>
      <c r="F1733" s="40">
        <v>46</v>
      </c>
      <c r="G1733" s="41"/>
      <c r="H1733" s="42">
        <v>53514027049</v>
      </c>
      <c r="I1733" s="43">
        <v>1.6</v>
      </c>
      <c r="J1733" s="43" t="s">
        <v>22</v>
      </c>
      <c r="K1733" s="43">
        <v>12</v>
      </c>
      <c r="L1733" s="43">
        <v>8.25</v>
      </c>
      <c r="M1733" s="43">
        <v>11</v>
      </c>
      <c r="N1733" s="37" t="s">
        <v>23</v>
      </c>
      <c r="O1733" s="37" t="s">
        <v>24</v>
      </c>
    </row>
    <row r="1734" spans="1:15" s="36" customFormat="1" x14ac:dyDescent="0.25">
      <c r="A1734" s="37" t="s">
        <v>3451</v>
      </c>
      <c r="B1734" s="44" t="str">
        <f t="shared" si="35"/>
        <v>Valve,Unicheck-Plastic/2"Slip "Rack Pak"</v>
      </c>
      <c r="C1734" s="37" t="s">
        <v>3452</v>
      </c>
      <c r="D1734" s="37" t="str">
        <f>VLOOKUP(A1734,'[1]Zoeller Pump Company'!$A$10:$C$3862,3,FALSE)</f>
        <v>https://www.zoellerpumps.com/en-us/products/check-valves</v>
      </c>
      <c r="E1734" s="37" t="s">
        <v>21</v>
      </c>
      <c r="F1734" s="40">
        <v>49</v>
      </c>
      <c r="G1734" s="41"/>
      <c r="H1734" s="42">
        <v>53514027919</v>
      </c>
      <c r="I1734" s="43">
        <v>1.6</v>
      </c>
      <c r="J1734" s="43" t="s">
        <v>22</v>
      </c>
      <c r="K1734" s="43">
        <v>12</v>
      </c>
      <c r="L1734" s="43">
        <v>8.25</v>
      </c>
      <c r="M1734" s="43">
        <v>11</v>
      </c>
      <c r="N1734" s="37" t="s">
        <v>23</v>
      </c>
      <c r="O1734" s="37" t="s">
        <v>24</v>
      </c>
    </row>
    <row r="1735" spans="1:15" s="36" customFormat="1" x14ac:dyDescent="0.25">
      <c r="A1735" s="37" t="s">
        <v>3453</v>
      </c>
      <c r="B1735" s="44" t="str">
        <f t="shared" si="35"/>
        <v>Valve,Unicheck-Plastic/2" Body Asm</v>
      </c>
      <c r="C1735" s="37" t="s">
        <v>3454</v>
      </c>
      <c r="D1735" s="37" t="str">
        <f>VLOOKUP(A1735,'[1]Zoeller Pump Company'!$A$10:$C$3862,3,FALSE)</f>
        <v>https://www.zoellerpumps.com/en-us/products/check-valves</v>
      </c>
      <c r="E1735" s="37" t="s">
        <v>21</v>
      </c>
      <c r="F1735" s="40">
        <v>30</v>
      </c>
      <c r="G1735" s="41"/>
      <c r="H1735" s="42">
        <v>53514027926</v>
      </c>
      <c r="I1735" s="43">
        <v>0.8</v>
      </c>
      <c r="J1735" s="43" t="s">
        <v>22</v>
      </c>
      <c r="K1735" s="43">
        <v>7.5</v>
      </c>
      <c r="L1735" s="43">
        <v>5.5</v>
      </c>
      <c r="M1735" s="43">
        <v>6</v>
      </c>
      <c r="N1735" s="37" t="s">
        <v>23</v>
      </c>
      <c r="O1735" s="37" t="s">
        <v>24</v>
      </c>
    </row>
    <row r="1736" spans="1:15" s="36" customFormat="1" x14ac:dyDescent="0.25">
      <c r="A1736" s="37" t="s">
        <v>3455</v>
      </c>
      <c r="B1736" s="44" t="str">
        <f t="shared" si="35"/>
        <v>Valve,Unicheck-3" Pvc/Compression</v>
      </c>
      <c r="C1736" s="37" t="s">
        <v>3456</v>
      </c>
      <c r="D1736" s="37" t="str">
        <f>VLOOKUP(A1736,'[1]Zoeller Pump Company'!$A$10:$C$3862,3,FALSE)</f>
        <v>https://www.zoellerpumps.com/en-us/products/check-valves</v>
      </c>
      <c r="E1736" s="37" t="s">
        <v>21</v>
      </c>
      <c r="F1736" s="40">
        <v>144</v>
      </c>
      <c r="G1736" s="41"/>
      <c r="H1736" s="42">
        <v>53514019617</v>
      </c>
      <c r="I1736" s="43">
        <v>5</v>
      </c>
      <c r="J1736" s="43" t="s">
        <v>22</v>
      </c>
      <c r="K1736" s="43">
        <v>18</v>
      </c>
      <c r="L1736" s="43">
        <v>7</v>
      </c>
      <c r="M1736" s="43">
        <v>13.5</v>
      </c>
      <c r="N1736" s="37" t="s">
        <v>23</v>
      </c>
      <c r="O1736" s="37" t="s">
        <v>24</v>
      </c>
    </row>
    <row r="1737" spans="1:15" s="36" customFormat="1" x14ac:dyDescent="0.25">
      <c r="A1737" s="37" t="s">
        <v>3457</v>
      </c>
      <c r="B1737" s="44" t="str">
        <f t="shared" si="35"/>
        <v>Valve,Quiet Check 1.5"Pvc/Union/Solvent-Weld/PVC</v>
      </c>
      <c r="C1737" s="37" t="s">
        <v>3458</v>
      </c>
      <c r="D1737" s="37" t="str">
        <f>VLOOKUP(A1737,'[1]Zoeller Pump Company'!$A$10:$C$3862,3,FALSE)</f>
        <v>https://www.zoellerpumps.com/en-us/products/check-valves</v>
      </c>
      <c r="E1737" s="37" t="s">
        <v>21</v>
      </c>
      <c r="F1737" s="40">
        <v>29</v>
      </c>
      <c r="G1737" s="41"/>
      <c r="H1737" s="42">
        <v>53514264147</v>
      </c>
      <c r="I1737" s="43">
        <v>2</v>
      </c>
      <c r="J1737" s="43" t="s">
        <v>22</v>
      </c>
      <c r="K1737" s="43">
        <v>3.75</v>
      </c>
      <c r="L1737" s="43">
        <v>3.5</v>
      </c>
      <c r="M1737" s="43">
        <v>9.5</v>
      </c>
      <c r="N1737" s="37" t="s">
        <v>23</v>
      </c>
      <c r="O1737" s="37" t="s">
        <v>24</v>
      </c>
    </row>
    <row r="1738" spans="1:15" s="36" customFormat="1" x14ac:dyDescent="0.25">
      <c r="A1738" s="37" t="s">
        <v>3459</v>
      </c>
      <c r="B1738" s="44" t="str">
        <f t="shared" si="35"/>
        <v>Valve,Quiet Check 1.5"Pvc/Clear/Union-Solvent Weld/PVC</v>
      </c>
      <c r="C1738" s="37" t="s">
        <v>3460</v>
      </c>
      <c r="D1738" s="37" t="str">
        <f>VLOOKUP(A1738,'[1]Zoeller Pump Company'!$A$10:$C$3862,3,FALSE)</f>
        <v>https://www.zoellerpumps.com/en-us/products/check-valves</v>
      </c>
      <c r="E1738" s="37" t="s">
        <v>21</v>
      </c>
      <c r="F1738" s="40">
        <v>34</v>
      </c>
      <c r="G1738" s="41"/>
      <c r="H1738" s="42">
        <v>53514264161</v>
      </c>
      <c r="I1738" s="43">
        <v>2</v>
      </c>
      <c r="J1738" s="43" t="s">
        <v>22</v>
      </c>
      <c r="K1738" s="43">
        <v>3.75</v>
      </c>
      <c r="L1738" s="43">
        <v>3.5</v>
      </c>
      <c r="M1738" s="43">
        <v>9.5</v>
      </c>
      <c r="N1738" s="37" t="s">
        <v>23</v>
      </c>
      <c r="O1738" s="37" t="s">
        <v>24</v>
      </c>
    </row>
    <row r="1739" spans="1:15" s="36" customFormat="1" x14ac:dyDescent="0.25">
      <c r="A1739" s="37" t="s">
        <v>3461</v>
      </c>
      <c r="B1739" s="44" t="str">
        <f t="shared" si="35"/>
        <v>Valve,Quiet Check 2"Pvc/Union/Solvent-Weld/PVC</v>
      </c>
      <c r="C1739" s="37" t="s">
        <v>3462</v>
      </c>
      <c r="D1739" s="37" t="str">
        <f>VLOOKUP(A1739,'[1]Zoeller Pump Company'!$A$10:$C$3862,3,FALSE)</f>
        <v>https://www.zoellerpumps.com/en-us/products/check-valves</v>
      </c>
      <c r="E1739" s="37" t="s">
        <v>21</v>
      </c>
      <c r="F1739" s="40">
        <v>38</v>
      </c>
      <c r="G1739" s="41"/>
      <c r="H1739" s="42">
        <v>53514264185</v>
      </c>
      <c r="I1739" s="43">
        <v>3</v>
      </c>
      <c r="J1739" s="43" t="s">
        <v>22</v>
      </c>
      <c r="K1739" s="43">
        <v>4.5</v>
      </c>
      <c r="L1739" s="43">
        <v>4.5</v>
      </c>
      <c r="M1739" s="43">
        <v>10.5</v>
      </c>
      <c r="N1739" s="37" t="s">
        <v>23</v>
      </c>
      <c r="O1739" s="37" t="s">
        <v>24</v>
      </c>
    </row>
    <row r="1740" spans="1:15" s="36" customFormat="1" x14ac:dyDescent="0.25">
      <c r="A1740" s="37" t="s">
        <v>3463</v>
      </c>
      <c r="B1740" s="44" t="str">
        <f t="shared" si="35"/>
        <v>Valve,Quiet Check 2"PVc/Clear/Union/Solvent Weld/PVC</v>
      </c>
      <c r="C1740" s="37" t="s">
        <v>3464</v>
      </c>
      <c r="D1740" s="37" t="str">
        <f>VLOOKUP(A1740,'[1]Zoeller Pump Company'!$A$10:$C$3862,3,FALSE)</f>
        <v>https://www.zoellerpumps.com/en-us/products/check-valves</v>
      </c>
      <c r="E1740" s="37" t="s">
        <v>21</v>
      </c>
      <c r="F1740" s="40">
        <v>45</v>
      </c>
      <c r="G1740" s="41"/>
      <c r="H1740" s="42">
        <v>53514264208</v>
      </c>
      <c r="I1740" s="43">
        <v>3</v>
      </c>
      <c r="J1740" s="43" t="s">
        <v>22</v>
      </c>
      <c r="K1740" s="43">
        <v>4.5</v>
      </c>
      <c r="L1740" s="43">
        <v>4.5</v>
      </c>
      <c r="M1740" s="43">
        <v>10.5</v>
      </c>
      <c r="N1740" s="37" t="s">
        <v>23</v>
      </c>
      <c r="O1740" s="37" t="s">
        <v>24</v>
      </c>
    </row>
    <row r="1741" spans="1:15" s="36" customFormat="1" x14ac:dyDescent="0.25">
      <c r="A1741" s="37" t="s">
        <v>3465</v>
      </c>
      <c r="B1741" s="44" t="str">
        <f t="shared" si="35"/>
        <v>Valve,Quiet Check 3"Pvc/Socket/PVC</v>
      </c>
      <c r="C1741" s="37" t="s">
        <v>3466</v>
      </c>
      <c r="D1741" s="37" t="str">
        <f>VLOOKUP(A1741,'[1]Zoeller Pump Company'!$A$10:$C$3862,3,FALSE)</f>
        <v>https://www.zoellerpumps.com/en-us/products/check-valves</v>
      </c>
      <c r="E1741" s="37" t="s">
        <v>21</v>
      </c>
      <c r="F1741" s="40">
        <v>72</v>
      </c>
      <c r="G1741" s="41"/>
      <c r="H1741" s="42">
        <v>53514264222</v>
      </c>
      <c r="I1741" s="43">
        <v>3</v>
      </c>
      <c r="J1741" s="43" t="s">
        <v>22</v>
      </c>
      <c r="K1741" s="43">
        <v>5.5</v>
      </c>
      <c r="L1741" s="43">
        <v>5.5</v>
      </c>
      <c r="M1741" s="43">
        <v>9.5</v>
      </c>
      <c r="N1741" s="37" t="s">
        <v>23</v>
      </c>
      <c r="O1741" s="37" t="s">
        <v>24</v>
      </c>
    </row>
    <row r="1742" spans="1:15" s="36" customFormat="1" x14ac:dyDescent="0.25">
      <c r="A1742" s="37" t="s">
        <v>3467</v>
      </c>
      <c r="B1742" s="44" t="str">
        <f t="shared" si="35"/>
        <v>Valve,Quiet Check 3"Pvc/Clear/Socket/PVC</v>
      </c>
      <c r="C1742" s="37" t="s">
        <v>3468</v>
      </c>
      <c r="D1742" s="37" t="str">
        <f>VLOOKUP(A1742,'[1]Zoeller Pump Company'!$A$10:$C$3862,3,FALSE)</f>
        <v>https://www.zoellerpumps.com/en-us/products/check-valves</v>
      </c>
      <c r="E1742" s="37" t="s">
        <v>21</v>
      </c>
      <c r="F1742" s="40">
        <v>82</v>
      </c>
      <c r="G1742" s="41"/>
      <c r="H1742" s="42">
        <v>53514264246</v>
      </c>
      <c r="I1742" s="43">
        <v>3</v>
      </c>
      <c r="J1742" s="43" t="s">
        <v>22</v>
      </c>
      <c r="K1742" s="43">
        <v>5.5</v>
      </c>
      <c r="L1742" s="43">
        <v>5.5</v>
      </c>
      <c r="M1742" s="43">
        <v>9.5</v>
      </c>
      <c r="N1742" s="37" t="s">
        <v>23</v>
      </c>
      <c r="O1742" s="37" t="s">
        <v>24</v>
      </c>
    </row>
    <row r="1743" spans="1:15" s="36" customFormat="1" x14ac:dyDescent="0.25">
      <c r="A1743" s="37" t="s">
        <v>3469</v>
      </c>
      <c r="B1743" s="44" t="str">
        <f t="shared" si="35"/>
        <v>Valve,Quiet Check 1.5"Pvc/Union/Ball Valve/SOC/White</v>
      </c>
      <c r="C1743" s="37" t="s">
        <v>3470</v>
      </c>
      <c r="D1743" s="37" t="str">
        <f>VLOOKUP(A1743,'[1]Zoeller Pump Company'!$A$10:$C$3862,3,FALSE)</f>
        <v>https://www.zoellerpumps.com/en-us/products/check-valves</v>
      </c>
      <c r="E1743" s="37" t="s">
        <v>21</v>
      </c>
      <c r="F1743" s="40">
        <v>48</v>
      </c>
      <c r="G1743" s="41"/>
      <c r="H1743" s="42">
        <v>53514286286</v>
      </c>
      <c r="I1743" s="43">
        <v>3</v>
      </c>
      <c r="J1743" s="43" t="s">
        <v>22</v>
      </c>
      <c r="K1743" s="43">
        <v>4.25</v>
      </c>
      <c r="L1743" s="43">
        <v>3.5</v>
      </c>
      <c r="M1743" s="43">
        <v>14.75</v>
      </c>
      <c r="N1743" s="37" t="s">
        <v>23</v>
      </c>
      <c r="O1743" s="37" t="s">
        <v>24</v>
      </c>
    </row>
    <row r="1744" spans="1:15" s="36" customFormat="1" x14ac:dyDescent="0.25">
      <c r="A1744" s="37" t="s">
        <v>3471</v>
      </c>
      <c r="B1744" s="44" t="str">
        <f t="shared" si="35"/>
        <v>Valve,Quiet Check 1.5"Pvc/Union/Ball Valve/SOC/Clear</v>
      </c>
      <c r="C1744" s="37" t="s">
        <v>3472</v>
      </c>
      <c r="D1744" s="37" t="str">
        <f>VLOOKUP(A1744,'[1]Zoeller Pump Company'!$A$10:$C$3862,3,FALSE)</f>
        <v>https://www.zoellerpumps.com/en-us/products/check-valves</v>
      </c>
      <c r="E1744" s="37" t="s">
        <v>21</v>
      </c>
      <c r="F1744" s="40">
        <v>51</v>
      </c>
      <c r="G1744" s="41"/>
      <c r="H1744" s="42">
        <v>53514286309</v>
      </c>
      <c r="I1744" s="43">
        <v>3</v>
      </c>
      <c r="J1744" s="43" t="s">
        <v>22</v>
      </c>
      <c r="K1744" s="43">
        <v>4.25</v>
      </c>
      <c r="L1744" s="43">
        <v>3.5</v>
      </c>
      <c r="M1744" s="43">
        <v>14.75</v>
      </c>
      <c r="N1744" s="37" t="s">
        <v>23</v>
      </c>
      <c r="O1744" s="37" t="s">
        <v>24</v>
      </c>
    </row>
    <row r="1745" spans="1:15" s="36" customFormat="1" x14ac:dyDescent="0.25">
      <c r="A1745" s="37" t="s">
        <v>3473</v>
      </c>
      <c r="B1745" s="44" t="str">
        <f t="shared" si="35"/>
        <v>Valve,Quiet Check 2"Pvc/Union/Ball Valve/SOC/White</v>
      </c>
      <c r="C1745" s="37" t="s">
        <v>3474</v>
      </c>
      <c r="D1745" s="37" t="str">
        <f>VLOOKUP(A1745,'[1]Zoeller Pump Company'!$A$10:$C$3862,3,FALSE)</f>
        <v>https://www.zoellerpumps.com/en-us/products/check-valves</v>
      </c>
      <c r="E1745" s="37" t="s">
        <v>21</v>
      </c>
      <c r="F1745" s="40">
        <v>58</v>
      </c>
      <c r="G1745" s="41"/>
      <c r="H1745" s="42">
        <v>53514286323</v>
      </c>
      <c r="I1745" s="43">
        <v>4</v>
      </c>
      <c r="J1745" s="43" t="s">
        <v>22</v>
      </c>
      <c r="K1745" s="43">
        <v>5</v>
      </c>
      <c r="L1745" s="43">
        <v>4.5</v>
      </c>
      <c r="M1745" s="43">
        <v>16</v>
      </c>
      <c r="N1745" s="37" t="s">
        <v>23</v>
      </c>
      <c r="O1745" s="37" t="s">
        <v>24</v>
      </c>
    </row>
    <row r="1746" spans="1:15" s="36" customFormat="1" x14ac:dyDescent="0.25">
      <c r="A1746" s="37" t="s">
        <v>3475</v>
      </c>
      <c r="B1746" s="44" t="str">
        <f t="shared" si="35"/>
        <v>Valve,Quiet Check 2"Pvc/Union/Ball Valve/SOC/Clear</v>
      </c>
      <c r="C1746" s="37" t="s">
        <v>3476</v>
      </c>
      <c r="D1746" s="37" t="str">
        <f>VLOOKUP(A1746,'[1]Zoeller Pump Company'!$A$10:$C$3862,3,FALSE)</f>
        <v>https://www.zoellerpumps.com/en-us/products/check-valves</v>
      </c>
      <c r="E1746" s="37" t="s">
        <v>21</v>
      </c>
      <c r="F1746" s="40">
        <v>62</v>
      </c>
      <c r="G1746" s="41"/>
      <c r="H1746" s="42">
        <v>53514286347</v>
      </c>
      <c r="I1746" s="43">
        <v>4</v>
      </c>
      <c r="J1746" s="43" t="s">
        <v>22</v>
      </c>
      <c r="K1746" s="43">
        <v>5</v>
      </c>
      <c r="L1746" s="43">
        <v>4.5</v>
      </c>
      <c r="M1746" s="43">
        <v>16</v>
      </c>
      <c r="N1746" s="37" t="s">
        <v>23</v>
      </c>
      <c r="O1746" s="37" t="s">
        <v>24</v>
      </c>
    </row>
    <row r="1747" spans="1:15" s="36" customFormat="1" x14ac:dyDescent="0.25">
      <c r="A1747" s="37" t="s">
        <v>3477</v>
      </c>
      <c r="B1747" s="44" t="str">
        <f t="shared" si="35"/>
        <v>Valve,Unichk-Union/Ball Valve/1.5"/Pvc/Soc/Sch40</v>
      </c>
      <c r="C1747" s="37" t="s">
        <v>3478</v>
      </c>
      <c r="D1747" s="37" t="str">
        <f>VLOOKUP(A1747,'[1]Zoeller Pump Company'!$A$10:$C$3862,3,FALSE)</f>
        <v>https://www.zoellerpumps.com/en-us/products/check-valves</v>
      </c>
      <c r="E1747" s="37" t="s">
        <v>21</v>
      </c>
      <c r="F1747" s="40">
        <v>47</v>
      </c>
      <c r="G1747" s="41"/>
      <c r="H1747" s="42">
        <v>53514105938</v>
      </c>
      <c r="I1747" s="43">
        <v>2</v>
      </c>
      <c r="J1747" s="43" t="s">
        <v>22</v>
      </c>
      <c r="K1747" s="43">
        <v>12</v>
      </c>
      <c r="L1747" s="43">
        <v>8.25</v>
      </c>
      <c r="M1747" s="43">
        <v>11</v>
      </c>
      <c r="N1747" s="37" t="s">
        <v>23</v>
      </c>
      <c r="O1747" s="37" t="s">
        <v>24</v>
      </c>
    </row>
    <row r="1748" spans="1:15" s="36" customFormat="1" x14ac:dyDescent="0.25">
      <c r="A1748" s="37" t="s">
        <v>3479</v>
      </c>
      <c r="B1748" s="44" t="str">
        <f t="shared" si="35"/>
        <v>Valve,Unichk-Union Ball Valve/2"/Pvc/Soc/Sch40</v>
      </c>
      <c r="C1748" s="37" t="s">
        <v>3480</v>
      </c>
      <c r="D1748" s="37" t="str">
        <f>VLOOKUP(A1748,'[1]Zoeller Pump Company'!$A$10:$C$3862,3,FALSE)</f>
        <v>https://www.zoellerpumps.com/en-us/products/check-valves</v>
      </c>
      <c r="E1748" s="37" t="s">
        <v>21</v>
      </c>
      <c r="F1748" s="40">
        <v>59</v>
      </c>
      <c r="G1748" s="41"/>
      <c r="H1748" s="42">
        <v>53514105952</v>
      </c>
      <c r="I1748" s="43">
        <v>2.8</v>
      </c>
      <c r="J1748" s="43" t="s">
        <v>22</v>
      </c>
      <c r="K1748" s="43">
        <v>13</v>
      </c>
      <c r="L1748" s="43">
        <v>9.5</v>
      </c>
      <c r="M1748" s="43">
        <v>11.5</v>
      </c>
      <c r="N1748" s="37" t="s">
        <v>23</v>
      </c>
      <c r="O1748" s="37" t="s">
        <v>24</v>
      </c>
    </row>
    <row r="1749" spans="1:15" s="36" customFormat="1" x14ac:dyDescent="0.25">
      <c r="A1749" s="37" t="s">
        <v>3481</v>
      </c>
      <c r="B1749" s="44" t="str">
        <f t="shared" si="35"/>
        <v>Valve,Unichk-Union/1.5"/Pvc/Solvent Weld</v>
      </c>
      <c r="C1749" s="37" t="s">
        <v>3482</v>
      </c>
      <c r="D1749" s="37" t="str">
        <f>VLOOKUP(A1749,'[1]Zoeller Pump Company'!$A$10:$C$3862,3,FALSE)</f>
        <v>https://www.zoellerpumps.com/en-us/products/check-valves</v>
      </c>
      <c r="E1749" s="37" t="s">
        <v>21</v>
      </c>
      <c r="F1749" s="40">
        <v>31</v>
      </c>
      <c r="G1749" s="41"/>
      <c r="H1749" s="42">
        <v>53514105969</v>
      </c>
      <c r="I1749" s="43">
        <v>1</v>
      </c>
      <c r="J1749" s="43" t="s">
        <v>22</v>
      </c>
      <c r="K1749" s="43">
        <v>12</v>
      </c>
      <c r="L1749" s="43">
        <v>8.25</v>
      </c>
      <c r="M1749" s="43">
        <v>11</v>
      </c>
      <c r="N1749" s="37" t="s">
        <v>23</v>
      </c>
      <c r="O1749" s="37" t="s">
        <v>24</v>
      </c>
    </row>
    <row r="1750" spans="1:15" s="36" customFormat="1" x14ac:dyDescent="0.25">
      <c r="A1750" s="37" t="s">
        <v>3483</v>
      </c>
      <c r="B1750" s="44" t="str">
        <f t="shared" si="35"/>
        <v>Valve,Unichk-Union/2"/Pvc/Solvent Weld</v>
      </c>
      <c r="C1750" s="37" t="s">
        <v>3484</v>
      </c>
      <c r="D1750" s="37" t="str">
        <f>VLOOKUP(A1750,'[1]Zoeller Pump Company'!$A$10:$C$3862,3,FALSE)</f>
        <v>https://www.zoellerpumps.com/en-us/products/check-valves</v>
      </c>
      <c r="E1750" s="37" t="s">
        <v>21</v>
      </c>
      <c r="F1750" s="40">
        <v>34</v>
      </c>
      <c r="G1750" s="41"/>
      <c r="H1750" s="42">
        <v>53514105976</v>
      </c>
      <c r="I1750" s="43">
        <v>1.25</v>
      </c>
      <c r="J1750" s="43" t="s">
        <v>22</v>
      </c>
      <c r="K1750" s="43">
        <v>13</v>
      </c>
      <c r="L1750" s="43">
        <v>9.5</v>
      </c>
      <c r="M1750" s="43">
        <v>11.5</v>
      </c>
      <c r="N1750" s="37" t="s">
        <v>23</v>
      </c>
      <c r="O1750" s="37" t="s">
        <v>24</v>
      </c>
    </row>
    <row r="1751" spans="1:15" s="36" customFormat="1" x14ac:dyDescent="0.25">
      <c r="A1751" s="37" t="s">
        <v>3485</v>
      </c>
      <c r="B1751" s="44" t="str">
        <f t="shared" si="35"/>
        <v>Valve,Unicheck-2" Slip X Slip/Cast Iron</v>
      </c>
      <c r="C1751" s="37" t="s">
        <v>3486</v>
      </c>
      <c r="D1751" s="37" t="str">
        <f>VLOOKUP(A1751,'[1]Zoeller Pump Company'!$A$10:$C$3862,3,FALSE)</f>
        <v>https://www.zoellerpumps.com/en-us/products/check-valves</v>
      </c>
      <c r="E1751" s="37" t="s">
        <v>21</v>
      </c>
      <c r="F1751" s="40">
        <v>61</v>
      </c>
      <c r="G1751" s="41"/>
      <c r="H1751" s="42">
        <v>53514019631</v>
      </c>
      <c r="I1751" s="43">
        <v>3.8</v>
      </c>
      <c r="J1751" s="43" t="s">
        <v>22</v>
      </c>
      <c r="K1751" s="43">
        <v>12</v>
      </c>
      <c r="L1751" s="43">
        <v>8.25</v>
      </c>
      <c r="M1751" s="43">
        <v>11</v>
      </c>
      <c r="N1751" s="37" t="s">
        <v>23</v>
      </c>
      <c r="O1751" s="37" t="s">
        <v>24</v>
      </c>
    </row>
    <row r="1752" spans="1:15" s="36" customFormat="1" x14ac:dyDescent="0.25">
      <c r="A1752" s="37" t="s">
        <v>3487</v>
      </c>
      <c r="B1752" s="44" t="str">
        <f t="shared" si="35"/>
        <v>Valve,Unicheck-2"Female NPT/Cast Iron/50 Psi</v>
      </c>
      <c r="C1752" s="37" t="s">
        <v>3488</v>
      </c>
      <c r="D1752" s="37" t="str">
        <f>VLOOKUP(A1752,'[1]Zoeller Pump Company'!$A$10:$C$3862,3,FALSE)</f>
        <v>https://www.zoellerpumps.com/en-us/products/check-valves</v>
      </c>
      <c r="E1752" s="37" t="s">
        <v>21</v>
      </c>
      <c r="F1752" s="40">
        <v>116</v>
      </c>
      <c r="G1752" s="41"/>
      <c r="H1752" s="42">
        <v>53514019648</v>
      </c>
      <c r="I1752" s="43">
        <v>11</v>
      </c>
      <c r="J1752" s="43" t="s">
        <v>22</v>
      </c>
      <c r="K1752" s="43">
        <v>7.5</v>
      </c>
      <c r="L1752" s="43">
        <v>5.5</v>
      </c>
      <c r="M1752" s="43">
        <v>6</v>
      </c>
      <c r="N1752" s="37" t="s">
        <v>23</v>
      </c>
      <c r="O1752" s="37" t="s">
        <v>24</v>
      </c>
    </row>
    <row r="1753" spans="1:15" s="36" customFormat="1" x14ac:dyDescent="0.25">
      <c r="A1753" s="37" t="s">
        <v>3489</v>
      </c>
      <c r="B1753" s="44" t="str">
        <f t="shared" si="35"/>
        <v>Valve,Unicheck-3"Female NPT/Cast Iron</v>
      </c>
      <c r="C1753" s="37" t="s">
        <v>3490</v>
      </c>
      <c r="D1753" s="37" t="str">
        <f>VLOOKUP(A1753,'[1]Zoeller Pump Company'!$A$10:$C$3862,3,FALSE)</f>
        <v>https://www.zoellerpumps.com/en-us/products/check-valves</v>
      </c>
      <c r="E1753" s="37" t="s">
        <v>21</v>
      </c>
      <c r="F1753" s="40">
        <v>202</v>
      </c>
      <c r="G1753" s="41"/>
      <c r="H1753" s="42">
        <v>53514019655</v>
      </c>
      <c r="I1753" s="43">
        <v>18</v>
      </c>
      <c r="J1753" s="43" t="s">
        <v>22</v>
      </c>
      <c r="K1753" s="43">
        <v>9</v>
      </c>
      <c r="L1753" s="43">
        <v>7</v>
      </c>
      <c r="M1753" s="43">
        <v>7</v>
      </c>
      <c r="N1753" s="37" t="s">
        <v>23</v>
      </c>
      <c r="O1753" s="37" t="s">
        <v>24</v>
      </c>
    </row>
    <row r="1754" spans="1:15" s="36" customFormat="1" x14ac:dyDescent="0.25">
      <c r="A1754" s="37" t="s">
        <v>3491</v>
      </c>
      <c r="B1754" s="44" t="str">
        <f t="shared" si="35"/>
        <v>Valve,Unicheck/1.25"Female NPT</v>
      </c>
      <c r="C1754" s="37" t="s">
        <v>3492</v>
      </c>
      <c r="D1754" s="37" t="str">
        <f>VLOOKUP(A1754,'[1]Zoeller Pump Company'!$A$10:$C$3862,3,FALSE)</f>
        <v>https://www.zoellerpumps.com/en-us/products/check-valves</v>
      </c>
      <c r="E1754" s="37" t="s">
        <v>21</v>
      </c>
      <c r="F1754" s="40">
        <v>109</v>
      </c>
      <c r="G1754" s="41"/>
      <c r="H1754" s="42">
        <v>53514045203</v>
      </c>
      <c r="I1754" s="43">
        <v>7.5</v>
      </c>
      <c r="J1754" s="43" t="s">
        <v>22</v>
      </c>
      <c r="K1754" s="43">
        <v>7.5</v>
      </c>
      <c r="L1754" s="43">
        <v>5.5</v>
      </c>
      <c r="M1754" s="43">
        <v>5.5</v>
      </c>
      <c r="N1754" s="37" t="s">
        <v>23</v>
      </c>
      <c r="O1754" s="37" t="s">
        <v>24</v>
      </c>
    </row>
    <row r="1755" spans="1:15" s="36" customFormat="1" x14ac:dyDescent="0.25">
      <c r="A1755" s="37" t="s">
        <v>3493</v>
      </c>
      <c r="B1755" s="44" t="str">
        <f t="shared" si="35"/>
        <v>Valve,Unicheck/1.5" Female NPT</v>
      </c>
      <c r="C1755" s="37" t="s">
        <v>3494</v>
      </c>
      <c r="D1755" s="37" t="str">
        <f>VLOOKUP(A1755,'[1]Zoeller Pump Company'!$A$10:$C$3862,3,FALSE)</f>
        <v>https://www.zoellerpumps.com/en-us/products/check-valves</v>
      </c>
      <c r="E1755" s="37" t="s">
        <v>21</v>
      </c>
      <c r="F1755" s="40">
        <v>113</v>
      </c>
      <c r="G1755" s="41"/>
      <c r="H1755" s="42">
        <v>53514047313</v>
      </c>
      <c r="I1755" s="43">
        <v>7.5</v>
      </c>
      <c r="J1755" s="43" t="s">
        <v>22</v>
      </c>
      <c r="K1755" s="43">
        <v>7</v>
      </c>
      <c r="L1755" s="43">
        <v>5.5</v>
      </c>
      <c r="M1755" s="43">
        <v>5.5</v>
      </c>
      <c r="N1755" s="37" t="s">
        <v>23</v>
      </c>
      <c r="O1755" s="37" t="s">
        <v>24</v>
      </c>
    </row>
    <row r="1756" spans="1:15" s="36" customFormat="1" x14ac:dyDescent="0.25">
      <c r="A1756" s="37" t="s">
        <v>3495</v>
      </c>
      <c r="B1756" s="44" t="str">
        <f t="shared" si="35"/>
        <v>Valve,Ball 1.25" (Slip To Slip)/Sch 80/(Colonial)</v>
      </c>
      <c r="C1756" s="37" t="s">
        <v>3496</v>
      </c>
      <c r="D1756" s="37" t="str">
        <f>VLOOKUP(A1756,'[1]Zoeller Pump Company'!$A$10:$C$3862,3,FALSE)</f>
        <v>https://www.zoellerpumps.com/en-us/products/check-valves</v>
      </c>
      <c r="E1756" s="37" t="s">
        <v>21</v>
      </c>
      <c r="F1756" s="40">
        <v>61</v>
      </c>
      <c r="G1756" s="41"/>
      <c r="H1756" s="42">
        <v>53514045951</v>
      </c>
      <c r="I1756" s="43">
        <v>2</v>
      </c>
      <c r="J1756" s="43" t="s">
        <v>22</v>
      </c>
      <c r="K1756" s="43">
        <v>6.5</v>
      </c>
      <c r="L1756" s="43">
        <v>3.5</v>
      </c>
      <c r="M1756" s="43">
        <v>5.5</v>
      </c>
      <c r="N1756" s="37" t="s">
        <v>23</v>
      </c>
      <c r="O1756" s="37" t="s">
        <v>24</v>
      </c>
    </row>
    <row r="1757" spans="1:15" s="36" customFormat="1" x14ac:dyDescent="0.25">
      <c r="A1757" s="37" t="s">
        <v>3497</v>
      </c>
      <c r="B1757" s="44" t="str">
        <f t="shared" si="35"/>
        <v>Valve,Ball 1.5" (Slip To Slip)/Sch 80/(Colonial)</v>
      </c>
      <c r="C1757" s="37" t="s">
        <v>3498</v>
      </c>
      <c r="D1757" s="37" t="str">
        <f>VLOOKUP(A1757,'[1]Zoeller Pump Company'!$A$10:$C$3862,3,FALSE)</f>
        <v>https://www.zoellerpumps.com/en-us/products/check-valves</v>
      </c>
      <c r="E1757" s="37" t="s">
        <v>21</v>
      </c>
      <c r="F1757" s="40">
        <v>74</v>
      </c>
      <c r="G1757" s="41"/>
      <c r="H1757" s="42">
        <v>53514045968</v>
      </c>
      <c r="I1757" s="43">
        <v>2</v>
      </c>
      <c r="J1757" s="43" t="s">
        <v>22</v>
      </c>
      <c r="K1757" s="43">
        <v>6.5</v>
      </c>
      <c r="L1757" s="43">
        <v>3.5</v>
      </c>
      <c r="M1757" s="43">
        <v>5.5</v>
      </c>
      <c r="N1757" s="37" t="s">
        <v>23</v>
      </c>
      <c r="O1757" s="37" t="s">
        <v>24</v>
      </c>
    </row>
    <row r="1758" spans="1:15" s="36" customFormat="1" x14ac:dyDescent="0.25">
      <c r="A1758" s="37" t="s">
        <v>3499</v>
      </c>
      <c r="B1758" s="44" t="str">
        <f t="shared" si="35"/>
        <v>Valve,Ball 2" (Slip To Slip)/Sch 80/(Colonial)</v>
      </c>
      <c r="C1758" s="37" t="s">
        <v>3500</v>
      </c>
      <c r="D1758" s="37" t="str">
        <f>VLOOKUP(A1758,'[1]Zoeller Pump Company'!$A$10:$C$3862,3,FALSE)</f>
        <v>https://www.zoellerpumps.com/en-us/products/check-valves</v>
      </c>
      <c r="E1758" s="37" t="s">
        <v>21</v>
      </c>
      <c r="F1758" s="40">
        <v>95</v>
      </c>
      <c r="G1758" s="41"/>
      <c r="H1758" s="42">
        <v>53514045975</v>
      </c>
      <c r="I1758" s="43">
        <v>2.5</v>
      </c>
      <c r="J1758" s="43" t="s">
        <v>22</v>
      </c>
      <c r="K1758" s="43">
        <v>7</v>
      </c>
      <c r="L1758" s="43">
        <v>4.25</v>
      </c>
      <c r="M1758" s="43">
        <v>6</v>
      </c>
      <c r="N1758" s="37" t="s">
        <v>23</v>
      </c>
      <c r="O1758" s="37" t="s">
        <v>24</v>
      </c>
    </row>
    <row r="1759" spans="1:15" s="36" customFormat="1" x14ac:dyDescent="0.25">
      <c r="A1759" s="37" t="s">
        <v>3501</v>
      </c>
      <c r="B1759" s="44" t="str">
        <f t="shared" si="35"/>
        <v>Valve,Ball 1.25"/Single Union/(Slip XSlip)Sch 80</v>
      </c>
      <c r="C1759" s="37" t="s">
        <v>3502</v>
      </c>
      <c r="D1759" s="37" t="str">
        <f>VLOOKUP(A1759,'[1]Zoeller Pump Company'!$A$10:$C$3862,3,FALSE)</f>
        <v>https://www.zoellerpumps.com/en-us/products/check-valves</v>
      </c>
      <c r="E1759" s="37" t="s">
        <v>21</v>
      </c>
      <c r="F1759" s="40">
        <v>138</v>
      </c>
      <c r="G1759" s="41"/>
      <c r="H1759" s="42">
        <v>53514088132</v>
      </c>
      <c r="I1759" s="43">
        <v>2</v>
      </c>
      <c r="J1759" s="43" t="s">
        <v>22</v>
      </c>
      <c r="K1759" s="43">
        <v>5.5</v>
      </c>
      <c r="L1759" s="43">
        <v>3.5</v>
      </c>
      <c r="M1759" s="43">
        <v>4.5</v>
      </c>
      <c r="N1759" s="37" t="s">
        <v>23</v>
      </c>
      <c r="O1759" s="37" t="s">
        <v>24</v>
      </c>
    </row>
    <row r="1760" spans="1:15" s="36" customFormat="1" x14ac:dyDescent="0.25">
      <c r="A1760" s="37" t="s">
        <v>3503</v>
      </c>
      <c r="B1760" s="44" t="str">
        <f t="shared" si="35"/>
        <v>Valve,Unicheck-Pvc/1.25 Or 1.5 Slip</v>
      </c>
      <c r="C1760" s="37" t="s">
        <v>3504</v>
      </c>
      <c r="D1760" s="37" t="str">
        <f>VLOOKUP(A1760,'[1]Zoeller Pump Company'!$A$10:$C$3862,3,FALSE)</f>
        <v>https://www.zoellerpumps.com/en-us/products/check-valves</v>
      </c>
      <c r="E1760" s="37" t="s">
        <v>21</v>
      </c>
      <c r="F1760" s="40">
        <v>18</v>
      </c>
      <c r="G1760" s="41"/>
      <c r="H1760" s="42">
        <v>53514019662</v>
      </c>
      <c r="I1760" s="43">
        <v>0.9</v>
      </c>
      <c r="J1760" s="43" t="s">
        <v>22</v>
      </c>
      <c r="K1760" s="43">
        <v>17.5</v>
      </c>
      <c r="L1760" s="43">
        <v>6.75</v>
      </c>
      <c r="M1760" s="43">
        <v>9.75</v>
      </c>
      <c r="N1760" s="37" t="s">
        <v>23</v>
      </c>
      <c r="O1760" s="37" t="s">
        <v>24</v>
      </c>
    </row>
    <row r="1761" spans="1:16" s="36" customFormat="1" x14ac:dyDescent="0.25">
      <c r="A1761" s="37" t="s">
        <v>3505</v>
      </c>
      <c r="B1761" s="44" t="str">
        <f t="shared" si="35"/>
        <v>Valve,Unicheck-Pvc/Body Asm 1.25/1.5</v>
      </c>
      <c r="C1761" s="37" t="s">
        <v>3506</v>
      </c>
      <c r="D1761" s="37" t="str">
        <f>VLOOKUP(A1761,'[1]Zoeller Pump Company'!$A$10:$C$3862,3,FALSE)</f>
        <v>https://www.zoellerpumps.com/en-us/products/check-valves</v>
      </c>
      <c r="E1761" s="37" t="s">
        <v>21</v>
      </c>
      <c r="F1761" s="40">
        <v>12</v>
      </c>
      <c r="G1761" s="41"/>
      <c r="H1761" s="42">
        <v>53514019679</v>
      </c>
      <c r="I1761" s="43">
        <v>0.4</v>
      </c>
      <c r="J1761" s="43" t="s">
        <v>22</v>
      </c>
      <c r="K1761" s="43">
        <v>5.5</v>
      </c>
      <c r="L1761" s="43">
        <v>3.5</v>
      </c>
      <c r="M1761" s="43">
        <v>4.5</v>
      </c>
      <c r="N1761" s="37" t="s">
        <v>23</v>
      </c>
      <c r="O1761" s="37" t="s">
        <v>24</v>
      </c>
    </row>
    <row r="1762" spans="1:16" s="36" customFormat="1" x14ac:dyDescent="0.25">
      <c r="A1762" s="45" t="s">
        <v>3507</v>
      </c>
      <c r="B1762" s="44" t="str">
        <f t="shared" si="35"/>
        <v>Valve,Chk-1.25"Brass/Effluent Turbine</v>
      </c>
      <c r="C1762" s="37" t="s">
        <v>3508</v>
      </c>
      <c r="D1762" s="37" t="str">
        <f>VLOOKUP(A1762,'[1]Zoeller Pump Company'!$A$10:$C$3862,3,FALSE)</f>
        <v>https://www.zoellerpumps.com/en-us/products/check-valves</v>
      </c>
      <c r="E1762" s="37" t="s">
        <v>21</v>
      </c>
      <c r="F1762" s="40">
        <v>73</v>
      </c>
      <c r="G1762" s="41"/>
      <c r="H1762" s="42">
        <v>53514119430</v>
      </c>
      <c r="I1762" s="43">
        <v>2</v>
      </c>
      <c r="J1762" s="46" t="s">
        <v>22</v>
      </c>
      <c r="K1762" s="43">
        <v>4.5</v>
      </c>
      <c r="L1762" s="43">
        <v>2.25</v>
      </c>
      <c r="M1762" s="43">
        <v>2.5</v>
      </c>
      <c r="N1762" s="39" t="s">
        <v>23</v>
      </c>
      <c r="O1762" s="39" t="s">
        <v>24</v>
      </c>
    </row>
    <row r="1763" spans="1:16" s="36" customFormat="1" x14ac:dyDescent="0.25">
      <c r="A1763" s="45" t="s">
        <v>3509</v>
      </c>
      <c r="B1763" s="44" t="str">
        <f t="shared" si="35"/>
        <v>Valve,Chk-2"Brass/Efflu Ent Turbine</v>
      </c>
      <c r="C1763" s="37" t="s">
        <v>3510</v>
      </c>
      <c r="D1763" s="37" t="str">
        <f>VLOOKUP(A1763,'[1]Zoeller Pump Company'!$A$10:$C$3862,3,FALSE)</f>
        <v>https://www.zoellerpumps.com/en-us/products/check-valves</v>
      </c>
      <c r="E1763" s="37" t="s">
        <v>21</v>
      </c>
      <c r="F1763" s="40">
        <v>181</v>
      </c>
      <c r="G1763" s="41"/>
      <c r="H1763" s="42">
        <v>53514138592</v>
      </c>
      <c r="I1763" s="43">
        <v>3</v>
      </c>
      <c r="J1763" s="46" t="s">
        <v>22</v>
      </c>
      <c r="K1763" s="43">
        <v>5.5</v>
      </c>
      <c r="L1763" s="43">
        <v>3.5</v>
      </c>
      <c r="M1763" s="43">
        <v>3.5</v>
      </c>
      <c r="N1763" s="39" t="s">
        <v>23</v>
      </c>
      <c r="O1763" s="39" t="s">
        <v>24</v>
      </c>
    </row>
    <row r="1764" spans="1:16" s="36" customFormat="1" x14ac:dyDescent="0.25">
      <c r="A1764" s="37" t="s">
        <v>3511</v>
      </c>
      <c r="B1764" s="44" t="str">
        <f t="shared" si="35"/>
        <v>Valve,Unicheck-Pvc-1.25/1.5" Slip Gwr</v>
      </c>
      <c r="C1764" s="37" t="s">
        <v>3512</v>
      </c>
      <c r="D1764" s="37" t="str">
        <f>VLOOKUP(A1764,'[1]Zoeller Pump Company'!$A$10:$C$3862,3,FALSE)</f>
        <v>https://www.zoellerpumps.com/en-us/products/check-valves</v>
      </c>
      <c r="E1764" s="37" t="s">
        <v>21</v>
      </c>
      <c r="F1764" s="40">
        <v>21</v>
      </c>
      <c r="G1764" s="41"/>
      <c r="H1764" s="42">
        <v>53514019693</v>
      </c>
      <c r="I1764" s="43">
        <v>1</v>
      </c>
      <c r="J1764" s="43" t="s">
        <v>22</v>
      </c>
      <c r="K1764" s="43">
        <v>17.5</v>
      </c>
      <c r="L1764" s="43">
        <v>6.75</v>
      </c>
      <c r="M1764" s="43">
        <v>9.75</v>
      </c>
      <c r="N1764" s="37" t="s">
        <v>23</v>
      </c>
      <c r="O1764" s="37" t="s">
        <v>24</v>
      </c>
    </row>
    <row r="1765" spans="1:16" s="36" customFormat="1" x14ac:dyDescent="0.25">
      <c r="A1765" s="37" t="s">
        <v>3513</v>
      </c>
      <c r="B1765" s="44" t="str">
        <f t="shared" si="35"/>
        <v>Valve, Check-Bronze/1"</v>
      </c>
      <c r="C1765" s="37" t="s">
        <v>3514</v>
      </c>
      <c r="D1765" s="37" t="str">
        <f>VLOOKUP(A1765,'[1]Zoeller Pump Company'!$A$10:$C$3862,3,FALSE)</f>
        <v>https://www.zoellerpumps.com/en-us/products/check-valves</v>
      </c>
      <c r="E1765" s="37" t="s">
        <v>21</v>
      </c>
      <c r="F1765" s="40">
        <v>42</v>
      </c>
      <c r="G1765" s="41"/>
      <c r="H1765" s="42">
        <v>53514219246</v>
      </c>
      <c r="I1765" s="43">
        <v>1</v>
      </c>
      <c r="J1765" s="43" t="s">
        <v>22</v>
      </c>
      <c r="K1765" s="43">
        <v>0</v>
      </c>
      <c r="L1765" s="43">
        <v>0</v>
      </c>
      <c r="M1765" s="43">
        <v>0</v>
      </c>
      <c r="N1765" s="37" t="s">
        <v>23</v>
      </c>
      <c r="O1765" s="37" t="s">
        <v>24</v>
      </c>
    </row>
    <row r="1766" spans="1:16" s="36" customFormat="1" x14ac:dyDescent="0.25">
      <c r="A1766" s="37" t="s">
        <v>3515</v>
      </c>
      <c r="B1766" s="44" t="str">
        <f t="shared" si="35"/>
        <v>Valve, Check-Bronze/1-1/4"</v>
      </c>
      <c r="C1766" s="37" t="s">
        <v>3516</v>
      </c>
      <c r="D1766" s="37" t="str">
        <f>VLOOKUP(A1766,'[1]Zoeller Pump Company'!$A$10:$C$3862,3,FALSE)</f>
        <v>https://www.zoellerpumps.com/en-us/products/check-valves</v>
      </c>
      <c r="E1766" s="37" t="s">
        <v>21</v>
      </c>
      <c r="F1766" s="40">
        <v>55</v>
      </c>
      <c r="G1766" s="41"/>
      <c r="H1766" s="42">
        <v>53514219260</v>
      </c>
      <c r="I1766" s="43">
        <v>1</v>
      </c>
      <c r="J1766" s="43" t="s">
        <v>22</v>
      </c>
      <c r="K1766" s="43">
        <v>2.5</v>
      </c>
      <c r="L1766" s="43">
        <v>2.5</v>
      </c>
      <c r="M1766" s="43">
        <v>4</v>
      </c>
      <c r="N1766" s="37" t="s">
        <v>23</v>
      </c>
      <c r="O1766" s="37" t="s">
        <v>24</v>
      </c>
    </row>
    <row r="1767" spans="1:16" s="36" customFormat="1" x14ac:dyDescent="0.25">
      <c r="A1767" s="37" t="s">
        <v>3517</v>
      </c>
      <c r="B1767" s="44" t="str">
        <f t="shared" si="35"/>
        <v>Valve, Check-Bronze/1-1/2"</v>
      </c>
      <c r="C1767" s="37" t="s">
        <v>3518</v>
      </c>
      <c r="D1767" s="37" t="str">
        <f>VLOOKUP(A1767,'[1]Zoeller Pump Company'!$A$10:$C$3862,3,FALSE)</f>
        <v>https://www.zoellerpumps.com/en-us/products/check-valves</v>
      </c>
      <c r="E1767" s="37" t="s">
        <v>21</v>
      </c>
      <c r="F1767" s="40">
        <v>56</v>
      </c>
      <c r="G1767" s="41"/>
      <c r="H1767" s="42">
        <v>53514219284</v>
      </c>
      <c r="I1767" s="43">
        <v>1</v>
      </c>
      <c r="J1767" s="43" t="s">
        <v>22</v>
      </c>
      <c r="K1767" s="43">
        <v>0</v>
      </c>
      <c r="L1767" s="43">
        <v>0</v>
      </c>
      <c r="M1767" s="43">
        <v>0</v>
      </c>
      <c r="N1767" s="37" t="s">
        <v>23</v>
      </c>
      <c r="O1767" s="37" t="s">
        <v>24</v>
      </c>
    </row>
    <row r="1768" spans="1:16" s="36" customFormat="1" x14ac:dyDescent="0.25">
      <c r="A1768" s="37" t="s">
        <v>3519</v>
      </c>
      <c r="B1768" s="44" t="str">
        <f t="shared" si="35"/>
        <v>Valve,Unicheck-Plastic/1.25/1.5"Slip SS</v>
      </c>
      <c r="C1768" s="37" t="s">
        <v>3520</v>
      </c>
      <c r="D1768" s="37" t="str">
        <f>VLOOKUP(A1768,'[1]Zoeller Pump Company'!$A$10:$C$3862,3,FALSE)</f>
        <v>https://www.zoellerpumps.com/en-us/products/check-valves</v>
      </c>
      <c r="E1768" s="37" t="s">
        <v>21</v>
      </c>
      <c r="F1768" s="40">
        <v>21</v>
      </c>
      <c r="G1768" s="41"/>
      <c r="H1768" s="42">
        <v>53514019709</v>
      </c>
      <c r="I1768" s="43">
        <v>0.8</v>
      </c>
      <c r="J1768" s="43" t="s">
        <v>22</v>
      </c>
      <c r="K1768" s="43">
        <v>17.5</v>
      </c>
      <c r="L1768" s="43">
        <v>6.75</v>
      </c>
      <c r="M1768" s="43">
        <v>9.75</v>
      </c>
      <c r="N1768" s="37" t="s">
        <v>23</v>
      </c>
      <c r="O1768" s="37" t="s">
        <v>24</v>
      </c>
    </row>
    <row r="1769" spans="1:16" s="36" customFormat="1" x14ac:dyDescent="0.25">
      <c r="A1769" s="37" t="s">
        <v>3521</v>
      </c>
      <c r="B1769" s="44" t="str">
        <f t="shared" si="35"/>
        <v>Valve,Unicheck 2" C.I. W/S.S.Coupling</v>
      </c>
      <c r="C1769" s="37" t="s">
        <v>3522</v>
      </c>
      <c r="D1769" s="37" t="str">
        <f>VLOOKUP(A1769,'[1]Zoeller Pump Company'!$A$10:$C$3862,3,FALSE)</f>
        <v>https://www.zoellerpumps.com/en-us/products/check-valves</v>
      </c>
      <c r="E1769" s="37" t="s">
        <v>21</v>
      </c>
      <c r="F1769" s="40">
        <v>63</v>
      </c>
      <c r="G1769" s="41"/>
      <c r="H1769" s="42">
        <v>53514054816</v>
      </c>
      <c r="I1769" s="43">
        <v>3.8</v>
      </c>
      <c r="J1769" s="43" t="s">
        <v>22</v>
      </c>
      <c r="K1769" s="43">
        <v>12</v>
      </c>
      <c r="L1769" s="43">
        <v>8</v>
      </c>
      <c r="M1769" s="43">
        <v>11</v>
      </c>
      <c r="N1769" s="37" t="s">
        <v>23</v>
      </c>
      <c r="O1769" s="37" t="s">
        <v>24</v>
      </c>
    </row>
    <row r="1770" spans="1:16" s="36" customFormat="1" x14ac:dyDescent="0.25">
      <c r="A1770" s="37" t="s">
        <v>3523</v>
      </c>
      <c r="B1770" s="44" t="str">
        <f t="shared" si="35"/>
        <v>Valve,Unicheck 2"Plastic W/S.S. Coupling</v>
      </c>
      <c r="C1770" s="37" t="s">
        <v>3524</v>
      </c>
      <c r="D1770" s="37" t="str">
        <f>VLOOKUP(A1770,'[1]Zoeller Pump Company'!$A$10:$C$3862,3,FALSE)</f>
        <v>https://www.zoellerpumps.com/en-us/products/check-valves</v>
      </c>
      <c r="E1770" s="37" t="s">
        <v>21</v>
      </c>
      <c r="F1770" s="40">
        <v>47</v>
      </c>
      <c r="G1770" s="41"/>
      <c r="H1770" s="42">
        <v>53514054823</v>
      </c>
      <c r="I1770" s="43">
        <v>1.6</v>
      </c>
      <c r="J1770" s="43" t="s">
        <v>22</v>
      </c>
      <c r="K1770" s="43">
        <v>12</v>
      </c>
      <c r="L1770" s="43">
        <v>8</v>
      </c>
      <c r="M1770" s="43">
        <v>11</v>
      </c>
      <c r="N1770" s="37" t="s">
        <v>23</v>
      </c>
      <c r="O1770" s="37" t="s">
        <v>24</v>
      </c>
    </row>
    <row r="1771" spans="1:16" s="36" customFormat="1" x14ac:dyDescent="0.25">
      <c r="A1771" s="45" t="s">
        <v>3525</v>
      </c>
      <c r="B1771" s="44" t="str">
        <f t="shared" si="35"/>
        <v>Union,1.25" Slip X Slip/Sch 80 Pvc</v>
      </c>
      <c r="C1771" s="37" t="s">
        <v>3526</v>
      </c>
      <c r="D1771" s="37" t="str">
        <f>VLOOKUP(A1771,'[1]Zoeller Pump Company'!$A$10:$C$3862,3,FALSE)</f>
        <v>https://www.zoellerpumps.com/en-us/products/check-valves</v>
      </c>
      <c r="E1771" s="37" t="s">
        <v>21</v>
      </c>
      <c r="F1771" s="40">
        <v>42</v>
      </c>
      <c r="G1771" s="41"/>
      <c r="H1771" s="42">
        <v>53514091743</v>
      </c>
      <c r="I1771" s="43">
        <v>3</v>
      </c>
      <c r="J1771" s="46" t="s">
        <v>22</v>
      </c>
      <c r="K1771" s="43">
        <v>12</v>
      </c>
      <c r="L1771" s="43">
        <v>8</v>
      </c>
      <c r="M1771" s="43">
        <v>11</v>
      </c>
      <c r="N1771" s="39" t="s">
        <v>23</v>
      </c>
      <c r="O1771" s="39" t="s">
        <v>24</v>
      </c>
      <c r="P1771" s="39"/>
    </row>
    <row r="1772" spans="1:16" s="36" customFormat="1" x14ac:dyDescent="0.25">
      <c r="A1772" s="45" t="s">
        <v>3527</v>
      </c>
      <c r="B1772" s="44" t="str">
        <f t="shared" si="35"/>
        <v>Valve,Check 1" Clear Pvc w/Unions</v>
      </c>
      <c r="C1772" s="37" t="s">
        <v>3528</v>
      </c>
      <c r="D1772" s="37" t="str">
        <f>VLOOKUP(A1772,'[1]Zoeller Pump Company'!$A$10:$C$3862,3,FALSE)</f>
        <v>https://www.zoellerpumps.com/en-us/products/check-valves</v>
      </c>
      <c r="E1772" s="37" t="s">
        <v>21</v>
      </c>
      <c r="F1772" s="40">
        <v>60</v>
      </c>
      <c r="G1772" s="41"/>
      <c r="H1772" s="42">
        <v>53514151478</v>
      </c>
      <c r="I1772" s="43">
        <v>0.75</v>
      </c>
      <c r="J1772" s="46" t="s">
        <v>22</v>
      </c>
      <c r="K1772" s="43">
        <v>12</v>
      </c>
      <c r="L1772" s="43">
        <v>8</v>
      </c>
      <c r="M1772" s="43">
        <v>11</v>
      </c>
      <c r="N1772" s="39" t="s">
        <v>23</v>
      </c>
      <c r="O1772" s="39" t="s">
        <v>24</v>
      </c>
    </row>
    <row r="1773" spans="1:16" s="36" customFormat="1" x14ac:dyDescent="0.25">
      <c r="A1773" s="37" t="s">
        <v>3529</v>
      </c>
      <c r="B1773" s="44" t="str">
        <f t="shared" si="35"/>
        <v>Valve,Check 1.5"/Clear/Pvc W/Unions</v>
      </c>
      <c r="C1773" s="37" t="s">
        <v>3530</v>
      </c>
      <c r="D1773" s="37" t="str">
        <f>VLOOKUP(A1773,'[1]Zoeller Pump Company'!$A$10:$C$3862,3,FALSE)</f>
        <v>https://www.zoellerpumps.com/en-us/products/check-valves</v>
      </c>
      <c r="E1773" s="37" t="s">
        <v>21</v>
      </c>
      <c r="F1773" s="40">
        <v>76</v>
      </c>
      <c r="G1773" s="41"/>
      <c r="H1773" s="42">
        <v>53514151492</v>
      </c>
      <c r="I1773" s="43">
        <v>1</v>
      </c>
      <c r="J1773" s="43" t="s">
        <v>22</v>
      </c>
      <c r="K1773" s="43">
        <v>7</v>
      </c>
      <c r="L1773" s="43">
        <v>4.25</v>
      </c>
      <c r="M1773" s="43">
        <v>6</v>
      </c>
      <c r="N1773" s="37" t="s">
        <v>23</v>
      </c>
      <c r="O1773" s="37" t="s">
        <v>24</v>
      </c>
    </row>
    <row r="1774" spans="1:16" s="36" customFormat="1" x14ac:dyDescent="0.25">
      <c r="A1774" s="37" t="s">
        <v>3531</v>
      </c>
      <c r="B1774" s="44" t="str">
        <f t="shared" si="35"/>
        <v>Valve,Check 3"/Pvc</v>
      </c>
      <c r="C1774" s="37" t="s">
        <v>3532</v>
      </c>
      <c r="D1774" s="37" t="str">
        <f>VLOOKUP(A1774,'[1]Zoeller Pump Company'!$A$10:$C$3862,3,FALSE)</f>
        <v>https://www.zoellerpumps.com/en-us/products/check-valves</v>
      </c>
      <c r="E1774" s="37" t="s">
        <v>21</v>
      </c>
      <c r="F1774" s="40">
        <v>102</v>
      </c>
      <c r="G1774" s="41"/>
      <c r="H1774" s="42">
        <v>53514151515</v>
      </c>
      <c r="I1774" s="43">
        <v>3</v>
      </c>
      <c r="J1774" s="43" t="s">
        <v>22</v>
      </c>
      <c r="K1774" s="43">
        <v>12</v>
      </c>
      <c r="L1774" s="43">
        <v>8</v>
      </c>
      <c r="M1774" s="43">
        <v>11</v>
      </c>
      <c r="N1774" s="37" t="s">
        <v>23</v>
      </c>
      <c r="O1774" s="37" t="s">
        <v>24</v>
      </c>
    </row>
    <row r="1775" spans="1:16" s="36" customFormat="1" x14ac:dyDescent="0.25">
      <c r="A1775" s="37" t="s">
        <v>3533</v>
      </c>
      <c r="B1775" s="44" t="str">
        <f t="shared" si="35"/>
        <v>Valve,Check 4"/Pvc</v>
      </c>
      <c r="C1775" s="37" t="s">
        <v>3534</v>
      </c>
      <c r="D1775" s="37" t="str">
        <f>VLOOKUP(A1775,'[1]Zoeller Pump Company'!$A$10:$C$3862,3,FALSE)</f>
        <v>https://www.zoellerpumps.com/en-us/products/check-valves</v>
      </c>
      <c r="E1775" s="37" t="s">
        <v>21</v>
      </c>
      <c r="F1775" s="40">
        <v>145</v>
      </c>
      <c r="G1775" s="41"/>
      <c r="H1775" s="42">
        <v>53514151522</v>
      </c>
      <c r="I1775" s="43">
        <v>6</v>
      </c>
      <c r="J1775" s="43" t="s">
        <v>22</v>
      </c>
      <c r="K1775" s="43">
        <v>12</v>
      </c>
      <c r="L1775" s="43">
        <v>8</v>
      </c>
      <c r="M1775" s="43">
        <v>11</v>
      </c>
      <c r="N1775" s="37" t="s">
        <v>23</v>
      </c>
      <c r="O1775" s="37" t="s">
        <v>24</v>
      </c>
    </row>
    <row r="1776" spans="1:16" s="36" customFormat="1" x14ac:dyDescent="0.25">
      <c r="A1776" s="37" t="s">
        <v>3535</v>
      </c>
      <c r="B1776" s="44" t="str">
        <f t="shared" si="35"/>
        <v>Valve,Ball 1.25" FPT/Brass</v>
      </c>
      <c r="C1776" s="37" t="s">
        <v>3536</v>
      </c>
      <c r="D1776" s="37" t="str">
        <f>VLOOKUP(A1776,'[1]Zoeller Pump Company'!$A$10:$C$3862,3,FALSE)</f>
        <v>https://www.zoellerpumps.com/en-us/products/check-valves</v>
      </c>
      <c r="E1776" s="37" t="s">
        <v>21</v>
      </c>
      <c r="F1776" s="40">
        <v>93</v>
      </c>
      <c r="G1776" s="41"/>
      <c r="H1776" s="42">
        <v>53514151362</v>
      </c>
      <c r="I1776" s="43">
        <v>5</v>
      </c>
      <c r="J1776" s="43" t="s">
        <v>22</v>
      </c>
      <c r="K1776" s="43">
        <v>7</v>
      </c>
      <c r="L1776" s="43">
        <v>4.25</v>
      </c>
      <c r="M1776" s="43">
        <v>6</v>
      </c>
      <c r="N1776" s="37" t="s">
        <v>23</v>
      </c>
      <c r="O1776" s="37" t="s">
        <v>24</v>
      </c>
    </row>
    <row r="1777" spans="1:16" s="36" customFormat="1" x14ac:dyDescent="0.25">
      <c r="A1777" s="37" t="s">
        <v>3537</v>
      </c>
      <c r="B1777" s="44" t="str">
        <f t="shared" si="35"/>
        <v>Valve,Unicheck/1.25"Female NPT/High Temp</v>
      </c>
      <c r="C1777" s="37" t="s">
        <v>3538</v>
      </c>
      <c r="D1777" s="37" t="str">
        <f>VLOOKUP(A1777,'[1]Zoeller Pump Company'!$A$10:$C$3862,3,FALSE)</f>
        <v>https://www.zoellerpumps.com/en-us/products/check-valves</v>
      </c>
      <c r="E1777" s="37" t="s">
        <v>21</v>
      </c>
      <c r="F1777" s="40">
        <v>128</v>
      </c>
      <c r="G1777" s="41"/>
      <c r="H1777" s="42">
        <v>53514174187</v>
      </c>
      <c r="I1777" s="43">
        <v>7.5</v>
      </c>
      <c r="J1777" s="43" t="s">
        <v>22</v>
      </c>
      <c r="K1777" s="43">
        <v>7</v>
      </c>
      <c r="L1777" s="43">
        <v>4.25</v>
      </c>
      <c r="M1777" s="43">
        <v>6</v>
      </c>
      <c r="N1777" s="37" t="s">
        <v>23</v>
      </c>
      <c r="O1777" s="37" t="s">
        <v>24</v>
      </c>
    </row>
    <row r="1778" spans="1:16" s="36" customFormat="1" x14ac:dyDescent="0.25">
      <c r="A1778" s="37" t="s">
        <v>3539</v>
      </c>
      <c r="B1778" s="44" t="str">
        <f t="shared" si="35"/>
        <v>Valve,Unicheck/1.5" Female NPT/High Temp</v>
      </c>
      <c r="C1778" s="37" t="s">
        <v>3540</v>
      </c>
      <c r="D1778" s="37" t="str">
        <f>VLOOKUP(A1778,'[1]Zoeller Pump Company'!$A$10:$C$3862,3,FALSE)</f>
        <v>https://www.zoellerpumps.com/en-us/products/check-valves</v>
      </c>
      <c r="E1778" s="37" t="s">
        <v>21</v>
      </c>
      <c r="F1778" s="40">
        <v>133</v>
      </c>
      <c r="G1778" s="41"/>
      <c r="H1778" s="42">
        <v>53514174194</v>
      </c>
      <c r="I1778" s="43">
        <v>7.5</v>
      </c>
      <c r="J1778" s="43" t="s">
        <v>22</v>
      </c>
      <c r="K1778" s="43">
        <v>7</v>
      </c>
      <c r="L1778" s="43">
        <v>4.25</v>
      </c>
      <c r="M1778" s="43">
        <v>6</v>
      </c>
      <c r="N1778" s="37" t="s">
        <v>23</v>
      </c>
      <c r="O1778" s="37" t="s">
        <v>24</v>
      </c>
    </row>
    <row r="1779" spans="1:16" s="36" customFormat="1" x14ac:dyDescent="0.25">
      <c r="A1779" s="37" t="s">
        <v>3541</v>
      </c>
      <c r="B1779" s="44" t="str">
        <f t="shared" si="35"/>
        <v>Valve,Unicheck-2"Female NPT/Cast Iron/Hi Temp</v>
      </c>
      <c r="C1779" s="37" t="s">
        <v>3542</v>
      </c>
      <c r="D1779" s="37" t="str">
        <f>VLOOKUP(A1779,'[1]Zoeller Pump Company'!$A$10:$C$3862,3,FALSE)</f>
        <v>https://www.zoellerpumps.com/en-us/products/check-valves</v>
      </c>
      <c r="E1779" s="37" t="s">
        <v>21</v>
      </c>
      <c r="F1779" s="40">
        <v>135</v>
      </c>
      <c r="G1779" s="41"/>
      <c r="H1779" s="42">
        <v>53514174200</v>
      </c>
      <c r="I1779" s="43">
        <v>11</v>
      </c>
      <c r="J1779" s="43" t="s">
        <v>22</v>
      </c>
      <c r="K1779" s="43">
        <v>12</v>
      </c>
      <c r="L1779" s="43">
        <v>8.25</v>
      </c>
      <c r="M1779" s="43">
        <v>11</v>
      </c>
      <c r="N1779" s="37" t="s">
        <v>23</v>
      </c>
      <c r="O1779" s="37" t="s">
        <v>24</v>
      </c>
    </row>
    <row r="1780" spans="1:16" s="36" customFormat="1" x14ac:dyDescent="0.25">
      <c r="A1780" s="37" t="s">
        <v>3543</v>
      </c>
      <c r="B1780" s="44" t="str">
        <f t="shared" si="35"/>
        <v>Valve,Ball 3.0" (Slip X Slip)/Sch 80</v>
      </c>
      <c r="C1780" s="37" t="s">
        <v>3544</v>
      </c>
      <c r="D1780" s="37" t="str">
        <f>VLOOKUP(A1780,'[1]Zoeller Pump Company'!$A$10:$C$3862,3,FALSE)</f>
        <v>https://www.zoellerpumps.com/en-us/products/check-valves</v>
      </c>
      <c r="E1780" s="37" t="s">
        <v>21</v>
      </c>
      <c r="F1780" s="40">
        <v>569</v>
      </c>
      <c r="G1780" s="41"/>
      <c r="H1780" s="42">
        <v>53514176099</v>
      </c>
      <c r="I1780" s="43">
        <v>4.5</v>
      </c>
      <c r="J1780" s="43" t="s">
        <v>22</v>
      </c>
      <c r="K1780" s="43">
        <v>12</v>
      </c>
      <c r="L1780" s="43">
        <v>8.25</v>
      </c>
      <c r="M1780" s="43">
        <v>11</v>
      </c>
      <c r="N1780" s="37" t="s">
        <v>23</v>
      </c>
      <c r="O1780" s="37" t="s">
        <v>24</v>
      </c>
    </row>
    <row r="1781" spans="1:16" s="36" customFormat="1" x14ac:dyDescent="0.25">
      <c r="A1781" s="37" t="s">
        <v>3545</v>
      </c>
      <c r="B1781" s="44" t="str">
        <f t="shared" si="35"/>
        <v>Valve,Check 1.25" Brass/Fpt X Fpt</v>
      </c>
      <c r="C1781" s="37" t="s">
        <v>3546</v>
      </c>
      <c r="D1781" s="37" t="str">
        <f>VLOOKUP(A1781,'[1]Zoeller Pump Company'!$A$10:$C$3862,3,FALSE)</f>
        <v>https://www.zoellerpumps.com/en-us/products/check-valves</v>
      </c>
      <c r="E1781" s="37" t="s">
        <v>21</v>
      </c>
      <c r="F1781" s="40">
        <v>65</v>
      </c>
      <c r="G1781" s="41"/>
      <c r="H1781" s="42">
        <v>53514196592</v>
      </c>
      <c r="I1781" s="43">
        <v>2</v>
      </c>
      <c r="J1781" s="43" t="s">
        <v>22</v>
      </c>
      <c r="K1781" s="43">
        <v>5.5</v>
      </c>
      <c r="L1781" s="43">
        <v>3.5</v>
      </c>
      <c r="M1781" s="43">
        <v>4.5</v>
      </c>
      <c r="N1781" s="37" t="s">
        <v>23</v>
      </c>
      <c r="O1781" s="37" t="s">
        <v>24</v>
      </c>
    </row>
    <row r="1782" spans="1:16" s="36" customFormat="1" x14ac:dyDescent="0.25">
      <c r="A1782" s="45" t="s">
        <v>3547</v>
      </c>
      <c r="B1782" s="44" t="str">
        <f t="shared" si="35"/>
        <v>Valve,Check 1.25"/Clear PVC w/Unions</v>
      </c>
      <c r="C1782" s="37" t="s">
        <v>3548</v>
      </c>
      <c r="D1782" s="37" t="str">
        <f>VLOOKUP(A1782,'[1]Zoeller Pump Company'!$A$10:$C$3862,3,FALSE)</f>
        <v>https://www.zoellerpumps.com/en-us/products/check-valves</v>
      </c>
      <c r="E1782" s="37" t="s">
        <v>21</v>
      </c>
      <c r="F1782" s="40">
        <v>90</v>
      </c>
      <c r="G1782" s="41"/>
      <c r="H1782" s="42">
        <v>53514225759</v>
      </c>
      <c r="I1782" s="43">
        <v>1</v>
      </c>
      <c r="J1782" s="46" t="s">
        <v>22</v>
      </c>
      <c r="K1782" s="43">
        <v>0</v>
      </c>
      <c r="L1782" s="43">
        <v>0</v>
      </c>
      <c r="M1782" s="43">
        <v>0</v>
      </c>
      <c r="N1782" s="39" t="s">
        <v>23</v>
      </c>
      <c r="O1782" s="39" t="s">
        <v>24</v>
      </c>
    </row>
    <row r="1783" spans="1:16" s="36" customFormat="1" x14ac:dyDescent="0.25">
      <c r="A1783" s="37" t="s">
        <v>3549</v>
      </c>
      <c r="B1783" s="44" t="str">
        <f t="shared" si="35"/>
        <v>Valve,Check 2" Brass/Fpt x Fpt/125 Psi/71 Series Grinder</v>
      </c>
      <c r="C1783" s="37" t="s">
        <v>3550</v>
      </c>
      <c r="D1783" s="37" t="str">
        <f>VLOOKUP(A1783,'[1]Zoeller Pump Company'!$A$10:$C$3862,3,FALSE)</f>
        <v>https://www.zoellerpumps.com/en-us/products/check-valves</v>
      </c>
      <c r="E1783" s="37" t="s">
        <v>21</v>
      </c>
      <c r="F1783" s="40">
        <v>462</v>
      </c>
      <c r="G1783" s="41"/>
      <c r="H1783" s="42">
        <v>53514242596</v>
      </c>
      <c r="I1783" s="43">
        <v>4.3499999999999996</v>
      </c>
      <c r="J1783" s="43" t="s">
        <v>22</v>
      </c>
      <c r="K1783" s="43">
        <v>4.5</v>
      </c>
      <c r="L1783" s="43">
        <v>3.25</v>
      </c>
      <c r="M1783" s="43">
        <v>4.75</v>
      </c>
      <c r="N1783" s="37" t="s">
        <v>23</v>
      </c>
      <c r="O1783" s="37" t="s">
        <v>24</v>
      </c>
    </row>
    <row r="1784" spans="1:16" s="36" customFormat="1" x14ac:dyDescent="0.25">
      <c r="A1784" s="37" t="s">
        <v>3551</v>
      </c>
      <c r="B1784" s="44" t="str">
        <f t="shared" si="35"/>
        <v>Valve,Ball 2.0"FPT/Brass</v>
      </c>
      <c r="C1784" s="37" t="s">
        <v>3552</v>
      </c>
      <c r="D1784" s="37" t="str">
        <f>VLOOKUP(A1784,'[1]Zoeller Pump Company'!$A$10:$C$3862,3,FALSE)</f>
        <v>https://www.zoellerpumps.com/en-us/products/check-valves</v>
      </c>
      <c r="E1784" s="37" t="s">
        <v>21</v>
      </c>
      <c r="F1784" s="40">
        <v>173</v>
      </c>
      <c r="G1784" s="41"/>
      <c r="H1784" s="42">
        <v>53514244965</v>
      </c>
      <c r="I1784" s="43">
        <v>9</v>
      </c>
      <c r="J1784" s="43" t="s">
        <v>22</v>
      </c>
      <c r="K1784" s="43">
        <v>0</v>
      </c>
      <c r="L1784" s="43">
        <v>0</v>
      </c>
      <c r="M1784" s="43">
        <v>0</v>
      </c>
      <c r="N1784" s="37" t="s">
        <v>23</v>
      </c>
      <c r="O1784" s="37" t="s">
        <v>24</v>
      </c>
      <c r="P1784" s="47"/>
    </row>
    <row r="1785" spans="1:16" s="36" customFormat="1" x14ac:dyDescent="0.25">
      <c r="A1785" s="37" t="s">
        <v>3553</v>
      </c>
      <c r="B1785" s="44" t="str">
        <f t="shared" si="35"/>
        <v>Valve,Check/1.5 InLine/Vertical/SS Clamps</v>
      </c>
      <c r="C1785" s="37" t="s">
        <v>3554</v>
      </c>
      <c r="D1785" s="37" t="str">
        <f>VLOOKUP(A1785,'[1]Zoeller Pump Company'!$A$10:$C$3862,3,FALSE)</f>
        <v>https://www.zoellerpumps.com/en-us/products/check-valves</v>
      </c>
      <c r="E1785" s="37" t="s">
        <v>21</v>
      </c>
      <c r="F1785" s="40">
        <v>17</v>
      </c>
      <c r="G1785" s="41"/>
      <c r="H1785" s="42">
        <v>53514315504</v>
      </c>
      <c r="I1785" s="43">
        <v>0.2</v>
      </c>
      <c r="J1785" s="43" t="s">
        <v>22</v>
      </c>
      <c r="K1785" s="43">
        <v>0</v>
      </c>
      <c r="L1785" s="43">
        <v>0</v>
      </c>
      <c r="M1785" s="43">
        <v>0</v>
      </c>
      <c r="N1785" s="37" t="s">
        <v>23</v>
      </c>
      <c r="O1785" s="37" t="s">
        <v>24</v>
      </c>
    </row>
    <row r="1786" spans="1:16" s="36" customFormat="1" x14ac:dyDescent="0.25">
      <c r="A1786" s="37" t="s">
        <v>3555</v>
      </c>
      <c r="B1786" s="44" t="str">
        <f t="shared" si="35"/>
        <v>Valve,Quiet Check 1.25"Pvc/Union/Solvent-Weld/PVC</v>
      </c>
      <c r="C1786" s="37" t="s">
        <v>3556</v>
      </c>
      <c r="D1786" s="37" t="str">
        <f>VLOOKUP(A1786,'[1]Zoeller Pump Company'!$A$10:$C$3862,3,FALSE)</f>
        <v>https://www.zoellerpumps.com/en-us/products/check-valves</v>
      </c>
      <c r="E1786" s="37" t="s">
        <v>21</v>
      </c>
      <c r="F1786" s="40">
        <v>30</v>
      </c>
      <c r="G1786" s="41"/>
      <c r="H1786" s="42">
        <v>53514317690</v>
      </c>
      <c r="I1786" s="43">
        <v>0.75</v>
      </c>
      <c r="J1786" s="43" t="s">
        <v>22</v>
      </c>
      <c r="K1786" s="43">
        <v>3.5</v>
      </c>
      <c r="L1786" s="43">
        <v>3.5</v>
      </c>
      <c r="M1786" s="43">
        <v>9.5</v>
      </c>
      <c r="N1786" s="37" t="s">
        <v>23</v>
      </c>
      <c r="O1786" s="37" t="s">
        <v>24</v>
      </c>
    </row>
    <row r="1787" spans="1:16" s="36" customFormat="1" ht="15.6" customHeight="1" x14ac:dyDescent="0.25">
      <c r="A1787" s="37" t="s">
        <v>3557</v>
      </c>
      <c r="B1787" s="44" t="str">
        <f t="shared" si="35"/>
        <v>Valve,Quiet Check/1.5"PVC/Hose Clamp/White</v>
      </c>
      <c r="C1787" s="37" t="s">
        <v>3558</v>
      </c>
      <c r="D1787" s="37" t="str">
        <f>VLOOKUP(A1787,'[1]Zoeller Pump Company'!$A$10:$C$3862,3,FALSE)</f>
        <v>https://www.zoellerpumps.com/en-us/products/check-valves</v>
      </c>
      <c r="E1787" s="37" t="s">
        <v>21</v>
      </c>
      <c r="F1787" s="40">
        <v>31</v>
      </c>
      <c r="G1787" s="41"/>
      <c r="H1787" s="42">
        <v>53514333775</v>
      </c>
      <c r="I1787" s="43">
        <v>1.2</v>
      </c>
      <c r="J1787" s="43" t="s">
        <v>22</v>
      </c>
      <c r="K1787" s="43">
        <v>3.75</v>
      </c>
      <c r="L1787" s="43">
        <v>3.5</v>
      </c>
      <c r="M1787" s="43">
        <v>10.5</v>
      </c>
      <c r="N1787" s="37" t="s">
        <v>23</v>
      </c>
      <c r="O1787" s="37" t="s">
        <v>24</v>
      </c>
    </row>
    <row r="1788" spans="1:16" s="36" customFormat="1" x14ac:dyDescent="0.25">
      <c r="A1788" s="37" t="s">
        <v>3559</v>
      </c>
      <c r="B1788" s="44" t="str">
        <f t="shared" si="35"/>
        <v>Valve,Quiet Check/1.5"PVC/Hose Clamp/Clear</v>
      </c>
      <c r="C1788" s="37" t="s">
        <v>3560</v>
      </c>
      <c r="D1788" s="37" t="str">
        <f>VLOOKUP(A1788,'[1]Zoeller Pump Company'!$A$10:$C$3862,3,FALSE)</f>
        <v>https://www.zoellerpumps.com/en-us/products/check-valves</v>
      </c>
      <c r="E1788" s="37" t="s">
        <v>21</v>
      </c>
      <c r="F1788" s="40">
        <v>35</v>
      </c>
      <c r="G1788" s="41"/>
      <c r="H1788" s="42">
        <v>53514333782</v>
      </c>
      <c r="I1788" s="43">
        <v>1.2</v>
      </c>
      <c r="J1788" s="43" t="s">
        <v>22</v>
      </c>
      <c r="K1788" s="43">
        <v>3.75</v>
      </c>
      <c r="L1788" s="43">
        <v>3.5</v>
      </c>
      <c r="M1788" s="43">
        <v>10.5</v>
      </c>
      <c r="N1788" s="37" t="s">
        <v>23</v>
      </c>
      <c r="O1788" s="37" t="s">
        <v>24</v>
      </c>
    </row>
    <row r="1789" spans="1:16" s="36" customFormat="1" x14ac:dyDescent="0.25">
      <c r="A1789" s="37" t="s">
        <v>3561</v>
      </c>
      <c r="B1789" s="44" t="str">
        <f t="shared" si="35"/>
        <v>Valve,Quiet Check/2"PVC/Hose Clamp/White</v>
      </c>
      <c r="C1789" s="37" t="s">
        <v>3562</v>
      </c>
      <c r="D1789" s="37" t="str">
        <f>VLOOKUP(A1789,'[1]Zoeller Pump Company'!$A$10:$C$3862,3,FALSE)</f>
        <v>https://www.zoellerpumps.com/en-us/products/check-valves</v>
      </c>
      <c r="E1789" s="37" t="s">
        <v>21</v>
      </c>
      <c r="F1789" s="40">
        <v>41</v>
      </c>
      <c r="G1789" s="41"/>
      <c r="H1789" s="42">
        <v>53514333799</v>
      </c>
      <c r="I1789" s="43">
        <v>1.8</v>
      </c>
      <c r="J1789" s="43" t="s">
        <v>22</v>
      </c>
      <c r="K1789" s="43">
        <v>4.55</v>
      </c>
      <c r="L1789" s="43">
        <v>4.5</v>
      </c>
      <c r="M1789" s="43">
        <v>11.5</v>
      </c>
      <c r="N1789" s="37" t="s">
        <v>23</v>
      </c>
      <c r="O1789" s="37" t="s">
        <v>24</v>
      </c>
    </row>
    <row r="1790" spans="1:16" s="36" customFormat="1" x14ac:dyDescent="0.25">
      <c r="A1790" s="37" t="s">
        <v>3563</v>
      </c>
      <c r="B1790" s="44" t="str">
        <f t="shared" ref="B1790:B1853" si="36">IF(D1790&lt;&gt;0,HYPERLINK(D1790,C1790),"NO LINK")</f>
        <v>Valve,Quiet Check/2"PVC/Hose Clamp/Clear</v>
      </c>
      <c r="C1790" s="37" t="s">
        <v>3564</v>
      </c>
      <c r="D1790" s="37" t="str">
        <f>VLOOKUP(A1790,'[1]Zoeller Pump Company'!$A$10:$C$3862,3,FALSE)</f>
        <v>https://www.zoellerpumps.com/en-us/products/check-valves</v>
      </c>
      <c r="E1790" s="37" t="s">
        <v>21</v>
      </c>
      <c r="F1790" s="40">
        <v>46</v>
      </c>
      <c r="G1790" s="41"/>
      <c r="H1790" s="42">
        <v>53514333805</v>
      </c>
      <c r="I1790" s="43">
        <v>1.8</v>
      </c>
      <c r="J1790" s="43" t="s">
        <v>22</v>
      </c>
      <c r="K1790" s="43">
        <v>4.5</v>
      </c>
      <c r="L1790" s="43">
        <v>4.5</v>
      </c>
      <c r="M1790" s="43">
        <v>11.5</v>
      </c>
      <c r="N1790" s="37" t="s">
        <v>23</v>
      </c>
      <c r="O1790" s="37" t="s">
        <v>24</v>
      </c>
    </row>
    <row r="1791" spans="1:16" s="36" customFormat="1" x14ac:dyDescent="0.25">
      <c r="A1791" s="39" t="s">
        <v>3565</v>
      </c>
      <c r="B1791" s="44" t="str">
        <f t="shared" si="36"/>
        <v>Valve, Check 1.25"/SS/FPT X FPT</v>
      </c>
      <c r="C1791" s="39" t="str">
        <f>VLOOKUP(A1791,'[2]2021 M10 PricePartsList'!$A:$D,2,FALSE)</f>
        <v>Valve, Check 1.25"/SS/FPT X FPT</v>
      </c>
      <c r="D1791" s="39" t="s">
        <v>3566</v>
      </c>
      <c r="E1791" s="37" t="s">
        <v>21</v>
      </c>
      <c r="F1791" s="50">
        <v>115</v>
      </c>
      <c r="G1791" s="41"/>
      <c r="H1791" s="42">
        <v>53514448189</v>
      </c>
      <c r="I1791" s="43">
        <v>1.54</v>
      </c>
      <c r="J1791" s="46" t="s">
        <v>22</v>
      </c>
      <c r="K1791" s="43">
        <v>0</v>
      </c>
      <c r="L1791" s="43">
        <v>0</v>
      </c>
      <c r="M1791" s="43">
        <v>0</v>
      </c>
      <c r="N1791" s="37" t="s">
        <v>23</v>
      </c>
      <c r="O1791" s="37" t="s">
        <v>24</v>
      </c>
    </row>
    <row r="1792" spans="1:16" s="36" customFormat="1" x14ac:dyDescent="0.25">
      <c r="A1792" s="37" t="s">
        <v>3567</v>
      </c>
      <c r="B1792" s="44" t="str">
        <f t="shared" si="36"/>
        <v>NE301 115/230V/1Ph/.5Hp Field Wired/Dual Volt</v>
      </c>
      <c r="C1792" s="37" t="s">
        <v>3568</v>
      </c>
      <c r="D1792" s="51" t="s">
        <v>3569</v>
      </c>
      <c r="E1792" s="37" t="s">
        <v>21</v>
      </c>
      <c r="F1792" s="40">
        <v>772</v>
      </c>
      <c r="G1792" s="41"/>
      <c r="H1792" s="42">
        <v>53514139957</v>
      </c>
      <c r="I1792" s="43">
        <v>38</v>
      </c>
      <c r="J1792" s="43" t="s">
        <v>22</v>
      </c>
      <c r="K1792" s="43">
        <v>13.5</v>
      </c>
      <c r="L1792" s="43">
        <v>14</v>
      </c>
      <c r="M1792" s="43">
        <v>21.5</v>
      </c>
      <c r="N1792" s="37" t="s">
        <v>23</v>
      </c>
      <c r="O1792" s="37" t="s">
        <v>24</v>
      </c>
    </row>
    <row r="1793" spans="1:16" s="36" customFormat="1" x14ac:dyDescent="0.25">
      <c r="A1793" s="37" t="s">
        <v>3570</v>
      </c>
      <c r="B1793" s="44" t="str">
        <f t="shared" si="36"/>
        <v>NE302 115/230V/.75Hp/Field Wired/Dual Volt</v>
      </c>
      <c r="C1793" s="37" t="s">
        <v>3571</v>
      </c>
      <c r="D1793" s="51" t="s">
        <v>3569</v>
      </c>
      <c r="E1793" s="37" t="s">
        <v>21</v>
      </c>
      <c r="F1793" s="40">
        <v>908</v>
      </c>
      <c r="G1793" s="41"/>
      <c r="H1793" s="42">
        <v>53514139964</v>
      </c>
      <c r="I1793" s="43">
        <v>42</v>
      </c>
      <c r="J1793" s="43" t="s">
        <v>22</v>
      </c>
      <c r="K1793" s="43">
        <v>13.5</v>
      </c>
      <c r="L1793" s="43">
        <v>14</v>
      </c>
      <c r="M1793" s="43">
        <v>21.5</v>
      </c>
      <c r="N1793" s="37" t="s">
        <v>23</v>
      </c>
      <c r="O1793" s="37" t="s">
        <v>24</v>
      </c>
    </row>
    <row r="1794" spans="1:16" s="36" customFormat="1" x14ac:dyDescent="0.25">
      <c r="A1794" s="37" t="s">
        <v>3572</v>
      </c>
      <c r="B1794" s="44" t="str">
        <f t="shared" si="36"/>
        <v>NE303 115/230V/1Ph/1Hp/Field Wired/Dual Volt</v>
      </c>
      <c r="C1794" s="37" t="s">
        <v>3573</v>
      </c>
      <c r="D1794" s="51" t="s">
        <v>3569</v>
      </c>
      <c r="E1794" s="37" t="s">
        <v>21</v>
      </c>
      <c r="F1794" s="40">
        <v>950</v>
      </c>
      <c r="G1794" s="41"/>
      <c r="H1794" s="42">
        <v>53514139971</v>
      </c>
      <c r="I1794" s="43">
        <v>46</v>
      </c>
      <c r="J1794" s="43" t="s">
        <v>22</v>
      </c>
      <c r="K1794" s="43">
        <v>13.5</v>
      </c>
      <c r="L1794" s="43">
        <v>14</v>
      </c>
      <c r="M1794" s="43">
        <v>21.5</v>
      </c>
      <c r="N1794" s="37" t="s">
        <v>23</v>
      </c>
      <c r="O1794" s="37" t="s">
        <v>24</v>
      </c>
    </row>
    <row r="1795" spans="1:16" s="36" customFormat="1" x14ac:dyDescent="0.25">
      <c r="A1795" s="37" t="s">
        <v>3574</v>
      </c>
      <c r="B1795" s="44" t="str">
        <f t="shared" si="36"/>
        <v>NE304 115/230V/1Ph/1.5Hp/Field Wired/Dual Volt</v>
      </c>
      <c r="C1795" s="37" t="s">
        <v>3575</v>
      </c>
      <c r="D1795" s="51" t="s">
        <v>3569</v>
      </c>
      <c r="E1795" s="37" t="s">
        <v>21</v>
      </c>
      <c r="F1795" s="40">
        <v>991</v>
      </c>
      <c r="G1795" s="41"/>
      <c r="H1795" s="42">
        <v>53514139988</v>
      </c>
      <c r="I1795" s="43">
        <v>51</v>
      </c>
      <c r="J1795" s="43" t="s">
        <v>22</v>
      </c>
      <c r="K1795" s="43">
        <v>13.5</v>
      </c>
      <c r="L1795" s="43">
        <v>14</v>
      </c>
      <c r="M1795" s="43">
        <v>21.5</v>
      </c>
      <c r="N1795" s="37" t="s">
        <v>23</v>
      </c>
      <c r="O1795" s="37" t="s">
        <v>24</v>
      </c>
    </row>
    <row r="1796" spans="1:16" s="36" customFormat="1" x14ac:dyDescent="0.25">
      <c r="A1796" s="37" t="s">
        <v>3576</v>
      </c>
      <c r="B1796" s="44" t="str">
        <f t="shared" si="36"/>
        <v>NE305 115/230V/1Ph/2Hp/Field Wired/Dual Volt</v>
      </c>
      <c r="C1796" s="37" t="s">
        <v>3577</v>
      </c>
      <c r="D1796" s="51" t="s">
        <v>3569</v>
      </c>
      <c r="E1796" s="37" t="s">
        <v>21</v>
      </c>
      <c r="F1796" s="40">
        <v>1021</v>
      </c>
      <c r="G1796" s="41"/>
      <c r="H1796" s="42">
        <v>53514139995</v>
      </c>
      <c r="I1796" s="43">
        <v>55</v>
      </c>
      <c r="J1796" s="43" t="s">
        <v>22</v>
      </c>
      <c r="K1796" s="43">
        <v>13.5</v>
      </c>
      <c r="L1796" s="43">
        <v>14</v>
      </c>
      <c r="M1796" s="43">
        <v>21.5</v>
      </c>
      <c r="N1796" s="37" t="s">
        <v>23</v>
      </c>
      <c r="O1796" s="37" t="s">
        <v>24</v>
      </c>
    </row>
    <row r="1797" spans="1:16" s="36" customFormat="1" x14ac:dyDescent="0.25">
      <c r="A1797" s="37" t="s">
        <v>3578</v>
      </c>
      <c r="B1797" s="44" t="str">
        <f t="shared" si="36"/>
        <v>NE307 115/230V/1Ph/1HP/Field Wired/Dual Volt/2 Stage/Plastic Impeller</v>
      </c>
      <c r="C1797" s="37" t="s">
        <v>3579</v>
      </c>
      <c r="D1797" s="51" t="s">
        <v>3580</v>
      </c>
      <c r="E1797" s="37" t="s">
        <v>21</v>
      </c>
      <c r="F1797" s="40">
        <v>1040</v>
      </c>
      <c r="G1797" s="41"/>
      <c r="H1797" s="42">
        <v>53514217877</v>
      </c>
      <c r="I1797" s="43">
        <v>71</v>
      </c>
      <c r="J1797" s="43" t="s">
        <v>22</v>
      </c>
      <c r="K1797" s="43">
        <v>11.5</v>
      </c>
      <c r="L1797" s="43">
        <v>14.8</v>
      </c>
      <c r="M1797" s="43">
        <v>24.3</v>
      </c>
      <c r="N1797" s="37" t="s">
        <v>23</v>
      </c>
      <c r="O1797" s="37" t="s">
        <v>24</v>
      </c>
    </row>
    <row r="1798" spans="1:16" s="36" customFormat="1" x14ac:dyDescent="0.25">
      <c r="A1798" s="37" t="s">
        <v>3581</v>
      </c>
      <c r="B1798" s="44" t="str">
        <f t="shared" si="36"/>
        <v>NE308 115/230V/1Ph/1.5HP/Field Wired/Dual Volt/2 Stage/Plastic Impeller</v>
      </c>
      <c r="C1798" s="37" t="s">
        <v>3582</v>
      </c>
      <c r="D1798" s="51" t="s">
        <v>3580</v>
      </c>
      <c r="E1798" s="37" t="s">
        <v>21</v>
      </c>
      <c r="F1798" s="40">
        <v>1178</v>
      </c>
      <c r="G1798" s="41"/>
      <c r="H1798" s="42">
        <v>53514217891</v>
      </c>
      <c r="I1798" s="43">
        <v>73</v>
      </c>
      <c r="J1798" s="43" t="s">
        <v>22</v>
      </c>
      <c r="K1798" s="43">
        <v>11.5</v>
      </c>
      <c r="L1798" s="43">
        <v>14.8</v>
      </c>
      <c r="M1798" s="43">
        <v>24.3</v>
      </c>
      <c r="N1798" s="37" t="s">
        <v>23</v>
      </c>
      <c r="O1798" s="37" t="s">
        <v>24</v>
      </c>
    </row>
    <row r="1799" spans="1:16" s="36" customFormat="1" x14ac:dyDescent="0.25">
      <c r="A1799" s="37" t="s">
        <v>3583</v>
      </c>
      <c r="B1799" s="44" t="str">
        <f t="shared" si="36"/>
        <v>NE309 115/230V/1Ph/2HP/Field Wired/Dual Volt/2 Stage/Plastic Impeller</v>
      </c>
      <c r="C1799" s="37" t="s">
        <v>3584</v>
      </c>
      <c r="D1799" s="51" t="s">
        <v>3580</v>
      </c>
      <c r="E1799" s="37" t="s">
        <v>21</v>
      </c>
      <c r="F1799" s="40">
        <v>1314</v>
      </c>
      <c r="G1799" s="41"/>
      <c r="H1799" s="42">
        <v>53514217914</v>
      </c>
      <c r="I1799" s="43">
        <v>79</v>
      </c>
      <c r="J1799" s="43" t="s">
        <v>22</v>
      </c>
      <c r="K1799" s="43">
        <v>11.5</v>
      </c>
      <c r="L1799" s="43">
        <v>14.8</v>
      </c>
      <c r="M1799" s="43">
        <v>24.3</v>
      </c>
      <c r="N1799" s="37" t="s">
        <v>23</v>
      </c>
      <c r="O1799" s="37" t="s">
        <v>24</v>
      </c>
    </row>
    <row r="1800" spans="1:16" s="36" customFormat="1" x14ac:dyDescent="0.25">
      <c r="A1800" s="37" t="s">
        <v>3585</v>
      </c>
      <c r="B1800" s="44" t="str">
        <f t="shared" si="36"/>
        <v>M3098 115V/1Ph/HT</v>
      </c>
      <c r="C1800" s="37" t="s">
        <v>3586</v>
      </c>
      <c r="D1800" s="37" t="str">
        <f>VLOOKUP(A1800,'[1]Zoeller Pump Company'!$A$10:$C$3862,3,FALSE)</f>
        <v>https://www.zoellerpumps.com/en-us/products/high-temperature/3000-series</v>
      </c>
      <c r="E1800" s="37" t="s">
        <v>21</v>
      </c>
      <c r="F1800" s="40">
        <v>1032</v>
      </c>
      <c r="G1800" s="41"/>
      <c r="H1800" s="42">
        <v>53514034092</v>
      </c>
      <c r="I1800" s="43">
        <v>53</v>
      </c>
      <c r="J1800" s="43" t="s">
        <v>22</v>
      </c>
      <c r="K1800" s="43">
        <v>16.25</v>
      </c>
      <c r="L1800" s="43">
        <v>11</v>
      </c>
      <c r="M1800" s="43">
        <v>13.5</v>
      </c>
      <c r="N1800" s="37" t="s">
        <v>23</v>
      </c>
      <c r="O1800" s="37" t="s">
        <v>24</v>
      </c>
    </row>
    <row r="1801" spans="1:16" s="36" customFormat="1" x14ac:dyDescent="0.25">
      <c r="A1801" s="37" t="s">
        <v>3587</v>
      </c>
      <c r="B1801" s="44" t="str">
        <f t="shared" si="36"/>
        <v>N3098 115V/1Ph/Hi Temp</v>
      </c>
      <c r="C1801" s="37" t="s">
        <v>3588</v>
      </c>
      <c r="D1801" s="37" t="str">
        <f>VLOOKUP(A1801,'[1]Zoeller Pump Company'!$A$10:$C$3862,3,FALSE)</f>
        <v>https://www.zoellerpumps.com/en-us/products/high-temperature/3000-series</v>
      </c>
      <c r="E1801" s="37" t="s">
        <v>21</v>
      </c>
      <c r="F1801" s="40">
        <v>917</v>
      </c>
      <c r="G1801" s="41"/>
      <c r="H1801" s="42">
        <v>53514034108</v>
      </c>
      <c r="I1801" s="43">
        <v>50</v>
      </c>
      <c r="J1801" s="43" t="s">
        <v>22</v>
      </c>
      <c r="K1801" s="43">
        <v>16.25</v>
      </c>
      <c r="L1801" s="43">
        <v>11</v>
      </c>
      <c r="M1801" s="43">
        <v>13.5</v>
      </c>
      <c r="N1801" s="37" t="s">
        <v>23</v>
      </c>
      <c r="O1801" s="37" t="s">
        <v>24</v>
      </c>
    </row>
    <row r="1802" spans="1:16" s="36" customFormat="1" x14ac:dyDescent="0.25">
      <c r="A1802" s="37" t="s">
        <v>3589</v>
      </c>
      <c r="B1802" s="44" t="str">
        <f t="shared" si="36"/>
        <v>D3098 230V/1Ph/HT</v>
      </c>
      <c r="C1802" s="37" t="s">
        <v>3590</v>
      </c>
      <c r="D1802" s="37" t="str">
        <f>VLOOKUP(A1802,'[1]Zoeller Pump Company'!$A$10:$C$3862,3,FALSE)</f>
        <v>https://www.zoellerpumps.com/en-us/products/high-temperature/3000-series</v>
      </c>
      <c r="E1802" s="37" t="s">
        <v>21</v>
      </c>
      <c r="F1802" s="40">
        <v>1093</v>
      </c>
      <c r="G1802" s="41"/>
      <c r="H1802" s="42">
        <v>53514034115</v>
      </c>
      <c r="I1802" s="43">
        <v>53</v>
      </c>
      <c r="J1802" s="43" t="s">
        <v>22</v>
      </c>
      <c r="K1802" s="43">
        <v>16.25</v>
      </c>
      <c r="L1802" s="43">
        <v>11</v>
      </c>
      <c r="M1802" s="43">
        <v>13.5</v>
      </c>
      <c r="N1802" s="37" t="s">
        <v>23</v>
      </c>
      <c r="O1802" s="37" t="s">
        <v>24</v>
      </c>
    </row>
    <row r="1803" spans="1:16" s="36" customFormat="1" x14ac:dyDescent="0.25">
      <c r="A1803" s="37" t="s">
        <v>3591</v>
      </c>
      <c r="B1803" s="44" t="str">
        <f t="shared" si="36"/>
        <v>E3098 230V/1Ph/HT</v>
      </c>
      <c r="C1803" s="37" t="s">
        <v>3592</v>
      </c>
      <c r="D1803" s="37" t="str">
        <f>VLOOKUP(A1803,'[1]Zoeller Pump Company'!$A$10:$C$3862,3,FALSE)</f>
        <v>https://www.zoellerpumps.com/en-us/products/high-temperature/3000-series</v>
      </c>
      <c r="E1803" s="37" t="s">
        <v>21</v>
      </c>
      <c r="F1803" s="40">
        <v>981</v>
      </c>
      <c r="G1803" s="41"/>
      <c r="H1803" s="42">
        <v>53514034122</v>
      </c>
      <c r="I1803" s="43">
        <v>50</v>
      </c>
      <c r="J1803" s="43" t="s">
        <v>22</v>
      </c>
      <c r="K1803" s="43">
        <v>16.25</v>
      </c>
      <c r="L1803" s="43">
        <v>11</v>
      </c>
      <c r="M1803" s="43">
        <v>13.5</v>
      </c>
      <c r="N1803" s="37" t="s">
        <v>23</v>
      </c>
      <c r="O1803" s="37" t="s">
        <v>24</v>
      </c>
    </row>
    <row r="1804" spans="1:16" s="36" customFormat="1" x14ac:dyDescent="0.25">
      <c r="A1804" s="37" t="s">
        <v>3593</v>
      </c>
      <c r="B1804" s="44" t="str">
        <f t="shared" si="36"/>
        <v>M3098 115V/1Ph/HT/7'Cond</v>
      </c>
      <c r="C1804" s="37" t="s">
        <v>3594</v>
      </c>
      <c r="D1804" s="37" t="str">
        <f>VLOOKUP(A1804,'[1]Zoeller Pump Company'!$A$10:$C$3862,3,FALSE)</f>
        <v>https://www.zoellerpumps.com/en-us/products/high-temperature/3000-series</v>
      </c>
      <c r="E1804" s="37" t="s">
        <v>21</v>
      </c>
      <c r="F1804" s="40">
        <v>1125</v>
      </c>
      <c r="G1804" s="41"/>
      <c r="H1804" s="42">
        <v>53514041540</v>
      </c>
      <c r="I1804" s="43">
        <v>54</v>
      </c>
      <c r="J1804" s="43" t="s">
        <v>22</v>
      </c>
      <c r="K1804" s="43">
        <v>16.25</v>
      </c>
      <c r="L1804" s="43">
        <v>11</v>
      </c>
      <c r="M1804" s="43">
        <v>13.5</v>
      </c>
      <c r="N1804" s="37" t="s">
        <v>23</v>
      </c>
      <c r="O1804" s="37" t="s">
        <v>24</v>
      </c>
      <c r="P1804" s="49"/>
    </row>
    <row r="1805" spans="1:16" s="36" customFormat="1" x14ac:dyDescent="0.25">
      <c r="A1805" s="37" t="s">
        <v>3595</v>
      </c>
      <c r="B1805" s="44" t="str">
        <f t="shared" si="36"/>
        <v>N3098 115V/1P/HT/13'Cond</v>
      </c>
      <c r="C1805" s="37" t="s">
        <v>3596</v>
      </c>
      <c r="D1805" s="37" t="str">
        <f>VLOOKUP(A1805,'[1]Zoeller Pump Company'!$A$10:$C$3862,3,FALSE)</f>
        <v>https://www.zoellerpumps.com/en-us/products/high-temperature/3000-series</v>
      </c>
      <c r="E1805" s="37" t="s">
        <v>21</v>
      </c>
      <c r="F1805" s="40">
        <v>1055</v>
      </c>
      <c r="G1805" s="41"/>
      <c r="H1805" s="42">
        <v>53514042691</v>
      </c>
      <c r="I1805" s="43">
        <v>52</v>
      </c>
      <c r="J1805" s="43" t="s">
        <v>22</v>
      </c>
      <c r="K1805" s="43">
        <v>16.25</v>
      </c>
      <c r="L1805" s="43">
        <v>11</v>
      </c>
      <c r="M1805" s="43">
        <v>13.5</v>
      </c>
      <c r="N1805" s="37" t="s">
        <v>23</v>
      </c>
      <c r="O1805" s="37" t="s">
        <v>24</v>
      </c>
      <c r="P1805" s="49"/>
    </row>
    <row r="1806" spans="1:16" s="36" customFormat="1" x14ac:dyDescent="0.25">
      <c r="A1806" s="37" t="s">
        <v>3597</v>
      </c>
      <c r="B1806" s="44" t="str">
        <f t="shared" si="36"/>
        <v>N3098 115V/1P/HT/14'Cond</v>
      </c>
      <c r="C1806" s="37" t="s">
        <v>3598</v>
      </c>
      <c r="D1806" s="37" t="str">
        <f>VLOOKUP(A1806,'[1]Zoeller Pump Company'!$A$10:$C$3862,3,FALSE)</f>
        <v>https://www.zoellerpumps.com/en-us/products/high-temperature/3000-series</v>
      </c>
      <c r="E1806" s="37" t="s">
        <v>21</v>
      </c>
      <c r="F1806" s="40">
        <v>1070</v>
      </c>
      <c r="G1806" s="41"/>
      <c r="H1806" s="42">
        <v>53514053369</v>
      </c>
      <c r="I1806" s="43">
        <v>53</v>
      </c>
      <c r="J1806" s="43" t="s">
        <v>22</v>
      </c>
      <c r="K1806" s="43">
        <v>16.25</v>
      </c>
      <c r="L1806" s="43">
        <v>11</v>
      </c>
      <c r="M1806" s="43">
        <v>13.5</v>
      </c>
      <c r="N1806" s="37" t="s">
        <v>23</v>
      </c>
      <c r="O1806" s="37" t="s">
        <v>24</v>
      </c>
      <c r="P1806" s="39"/>
    </row>
    <row r="1807" spans="1:16" s="36" customFormat="1" x14ac:dyDescent="0.25">
      <c r="A1807" s="37" t="s">
        <v>3599</v>
      </c>
      <c r="B1807" s="44" t="str">
        <f t="shared" si="36"/>
        <v>M3098 115V/1Ph/HT/6'Cond</v>
      </c>
      <c r="C1807" s="37" t="s">
        <v>3600</v>
      </c>
      <c r="D1807" s="37" t="str">
        <f>VLOOKUP(A1807,'[1]Zoeller Pump Company'!$A$10:$C$3862,3,FALSE)</f>
        <v>https://www.zoellerpumps.com/en-us/products/high-temperature/3000-series</v>
      </c>
      <c r="E1807" s="37" t="s">
        <v>21</v>
      </c>
      <c r="F1807" s="40">
        <v>1110</v>
      </c>
      <c r="G1807" s="41"/>
      <c r="H1807" s="42">
        <v>53514060688</v>
      </c>
      <c r="I1807" s="43">
        <v>53</v>
      </c>
      <c r="J1807" s="43" t="s">
        <v>22</v>
      </c>
      <c r="K1807" s="43">
        <v>16.25</v>
      </c>
      <c r="L1807" s="43">
        <v>11</v>
      </c>
      <c r="M1807" s="43">
        <v>13.5</v>
      </c>
      <c r="N1807" s="37" t="s">
        <v>23</v>
      </c>
      <c r="O1807" s="37" t="s">
        <v>24</v>
      </c>
    </row>
    <row r="1808" spans="1:16" s="36" customFormat="1" x14ac:dyDescent="0.25">
      <c r="A1808" s="37" t="s">
        <v>3601</v>
      </c>
      <c r="B1808" s="44" t="str">
        <f t="shared" si="36"/>
        <v>N3098 115V/1P/HT 16'Cond</v>
      </c>
      <c r="C1808" s="37" t="s">
        <v>3602</v>
      </c>
      <c r="D1808" s="37" t="str">
        <f>VLOOKUP(A1808,'[1]Zoeller Pump Company'!$A$10:$C$3862,3,FALSE)</f>
        <v>https://www.zoellerpumps.com/en-us/products/high-temperature/3000-series</v>
      </c>
      <c r="E1808" s="37" t="s">
        <v>21</v>
      </c>
      <c r="F1808" s="40">
        <v>1100</v>
      </c>
      <c r="G1808" s="41"/>
      <c r="H1808" s="42">
        <v>53514070618</v>
      </c>
      <c r="I1808" s="43">
        <v>53</v>
      </c>
      <c r="J1808" s="43" t="s">
        <v>22</v>
      </c>
      <c r="K1808" s="43">
        <v>16.25</v>
      </c>
      <c r="L1808" s="43">
        <v>11</v>
      </c>
      <c r="M1808" s="43">
        <v>13.5</v>
      </c>
      <c r="N1808" s="37" t="s">
        <v>23</v>
      </c>
      <c r="O1808" s="37" t="s">
        <v>24</v>
      </c>
      <c r="P1808" s="39"/>
    </row>
    <row r="1809" spans="1:16" s="36" customFormat="1" x14ac:dyDescent="0.25">
      <c r="A1809" s="37" t="s">
        <v>3603</v>
      </c>
      <c r="B1809" s="44" t="str">
        <f t="shared" si="36"/>
        <v>N3098 115V/1P/HT/20'Cond</v>
      </c>
      <c r="C1809" s="37" t="s">
        <v>3604</v>
      </c>
      <c r="D1809" s="37" t="str">
        <f>VLOOKUP(A1809,'[1]Zoeller Pump Company'!$A$10:$C$3862,3,FALSE)</f>
        <v>https://www.zoellerpumps.com/en-us/products/high-temperature/3000-series</v>
      </c>
      <c r="E1809" s="37" t="s">
        <v>21</v>
      </c>
      <c r="F1809" s="40">
        <v>1160</v>
      </c>
      <c r="G1809" s="41"/>
      <c r="H1809" s="42">
        <v>53514084226</v>
      </c>
      <c r="I1809" s="43">
        <v>53</v>
      </c>
      <c r="J1809" s="43" t="s">
        <v>22</v>
      </c>
      <c r="K1809" s="43">
        <v>16.25</v>
      </c>
      <c r="L1809" s="43">
        <v>11</v>
      </c>
      <c r="M1809" s="43">
        <v>13.5</v>
      </c>
      <c r="N1809" s="37" t="s">
        <v>23</v>
      </c>
      <c r="O1809" s="37" t="s">
        <v>24</v>
      </c>
    </row>
    <row r="1810" spans="1:16" s="36" customFormat="1" x14ac:dyDescent="0.25">
      <c r="A1810" s="37" t="s">
        <v>3605</v>
      </c>
      <c r="B1810" s="44" t="str">
        <f t="shared" si="36"/>
        <v>D3098 230V/1Ph/HT/5'Cond</v>
      </c>
      <c r="C1810" s="37" t="s">
        <v>3606</v>
      </c>
      <c r="D1810" s="37" t="str">
        <f>VLOOKUP(A1810,'[1]Zoeller Pump Company'!$A$10:$C$3862,3,FALSE)</f>
        <v>https://www.zoellerpumps.com/en-us/products/high-temperature/3000-series</v>
      </c>
      <c r="E1810" s="37" t="s">
        <v>21</v>
      </c>
      <c r="F1810" s="40">
        <v>1156</v>
      </c>
      <c r="G1810" s="41"/>
      <c r="H1810" s="42">
        <v>53514114541</v>
      </c>
      <c r="I1810" s="43">
        <v>53</v>
      </c>
      <c r="J1810" s="43" t="s">
        <v>22</v>
      </c>
      <c r="K1810" s="43">
        <v>16.25</v>
      </c>
      <c r="L1810" s="43">
        <v>11</v>
      </c>
      <c r="M1810" s="43">
        <v>13.5</v>
      </c>
      <c r="N1810" s="37" t="s">
        <v>23</v>
      </c>
      <c r="O1810" s="37" t="s">
        <v>24</v>
      </c>
    </row>
    <row r="1811" spans="1:16" s="36" customFormat="1" x14ac:dyDescent="0.25">
      <c r="A1811" s="37" t="s">
        <v>3607</v>
      </c>
      <c r="B1811" s="44" t="str">
        <f t="shared" si="36"/>
        <v>M3098 115V/1Ph/HT/5'Cond</v>
      </c>
      <c r="C1811" s="37" t="s">
        <v>3608</v>
      </c>
      <c r="D1811" s="37" t="str">
        <f>VLOOKUP(A1811,'[1]Zoeller Pump Company'!$A$10:$C$3862,3,FALSE)</f>
        <v>https://www.zoellerpumps.com/en-us/products/high-temperature/3000-series</v>
      </c>
      <c r="E1811" s="37" t="s">
        <v>21</v>
      </c>
      <c r="F1811" s="40">
        <v>1095</v>
      </c>
      <c r="G1811" s="41"/>
      <c r="H1811" s="42">
        <v>53514117160</v>
      </c>
      <c r="I1811" s="43">
        <v>53</v>
      </c>
      <c r="J1811" s="43" t="s">
        <v>22</v>
      </c>
      <c r="K1811" s="43">
        <v>16.25</v>
      </c>
      <c r="L1811" s="43">
        <v>11</v>
      </c>
      <c r="M1811" s="43">
        <v>13.5</v>
      </c>
      <c r="N1811" s="37" t="s">
        <v>23</v>
      </c>
      <c r="O1811" s="37" t="s">
        <v>24</v>
      </c>
    </row>
    <row r="1812" spans="1:16" s="36" customFormat="1" x14ac:dyDescent="0.25">
      <c r="A1812" s="37" t="s">
        <v>3609</v>
      </c>
      <c r="B1812" s="44" t="str">
        <f t="shared" si="36"/>
        <v>N3098 115V/1P/HT/15'Cond</v>
      </c>
      <c r="C1812" s="37" t="s">
        <v>3610</v>
      </c>
      <c r="D1812" s="37" t="str">
        <f>VLOOKUP(A1812,'[1]Zoeller Pump Company'!$A$10:$C$3862,3,FALSE)</f>
        <v>https://www.zoellerpumps.com/en-us/products/high-temperature/3000-series</v>
      </c>
      <c r="E1812" s="37" t="s">
        <v>21</v>
      </c>
      <c r="F1812" s="40">
        <v>1085</v>
      </c>
      <c r="G1812" s="41"/>
      <c r="H1812" s="42">
        <v>53514126391</v>
      </c>
      <c r="I1812" s="43">
        <v>53</v>
      </c>
      <c r="J1812" s="43" t="s">
        <v>22</v>
      </c>
      <c r="K1812" s="43">
        <v>16.25</v>
      </c>
      <c r="L1812" s="43">
        <v>11</v>
      </c>
      <c r="M1812" s="43">
        <v>13.5</v>
      </c>
      <c r="N1812" s="37" t="s">
        <v>23</v>
      </c>
      <c r="O1812" s="37" t="s">
        <v>24</v>
      </c>
    </row>
    <row r="1813" spans="1:16" s="36" customFormat="1" x14ac:dyDescent="0.25">
      <c r="A1813" s="37" t="s">
        <v>3611</v>
      </c>
      <c r="B1813" s="44" t="str">
        <f t="shared" si="36"/>
        <v>N3098 115V/1Ph/HT/9'Cond</v>
      </c>
      <c r="C1813" s="37" t="s">
        <v>3612</v>
      </c>
      <c r="D1813" s="37" t="str">
        <f>VLOOKUP(A1813,'[1]Zoeller Pump Company'!$A$10:$C$3862,3,FALSE)</f>
        <v>https://www.zoellerpumps.com/en-us/products/high-temperature/3000-series</v>
      </c>
      <c r="E1813" s="37" t="s">
        <v>21</v>
      </c>
      <c r="F1813" s="40">
        <v>995</v>
      </c>
      <c r="G1813" s="41"/>
      <c r="H1813" s="42">
        <v>53514150655</v>
      </c>
      <c r="I1813" s="43">
        <v>53</v>
      </c>
      <c r="J1813" s="43" t="s">
        <v>22</v>
      </c>
      <c r="K1813" s="43">
        <v>16.25</v>
      </c>
      <c r="L1813" s="43">
        <v>11</v>
      </c>
      <c r="M1813" s="43">
        <v>13.5</v>
      </c>
      <c r="N1813" s="37" t="s">
        <v>23</v>
      </c>
      <c r="O1813" s="37" t="s">
        <v>24</v>
      </c>
    </row>
    <row r="1814" spans="1:16" s="36" customFormat="1" x14ac:dyDescent="0.25">
      <c r="A1814" s="37" t="s">
        <v>3613</v>
      </c>
      <c r="B1814" s="44" t="str">
        <f t="shared" si="36"/>
        <v>M3098 20'Cd/1Ph/HT/20' Cond</v>
      </c>
      <c r="C1814" s="37" t="s">
        <v>3614</v>
      </c>
      <c r="D1814" s="37" t="str">
        <f>VLOOKUP(A1814,'[1]Zoeller Pump Company'!$A$10:$C$3862,3,FALSE)</f>
        <v>https://www.zoellerpumps.com/en-us/products/high-temperature/3000-series</v>
      </c>
      <c r="E1814" s="37" t="s">
        <v>21</v>
      </c>
      <c r="F1814" s="40">
        <v>1346</v>
      </c>
      <c r="G1814" s="41"/>
      <c r="H1814" s="42">
        <v>53514162788</v>
      </c>
      <c r="I1814" s="43">
        <v>56</v>
      </c>
      <c r="J1814" s="43" t="s">
        <v>22</v>
      </c>
      <c r="K1814" s="43">
        <v>16.25</v>
      </c>
      <c r="L1814" s="43">
        <v>11</v>
      </c>
      <c r="M1814" s="43">
        <v>13.5</v>
      </c>
      <c r="N1814" s="37" t="s">
        <v>23</v>
      </c>
      <c r="O1814" s="37" t="s">
        <v>24</v>
      </c>
    </row>
    <row r="1815" spans="1:16" s="36" customFormat="1" x14ac:dyDescent="0.25">
      <c r="A1815" s="37" t="s">
        <v>3615</v>
      </c>
      <c r="B1815" s="44" t="str">
        <f t="shared" si="36"/>
        <v>M3098 115V/1Ph/HT/4'Cond</v>
      </c>
      <c r="C1815" s="37" t="s">
        <v>3616</v>
      </c>
      <c r="D1815" s="37" t="str">
        <f>VLOOKUP(A1815,'[1]Zoeller Pump Company'!$A$10:$C$3862,3,FALSE)</f>
        <v>https://www.zoellerpumps.com/en-us/products/high-temperature/3000-series</v>
      </c>
      <c r="E1815" s="37" t="s">
        <v>21</v>
      </c>
      <c r="F1815" s="40">
        <v>1080</v>
      </c>
      <c r="G1815" s="41"/>
      <c r="H1815" s="42">
        <v>53514170462</v>
      </c>
      <c r="I1815" s="43">
        <v>53</v>
      </c>
      <c r="J1815" s="43" t="s">
        <v>22</v>
      </c>
      <c r="K1815" s="43">
        <v>16.25</v>
      </c>
      <c r="L1815" s="43">
        <v>11</v>
      </c>
      <c r="M1815" s="43">
        <v>13.5</v>
      </c>
      <c r="N1815" s="37" t="s">
        <v>23</v>
      </c>
      <c r="O1815" s="37" t="s">
        <v>24</v>
      </c>
    </row>
    <row r="1816" spans="1:16" s="36" customFormat="1" x14ac:dyDescent="0.25">
      <c r="A1816" s="37" t="s">
        <v>3617</v>
      </c>
      <c r="B1816" s="44" t="str">
        <f t="shared" si="36"/>
        <v>D3098 230V/1P/HT/10'Cond</v>
      </c>
      <c r="C1816" s="37" t="s">
        <v>3618</v>
      </c>
      <c r="D1816" s="37" t="str">
        <f>VLOOKUP(A1816,'[1]Zoeller Pump Company'!$A$10:$C$3862,3,FALSE)</f>
        <v>https://www.zoellerpumps.com/en-us/products/high-temperature/3000-series</v>
      </c>
      <c r="E1816" s="37" t="s">
        <v>21</v>
      </c>
      <c r="F1816" s="40">
        <v>1231</v>
      </c>
      <c r="G1816" s="41"/>
      <c r="H1816" s="42">
        <v>53514181758</v>
      </c>
      <c r="I1816" s="43">
        <v>54</v>
      </c>
      <c r="J1816" s="43" t="s">
        <v>22</v>
      </c>
      <c r="K1816" s="43">
        <v>16.25</v>
      </c>
      <c r="L1816" s="43">
        <v>11</v>
      </c>
      <c r="M1816" s="43">
        <v>13.5</v>
      </c>
      <c r="N1816" s="37" t="s">
        <v>23</v>
      </c>
      <c r="O1816" s="37" t="s">
        <v>24</v>
      </c>
      <c r="P1816" s="39"/>
    </row>
    <row r="1817" spans="1:16" s="36" customFormat="1" x14ac:dyDescent="0.25">
      <c r="A1817" s="37" t="s">
        <v>3619</v>
      </c>
      <c r="B1817" s="44" t="str">
        <f t="shared" si="36"/>
        <v>M3098 50'Cd/115V/1Ph/HT</v>
      </c>
      <c r="C1817" s="37" t="s">
        <v>3620</v>
      </c>
      <c r="D1817" s="37" t="str">
        <f>VLOOKUP(A1817,'[1]Zoeller Pump Company'!$A$10:$C$3862,3,FALSE)</f>
        <v>https://www.zoellerpumps.com/en-us/products/high-temperature/3000-series</v>
      </c>
      <c r="E1817" s="37" t="s">
        <v>21</v>
      </c>
      <c r="F1817" s="40">
        <v>1148</v>
      </c>
      <c r="G1817" s="41"/>
      <c r="H1817" s="42">
        <v>53514205287</v>
      </c>
      <c r="I1817" s="43">
        <v>56</v>
      </c>
      <c r="J1817" s="43" t="s">
        <v>22</v>
      </c>
      <c r="K1817" s="43">
        <v>16.25</v>
      </c>
      <c r="L1817" s="43">
        <v>11</v>
      </c>
      <c r="M1817" s="43">
        <v>13.5</v>
      </c>
      <c r="N1817" s="37" t="s">
        <v>23</v>
      </c>
      <c r="O1817" s="37" t="s">
        <v>24</v>
      </c>
      <c r="P1817" s="39"/>
    </row>
    <row r="1818" spans="1:16" s="36" customFormat="1" x14ac:dyDescent="0.25">
      <c r="A1818" s="37" t="s">
        <v>3621</v>
      </c>
      <c r="B1818" s="44" t="str">
        <f t="shared" si="36"/>
        <v>M3098 115V/1Ph/HT/8'Cond</v>
      </c>
      <c r="C1818" s="37" t="s">
        <v>3622</v>
      </c>
      <c r="D1818" s="37" t="str">
        <f>VLOOKUP(A1818,'[1]Zoeller Pump Company'!$A$10:$C$3862,3,FALSE)</f>
        <v>https://www.zoellerpumps.com/en-us/products/high-temperature/3000-series</v>
      </c>
      <c r="E1818" s="37" t="s">
        <v>21</v>
      </c>
      <c r="F1818" s="40">
        <v>1140</v>
      </c>
      <c r="G1818" s="41"/>
      <c r="H1818" s="42">
        <v>53514263812</v>
      </c>
      <c r="I1818" s="43">
        <v>54</v>
      </c>
      <c r="J1818" s="43" t="s">
        <v>22</v>
      </c>
      <c r="K1818" s="43">
        <v>16.25</v>
      </c>
      <c r="L1818" s="43">
        <v>11</v>
      </c>
      <c r="M1818" s="43">
        <v>13.5</v>
      </c>
      <c r="N1818" s="37" t="s">
        <v>23</v>
      </c>
      <c r="O1818" s="37" t="s">
        <v>24</v>
      </c>
    </row>
    <row r="1819" spans="1:16" s="36" customFormat="1" x14ac:dyDescent="0.25">
      <c r="A1819" s="37" t="s">
        <v>3623</v>
      </c>
      <c r="B1819" s="44" t="str">
        <f t="shared" si="36"/>
        <v>M3098 115V/1Ph/HT/10'Cond</v>
      </c>
      <c r="C1819" s="37" t="s">
        <v>3624</v>
      </c>
      <c r="D1819" s="37" t="str">
        <f>VLOOKUP(A1819,'[1]Zoeller Pump Company'!$A$10:$C$3862,3,FALSE)</f>
        <v>https://www.zoellerpumps.com/en-us/products/high-temperature/3000-series</v>
      </c>
      <c r="E1819" s="37" t="s">
        <v>21</v>
      </c>
      <c r="F1819" s="40">
        <v>1170</v>
      </c>
      <c r="G1819" s="41"/>
      <c r="H1819" s="42">
        <v>53514282172</v>
      </c>
      <c r="I1819" s="43">
        <v>54</v>
      </c>
      <c r="J1819" s="43" t="s">
        <v>22</v>
      </c>
      <c r="K1819" s="43">
        <v>16.25</v>
      </c>
      <c r="L1819" s="43">
        <v>11</v>
      </c>
      <c r="M1819" s="43">
        <v>13.5</v>
      </c>
      <c r="N1819" s="37" t="s">
        <v>23</v>
      </c>
      <c r="O1819" s="37" t="s">
        <v>24</v>
      </c>
      <c r="P1819" s="39"/>
    </row>
    <row r="1820" spans="1:16" s="36" customFormat="1" x14ac:dyDescent="0.25">
      <c r="A1820" s="37" t="s">
        <v>3625</v>
      </c>
      <c r="B1820" s="44" t="str">
        <f t="shared" si="36"/>
        <v>M3098 115V/1Ph/HT/13'Cond</v>
      </c>
      <c r="C1820" s="37" t="s">
        <v>3626</v>
      </c>
      <c r="D1820" s="37" t="str">
        <f>VLOOKUP(A1820,'[1]Zoeller Pump Company'!$A$10:$C$3862,3,FALSE)</f>
        <v>https://www.zoellerpumps.com/en-us/products/high-temperature/3000-series</v>
      </c>
      <c r="E1820" s="37" t="s">
        <v>21</v>
      </c>
      <c r="F1820" s="40">
        <v>1215</v>
      </c>
      <c r="G1820" s="41"/>
      <c r="H1820" s="42">
        <v>53514282196</v>
      </c>
      <c r="I1820" s="43">
        <v>54</v>
      </c>
      <c r="J1820" s="43" t="s">
        <v>22</v>
      </c>
      <c r="K1820" s="43">
        <v>16.25</v>
      </c>
      <c r="L1820" s="43">
        <v>11</v>
      </c>
      <c r="M1820" s="43">
        <v>13.5</v>
      </c>
      <c r="N1820" s="37" t="s">
        <v>23</v>
      </c>
      <c r="O1820" s="37" t="s">
        <v>24</v>
      </c>
    </row>
    <row r="1821" spans="1:16" s="36" customFormat="1" x14ac:dyDescent="0.25">
      <c r="A1821" s="37" t="s">
        <v>3627</v>
      </c>
      <c r="B1821" s="44" t="str">
        <f t="shared" si="36"/>
        <v>E3098 230V/1Ph/HT/15'Cond</v>
      </c>
      <c r="C1821" s="37" t="s">
        <v>3628</v>
      </c>
      <c r="D1821" s="37" t="str">
        <f>VLOOKUP(A1821,'[1]Zoeller Pump Company'!$A$10:$C$3862,3,FALSE)</f>
        <v>https://www.zoellerpumps.com/en-us/products/high-temperature/3000-series</v>
      </c>
      <c r="E1821" s="37" t="s">
        <v>21</v>
      </c>
      <c r="F1821" s="40">
        <v>1149</v>
      </c>
      <c r="G1821" s="41"/>
      <c r="H1821" s="42">
        <v>53514294281</v>
      </c>
      <c r="I1821" s="43">
        <v>50</v>
      </c>
      <c r="J1821" s="43" t="s">
        <v>22</v>
      </c>
      <c r="K1821" s="43">
        <v>16.25</v>
      </c>
      <c r="L1821" s="43">
        <v>11</v>
      </c>
      <c r="M1821" s="43">
        <v>13.5</v>
      </c>
      <c r="N1821" s="37" t="s">
        <v>23</v>
      </c>
      <c r="O1821" s="37" t="s">
        <v>24</v>
      </c>
    </row>
    <row r="1822" spans="1:16" s="36" customFormat="1" x14ac:dyDescent="0.25">
      <c r="A1822" s="52" t="s">
        <v>3629</v>
      </c>
      <c r="B1822" s="44" t="str">
        <f t="shared" si="36"/>
        <v>M3098 50'Cd/115V/1Ph/HT/5'Cond</v>
      </c>
      <c r="C1822" s="39" t="s">
        <v>3630</v>
      </c>
      <c r="D1822" s="37" t="str">
        <f>VLOOKUP(A1822,'[1]Zoeller Pump Company'!$A$10:$C$3862,3,FALSE)</f>
        <v>https://www.zoellerpumps.com/en-us/products/high-temperature/3000-series</v>
      </c>
      <c r="E1822" s="39" t="s">
        <v>21</v>
      </c>
      <c r="F1822" s="40">
        <v>1181</v>
      </c>
      <c r="G1822" s="41"/>
      <c r="H1822" s="39">
        <v>53514445645</v>
      </c>
      <c r="I1822" s="39">
        <v>53</v>
      </c>
      <c r="J1822" s="39" t="s">
        <v>22</v>
      </c>
      <c r="K1822" s="39">
        <v>13.75</v>
      </c>
      <c r="L1822" s="39">
        <v>16</v>
      </c>
      <c r="M1822" s="39">
        <v>18.375</v>
      </c>
      <c r="N1822" s="37" t="s">
        <v>23</v>
      </c>
      <c r="O1822" s="37" t="s">
        <v>24</v>
      </c>
    </row>
    <row r="1823" spans="1:16" s="36" customFormat="1" x14ac:dyDescent="0.25">
      <c r="A1823" s="37" t="s">
        <v>3631</v>
      </c>
      <c r="B1823" s="44" t="str">
        <f t="shared" si="36"/>
        <v>Basin,F-S/24X30/2V2D/(1)4"Hub</v>
      </c>
      <c r="C1823" s="37" t="s">
        <v>3632</v>
      </c>
      <c r="D1823" s="37" t="str">
        <f>VLOOKUP(A1823,'[1]Zoeller Pump Company'!$A$10:$C$3862,3,FALSE)</f>
        <v>https://www.zoellerpumps.com/en-us/products/package-systems/basins</v>
      </c>
      <c r="E1823" s="37" t="s">
        <v>21</v>
      </c>
      <c r="F1823" s="40">
        <v>549</v>
      </c>
      <c r="G1823" s="41"/>
      <c r="H1823" s="42">
        <v>53514019808</v>
      </c>
      <c r="I1823" s="43">
        <v>73</v>
      </c>
      <c r="J1823" s="43" t="s">
        <v>22</v>
      </c>
      <c r="K1823" s="43">
        <v>36</v>
      </c>
      <c r="L1823" s="43">
        <v>40</v>
      </c>
      <c r="M1823" s="43">
        <v>48</v>
      </c>
      <c r="N1823" s="37" t="s">
        <v>23</v>
      </c>
      <c r="O1823" s="37" t="s">
        <v>24</v>
      </c>
    </row>
    <row r="1824" spans="1:16" s="36" customFormat="1" x14ac:dyDescent="0.25">
      <c r="A1824" s="37" t="s">
        <v>3633</v>
      </c>
      <c r="B1824" s="44" t="str">
        <f t="shared" si="36"/>
        <v>Basin,F-S/24X30/3V3D/(1)4"Hub</v>
      </c>
      <c r="C1824" s="37" t="s">
        <v>3634</v>
      </c>
      <c r="D1824" s="37" t="str">
        <f>VLOOKUP(A1824,'[1]Zoeller Pump Company'!$A$10:$C$3862,3,FALSE)</f>
        <v>https://www.zoellerpumps.com/en-us/products/package-systems/basins</v>
      </c>
      <c r="E1824" s="37" t="s">
        <v>21</v>
      </c>
      <c r="F1824" s="40">
        <v>549</v>
      </c>
      <c r="G1824" s="41"/>
      <c r="H1824" s="42">
        <v>53514019822</v>
      </c>
      <c r="I1824" s="43">
        <v>73</v>
      </c>
      <c r="J1824" s="43" t="s">
        <v>22</v>
      </c>
      <c r="K1824" s="43">
        <v>36</v>
      </c>
      <c r="L1824" s="43">
        <v>40</v>
      </c>
      <c r="M1824" s="43">
        <v>48</v>
      </c>
      <c r="N1824" s="37" t="s">
        <v>23</v>
      </c>
      <c r="O1824" s="37" t="s">
        <v>24</v>
      </c>
    </row>
    <row r="1825" spans="1:16" s="36" customFormat="1" x14ac:dyDescent="0.25">
      <c r="A1825" s="37" t="s">
        <v>3635</v>
      </c>
      <c r="B1825" s="44" t="str">
        <f t="shared" si="36"/>
        <v>Basin,F-D/36X36/2V2D/(1)4"Hub/10'Stack</v>
      </c>
      <c r="C1825" s="37" t="s">
        <v>3636</v>
      </c>
      <c r="D1825" s="37" t="str">
        <f>VLOOKUP(A1825,'[1]Zoeller Pump Company'!$A$10:$C$3862,3,FALSE)</f>
        <v>https://www.zoellerpumps.com/en-us/products/package-systems/basins</v>
      </c>
      <c r="E1825" s="37" t="s">
        <v>21</v>
      </c>
      <c r="F1825" s="40">
        <v>1569</v>
      </c>
      <c r="G1825" s="41"/>
      <c r="H1825" s="42">
        <v>53514019860</v>
      </c>
      <c r="I1825" s="43">
        <v>221</v>
      </c>
      <c r="J1825" s="43" t="s">
        <v>22</v>
      </c>
      <c r="K1825" s="43">
        <v>42</v>
      </c>
      <c r="L1825" s="43">
        <v>40</v>
      </c>
      <c r="M1825" s="43">
        <v>48</v>
      </c>
      <c r="N1825" s="37" t="s">
        <v>23</v>
      </c>
      <c r="O1825" s="37" t="s">
        <v>24</v>
      </c>
    </row>
    <row r="1826" spans="1:16" s="36" customFormat="1" x14ac:dyDescent="0.25">
      <c r="A1826" s="37" t="s">
        <v>3637</v>
      </c>
      <c r="B1826" s="44" t="str">
        <f t="shared" si="36"/>
        <v>Basin,F-D/36X36/3V3D/(1)4"Hub/10'Stack</v>
      </c>
      <c r="C1826" s="37" t="s">
        <v>3638</v>
      </c>
      <c r="D1826" s="37" t="str">
        <f>VLOOKUP(A1826,'[1]Zoeller Pump Company'!$A$10:$C$3862,3,FALSE)</f>
        <v>https://www.zoellerpumps.com/en-us/products/package-systems/basins</v>
      </c>
      <c r="E1826" s="37" t="s">
        <v>21</v>
      </c>
      <c r="F1826" s="40">
        <v>1569</v>
      </c>
      <c r="G1826" s="41"/>
      <c r="H1826" s="42">
        <v>53514019877</v>
      </c>
      <c r="I1826" s="43">
        <v>221</v>
      </c>
      <c r="J1826" s="43" t="s">
        <v>22</v>
      </c>
      <c r="K1826" s="43">
        <v>42</v>
      </c>
      <c r="L1826" s="43">
        <v>40</v>
      </c>
      <c r="M1826" s="43">
        <v>48</v>
      </c>
      <c r="N1826" s="37" t="s">
        <v>23</v>
      </c>
      <c r="O1826" s="37" t="s">
        <v>24</v>
      </c>
    </row>
    <row r="1827" spans="1:16" s="36" customFormat="1" x14ac:dyDescent="0.25">
      <c r="A1827" s="37" t="s">
        <v>3639</v>
      </c>
      <c r="B1827" s="44" t="str">
        <f t="shared" si="36"/>
        <v>Basin,F-S/24X30/3V2D/(1)4"Hub</v>
      </c>
      <c r="C1827" s="37" t="s">
        <v>3640</v>
      </c>
      <c r="D1827" s="37" t="str">
        <f>VLOOKUP(A1827,'[1]Zoeller Pump Company'!$A$10:$C$3862,3,FALSE)</f>
        <v>https://www.zoellerpumps.com/en-us/products/package-systems/basins</v>
      </c>
      <c r="E1827" s="37" t="s">
        <v>21</v>
      </c>
      <c r="F1827" s="40">
        <v>549</v>
      </c>
      <c r="G1827" s="41"/>
      <c r="H1827" s="42">
        <v>53514020033</v>
      </c>
      <c r="I1827" s="43">
        <v>73</v>
      </c>
      <c r="J1827" s="43" t="s">
        <v>22</v>
      </c>
      <c r="K1827" s="43">
        <v>36</v>
      </c>
      <c r="L1827" s="43">
        <v>40</v>
      </c>
      <c r="M1827" s="43">
        <v>48</v>
      </c>
      <c r="N1827" s="37" t="s">
        <v>23</v>
      </c>
      <c r="O1827" s="37" t="s">
        <v>24</v>
      </c>
    </row>
    <row r="1828" spans="1:16" s="36" customFormat="1" x14ac:dyDescent="0.25">
      <c r="A1828" s="37" t="s">
        <v>3641</v>
      </c>
      <c r="B1828" s="44" t="str">
        <f t="shared" si="36"/>
        <v>Basin,P-S/24X30/2V2D/(1)4"Hub</v>
      </c>
      <c r="C1828" s="37" t="s">
        <v>3642</v>
      </c>
      <c r="D1828" s="37" t="str">
        <f>VLOOKUP(A1828,'[1]Zoeller Pump Company'!$A$10:$C$3862,3,FALSE)</f>
        <v>https://www.zoellerpumps.com/en-us/products/package-systems/basins</v>
      </c>
      <c r="E1828" s="37" t="s">
        <v>21</v>
      </c>
      <c r="F1828" s="40">
        <v>381</v>
      </c>
      <c r="G1828" s="41"/>
      <c r="H1828" s="42">
        <v>53514020149</v>
      </c>
      <c r="I1828" s="43">
        <v>40</v>
      </c>
      <c r="J1828" s="43" t="s">
        <v>22</v>
      </c>
      <c r="K1828" s="43">
        <v>36</v>
      </c>
      <c r="L1828" s="43">
        <v>40</v>
      </c>
      <c r="M1828" s="43">
        <v>48</v>
      </c>
      <c r="N1828" s="37" t="s">
        <v>23</v>
      </c>
      <c r="O1828" s="37" t="s">
        <v>24</v>
      </c>
      <c r="P1828" s="39"/>
    </row>
    <row r="1829" spans="1:16" s="36" customFormat="1" x14ac:dyDescent="0.25">
      <c r="A1829" s="37" t="s">
        <v>3643</v>
      </c>
      <c r="B1829" s="44" t="str">
        <f t="shared" si="36"/>
        <v>Basin,P-S/24X30/3V3D/(1)4"Hub</v>
      </c>
      <c r="C1829" s="37" t="s">
        <v>3644</v>
      </c>
      <c r="D1829" s="37" t="str">
        <f>VLOOKUP(A1829,'[1]Zoeller Pump Company'!$A$10:$C$3862,3,FALSE)</f>
        <v>https://www.zoellerpumps.com/en-us/products/package-systems/basins</v>
      </c>
      <c r="E1829" s="37" t="s">
        <v>21</v>
      </c>
      <c r="F1829" s="40">
        <v>381</v>
      </c>
      <c r="G1829" s="41"/>
      <c r="H1829" s="42">
        <v>53514020156</v>
      </c>
      <c r="I1829" s="43">
        <v>40</v>
      </c>
      <c r="J1829" s="43" t="s">
        <v>22</v>
      </c>
      <c r="K1829" s="43">
        <v>36</v>
      </c>
      <c r="L1829" s="43">
        <v>40</v>
      </c>
      <c r="M1829" s="43">
        <v>48</v>
      </c>
      <c r="N1829" s="37" t="s">
        <v>23</v>
      </c>
      <c r="O1829" s="37" t="s">
        <v>24</v>
      </c>
    </row>
    <row r="1830" spans="1:16" s="36" customFormat="1" x14ac:dyDescent="0.25">
      <c r="A1830" s="37" t="s">
        <v>3645</v>
      </c>
      <c r="B1830" s="44" t="str">
        <f t="shared" si="36"/>
        <v>Basin,P-S/24X30/3V2D/(1)4"Hub</v>
      </c>
      <c r="C1830" s="37" t="s">
        <v>3646</v>
      </c>
      <c r="D1830" s="37" t="str">
        <f>VLOOKUP(A1830,'[1]Zoeller Pump Company'!$A$10:$C$3862,3,FALSE)</f>
        <v>https://www.zoellerpumps.com/en-us/products/package-systems/basins</v>
      </c>
      <c r="E1830" s="37" t="s">
        <v>21</v>
      </c>
      <c r="F1830" s="40">
        <v>381</v>
      </c>
      <c r="G1830" s="41"/>
      <c r="H1830" s="42">
        <v>53514020170</v>
      </c>
      <c r="I1830" s="43">
        <v>40</v>
      </c>
      <c r="J1830" s="43" t="s">
        <v>22</v>
      </c>
      <c r="K1830" s="43">
        <v>36</v>
      </c>
      <c r="L1830" s="43">
        <v>40</v>
      </c>
      <c r="M1830" s="43">
        <v>48</v>
      </c>
      <c r="N1830" s="37" t="s">
        <v>23</v>
      </c>
      <c r="O1830" s="37" t="s">
        <v>24</v>
      </c>
    </row>
    <row r="1831" spans="1:16" s="36" customFormat="1" x14ac:dyDescent="0.25">
      <c r="A1831" s="37" t="s">
        <v>3647</v>
      </c>
      <c r="B1831" s="44" t="str">
        <f t="shared" si="36"/>
        <v>Basin,P-D/30X36/2V2D/(1)4"Hub</v>
      </c>
      <c r="C1831" s="37" t="s">
        <v>3648</v>
      </c>
      <c r="D1831" s="37" t="str">
        <f>VLOOKUP(A1831,'[1]Zoeller Pump Company'!$A$10:$C$3862,3,FALSE)</f>
        <v>https://www.zoellerpumps.com/en-us/products/package-systems/basins</v>
      </c>
      <c r="E1831" s="37" t="s">
        <v>21</v>
      </c>
      <c r="F1831" s="40">
        <v>792</v>
      </c>
      <c r="G1831" s="41"/>
      <c r="H1831" s="42">
        <v>53514020187</v>
      </c>
      <c r="I1831" s="43">
        <v>66</v>
      </c>
      <c r="J1831" s="43" t="s">
        <v>22</v>
      </c>
      <c r="K1831" s="43">
        <v>42</v>
      </c>
      <c r="L1831" s="43">
        <v>40</v>
      </c>
      <c r="M1831" s="43">
        <v>48</v>
      </c>
      <c r="N1831" s="37" t="s">
        <v>23</v>
      </c>
      <c r="O1831" s="37" t="s">
        <v>24</v>
      </c>
    </row>
    <row r="1832" spans="1:16" s="36" customFormat="1" x14ac:dyDescent="0.25">
      <c r="A1832" s="37" t="s">
        <v>3649</v>
      </c>
      <c r="B1832" s="44" t="str">
        <f t="shared" si="36"/>
        <v>Basin,P-D/30X36/3V3D/(1)4"Hub</v>
      </c>
      <c r="C1832" s="37" t="s">
        <v>3650</v>
      </c>
      <c r="D1832" s="37" t="str">
        <f>VLOOKUP(A1832,'[1]Zoeller Pump Company'!$A$10:$C$3862,3,FALSE)</f>
        <v>https://www.zoellerpumps.com/en-us/products/package-systems/basins</v>
      </c>
      <c r="E1832" s="37" t="s">
        <v>21</v>
      </c>
      <c r="F1832" s="40">
        <v>792</v>
      </c>
      <c r="G1832" s="41"/>
      <c r="H1832" s="42">
        <v>53514020194</v>
      </c>
      <c r="I1832" s="43">
        <v>66</v>
      </c>
      <c r="J1832" s="43" t="s">
        <v>22</v>
      </c>
      <c r="K1832" s="43">
        <v>42</v>
      </c>
      <c r="L1832" s="43">
        <v>40</v>
      </c>
      <c r="M1832" s="43">
        <v>48</v>
      </c>
      <c r="N1832" s="37" t="s">
        <v>23</v>
      </c>
      <c r="O1832" s="37" t="s">
        <v>24</v>
      </c>
    </row>
    <row r="1833" spans="1:16" s="36" customFormat="1" x14ac:dyDescent="0.25">
      <c r="A1833" s="37" t="s">
        <v>3651</v>
      </c>
      <c r="B1833" s="44" t="str">
        <f t="shared" si="36"/>
        <v>Basin,P-D/30X36/3V2D/(1)4"Hub</v>
      </c>
      <c r="C1833" s="37" t="s">
        <v>3652</v>
      </c>
      <c r="D1833" s="37" t="str">
        <f>VLOOKUP(A1833,'[1]Zoeller Pump Company'!$A$10:$C$3862,3,FALSE)</f>
        <v>https://www.zoellerpumps.com/en-us/products/package-systems/basins</v>
      </c>
      <c r="E1833" s="37" t="s">
        <v>21</v>
      </c>
      <c r="F1833" s="40">
        <v>792</v>
      </c>
      <c r="G1833" s="41"/>
      <c r="H1833" s="42">
        <v>53514020217</v>
      </c>
      <c r="I1833" s="43">
        <v>66</v>
      </c>
      <c r="J1833" s="43" t="s">
        <v>22</v>
      </c>
      <c r="K1833" s="43">
        <v>42</v>
      </c>
      <c r="L1833" s="43">
        <v>40</v>
      </c>
      <c r="M1833" s="43">
        <v>48</v>
      </c>
      <c r="N1833" s="37" t="s">
        <v>23</v>
      </c>
      <c r="O1833" s="37" t="s">
        <v>24</v>
      </c>
    </row>
    <row r="1834" spans="1:16" s="36" customFormat="1" x14ac:dyDescent="0.25">
      <c r="A1834" s="37" t="s">
        <v>3653</v>
      </c>
      <c r="B1834" s="44" t="str">
        <f t="shared" si="36"/>
        <v>Basin,P-D/36X36/2V2D/(1)4"Hub</v>
      </c>
      <c r="C1834" s="37" t="s">
        <v>3654</v>
      </c>
      <c r="D1834" s="37" t="str">
        <f>VLOOKUP(A1834,'[1]Zoeller Pump Company'!$A$10:$C$3862,3,FALSE)</f>
        <v>https://www.zoellerpumps.com/en-us/products/package-systems/basins</v>
      </c>
      <c r="E1834" s="37" t="s">
        <v>21</v>
      </c>
      <c r="F1834" s="40">
        <v>1039</v>
      </c>
      <c r="G1834" s="41"/>
      <c r="H1834" s="42">
        <v>53514020224</v>
      </c>
      <c r="I1834" s="43">
        <v>141</v>
      </c>
      <c r="J1834" s="43" t="s">
        <v>22</v>
      </c>
      <c r="K1834" s="43">
        <v>42</v>
      </c>
      <c r="L1834" s="43">
        <v>40</v>
      </c>
      <c r="M1834" s="43">
        <v>48</v>
      </c>
      <c r="N1834" s="37" t="s">
        <v>23</v>
      </c>
      <c r="O1834" s="37" t="s">
        <v>24</v>
      </c>
    </row>
    <row r="1835" spans="1:16" s="36" customFormat="1" x14ac:dyDescent="0.25">
      <c r="A1835" s="37" t="s">
        <v>3655</v>
      </c>
      <c r="B1835" s="44" t="str">
        <f t="shared" si="36"/>
        <v>Basin,P-D/36X36/3V3D/(1)4"Hub</v>
      </c>
      <c r="C1835" s="37" t="s">
        <v>3656</v>
      </c>
      <c r="D1835" s="37" t="str">
        <f>VLOOKUP(A1835,'[1]Zoeller Pump Company'!$A$10:$C$3862,3,FALSE)</f>
        <v>https://www.zoellerpumps.com/en-us/products/package-systems/basins</v>
      </c>
      <c r="E1835" s="37" t="s">
        <v>21</v>
      </c>
      <c r="F1835" s="40">
        <v>1039</v>
      </c>
      <c r="G1835" s="41"/>
      <c r="H1835" s="42">
        <v>53514020231</v>
      </c>
      <c r="I1835" s="43">
        <v>88</v>
      </c>
      <c r="J1835" s="43" t="s">
        <v>22</v>
      </c>
      <c r="K1835" s="43">
        <v>42</v>
      </c>
      <c r="L1835" s="43">
        <v>40</v>
      </c>
      <c r="M1835" s="43">
        <v>48</v>
      </c>
      <c r="N1835" s="37" t="s">
        <v>23</v>
      </c>
      <c r="O1835" s="37" t="s">
        <v>24</v>
      </c>
    </row>
    <row r="1836" spans="1:16" s="36" customFormat="1" x14ac:dyDescent="0.25">
      <c r="A1836" s="37" t="s">
        <v>3657</v>
      </c>
      <c r="B1836" s="44" t="str">
        <f t="shared" si="36"/>
        <v>Basin,P-D/36X36/3V2D/(1)4"Hub</v>
      </c>
      <c r="C1836" s="37" t="s">
        <v>3658</v>
      </c>
      <c r="D1836" s="37" t="str">
        <f>VLOOKUP(A1836,'[1]Zoeller Pump Company'!$A$10:$C$3862,3,FALSE)</f>
        <v>https://www.zoellerpumps.com/en-us/products/package-systems/basins</v>
      </c>
      <c r="E1836" s="37" t="s">
        <v>21</v>
      </c>
      <c r="F1836" s="40">
        <v>1039</v>
      </c>
      <c r="G1836" s="41"/>
      <c r="H1836" s="42">
        <v>53514020255</v>
      </c>
      <c r="I1836" s="43">
        <v>88</v>
      </c>
      <c r="J1836" s="43" t="s">
        <v>22</v>
      </c>
      <c r="K1836" s="43">
        <v>42</v>
      </c>
      <c r="L1836" s="43">
        <v>40</v>
      </c>
      <c r="M1836" s="43">
        <v>48</v>
      </c>
      <c r="N1836" s="37" t="s">
        <v>23</v>
      </c>
      <c r="O1836" s="37" t="s">
        <v>24</v>
      </c>
    </row>
    <row r="1837" spans="1:16" s="36" customFormat="1" x14ac:dyDescent="0.25">
      <c r="A1837" s="37" t="s">
        <v>3659</v>
      </c>
      <c r="B1837" s="44" t="str">
        <f t="shared" si="36"/>
        <v>Basin,F-D/36X36/3V2D/(1)4"Hub/10'Stack</v>
      </c>
      <c r="C1837" s="37" t="s">
        <v>3660</v>
      </c>
      <c r="D1837" s="37" t="str">
        <f>VLOOKUP(A1837,'[1]Zoeller Pump Company'!$A$10:$C$3862,3,FALSE)</f>
        <v>https://www.zoellerpumps.com/en-us/products/package-systems/basins</v>
      </c>
      <c r="E1837" s="37" t="s">
        <v>21</v>
      </c>
      <c r="F1837" s="40">
        <v>1569</v>
      </c>
      <c r="G1837" s="41"/>
      <c r="H1837" s="42">
        <v>53514020323</v>
      </c>
      <c r="I1837" s="43">
        <v>221</v>
      </c>
      <c r="J1837" s="43" t="s">
        <v>22</v>
      </c>
      <c r="K1837" s="43">
        <v>42</v>
      </c>
      <c r="L1837" s="43">
        <v>40</v>
      </c>
      <c r="M1837" s="43">
        <v>48</v>
      </c>
      <c r="N1837" s="37" t="s">
        <v>23</v>
      </c>
      <c r="O1837" s="37" t="s">
        <v>24</v>
      </c>
    </row>
    <row r="1838" spans="1:16" s="36" customFormat="1" x14ac:dyDescent="0.25">
      <c r="A1838" s="37" t="s">
        <v>3661</v>
      </c>
      <c r="B1838" s="44" t="str">
        <f t="shared" si="36"/>
        <v>Basin,F-D/30X36/2V2D/(1)4"Hub</v>
      </c>
      <c r="C1838" s="37" t="s">
        <v>3662</v>
      </c>
      <c r="D1838" s="37" t="str">
        <f>VLOOKUP(A1838,'[1]Zoeller Pump Company'!$A$10:$C$3862,3,FALSE)</f>
        <v>https://www.zoellerpumps.com/en-us/products/package-systems/basins</v>
      </c>
      <c r="E1838" s="37" t="s">
        <v>21</v>
      </c>
      <c r="F1838" s="40">
        <v>998</v>
      </c>
      <c r="G1838" s="41"/>
      <c r="H1838" s="42">
        <v>53514020460</v>
      </c>
      <c r="I1838" s="43">
        <v>82</v>
      </c>
      <c r="J1838" s="43" t="s">
        <v>22</v>
      </c>
      <c r="K1838" s="43">
        <v>42</v>
      </c>
      <c r="L1838" s="43">
        <v>40</v>
      </c>
      <c r="M1838" s="43">
        <v>48</v>
      </c>
      <c r="N1838" s="37" t="s">
        <v>23</v>
      </c>
      <c r="O1838" s="37" t="s">
        <v>24</v>
      </c>
    </row>
    <row r="1839" spans="1:16" s="36" customFormat="1" x14ac:dyDescent="0.25">
      <c r="A1839" s="37" t="s">
        <v>3663</v>
      </c>
      <c r="B1839" s="44" t="str">
        <f t="shared" si="36"/>
        <v>Basin,F-D/30X36/3V3D/(1)4"Hub</v>
      </c>
      <c r="C1839" s="37" t="s">
        <v>3664</v>
      </c>
      <c r="D1839" s="37" t="str">
        <f>VLOOKUP(A1839,'[1]Zoeller Pump Company'!$A$10:$C$3862,3,FALSE)</f>
        <v>https://www.zoellerpumps.com/en-us/products/package-systems/basins</v>
      </c>
      <c r="E1839" s="37" t="s">
        <v>21</v>
      </c>
      <c r="F1839" s="40">
        <v>998</v>
      </c>
      <c r="G1839" s="41"/>
      <c r="H1839" s="42">
        <v>53514020477</v>
      </c>
      <c r="I1839" s="43">
        <v>83</v>
      </c>
      <c r="J1839" s="43" t="s">
        <v>22</v>
      </c>
      <c r="K1839" s="43">
        <v>42</v>
      </c>
      <c r="L1839" s="43">
        <v>40</v>
      </c>
      <c r="M1839" s="43">
        <v>48</v>
      </c>
      <c r="N1839" s="37" t="s">
        <v>23</v>
      </c>
      <c r="O1839" s="37" t="s">
        <v>24</v>
      </c>
    </row>
    <row r="1840" spans="1:16" s="36" customFormat="1" x14ac:dyDescent="0.25">
      <c r="A1840" s="37" t="s">
        <v>3665</v>
      </c>
      <c r="B1840" s="44" t="str">
        <f t="shared" si="36"/>
        <v>Basin,F-D/30X36/3V2D/(1)4"Hub</v>
      </c>
      <c r="C1840" s="37" t="s">
        <v>3666</v>
      </c>
      <c r="D1840" s="37" t="str">
        <f>VLOOKUP(A1840,'[1]Zoeller Pump Company'!$A$10:$C$3862,3,FALSE)</f>
        <v>https://www.zoellerpumps.com/en-us/products/package-systems/basins</v>
      </c>
      <c r="E1840" s="37" t="s">
        <v>21</v>
      </c>
      <c r="F1840" s="40">
        <v>998</v>
      </c>
      <c r="G1840" s="41"/>
      <c r="H1840" s="42">
        <v>53514020491</v>
      </c>
      <c r="I1840" s="43">
        <v>83</v>
      </c>
      <c r="J1840" s="43" t="s">
        <v>22</v>
      </c>
      <c r="K1840" s="43">
        <v>42</v>
      </c>
      <c r="L1840" s="43">
        <v>40</v>
      </c>
      <c r="M1840" s="43">
        <v>48</v>
      </c>
      <c r="N1840" s="37" t="s">
        <v>23</v>
      </c>
      <c r="O1840" s="37" t="s">
        <v>24</v>
      </c>
    </row>
    <row r="1841" spans="1:15" s="36" customFormat="1" x14ac:dyDescent="0.25">
      <c r="A1841" s="37" t="s">
        <v>3667</v>
      </c>
      <c r="B1841" s="44" t="str">
        <f t="shared" si="36"/>
        <v>Basin,P-S/18X30/2V2D/(1)4"Hub/Split Cover</v>
      </c>
      <c r="C1841" s="37" t="s">
        <v>3668</v>
      </c>
      <c r="D1841" s="37" t="str">
        <f>VLOOKUP(A1841,'[1]Zoeller Pump Company'!$A$10:$C$3862,3,FALSE)</f>
        <v>https://www.zoellerpumps.com/en-us/products/package-systems/basins</v>
      </c>
      <c r="E1841" s="37" t="s">
        <v>21</v>
      </c>
      <c r="F1841" s="40">
        <v>143</v>
      </c>
      <c r="G1841" s="41"/>
      <c r="H1841" s="42">
        <v>53514020569</v>
      </c>
      <c r="I1841" s="43">
        <v>29</v>
      </c>
      <c r="J1841" s="43" t="s">
        <v>22</v>
      </c>
      <c r="K1841" s="43">
        <v>30</v>
      </c>
      <c r="L1841" s="43">
        <v>21</v>
      </c>
      <c r="M1841" s="43">
        <v>21</v>
      </c>
      <c r="N1841" s="37" t="s">
        <v>23</v>
      </c>
      <c r="O1841" s="37" t="s">
        <v>24</v>
      </c>
    </row>
    <row r="1842" spans="1:15" s="36" customFormat="1" x14ac:dyDescent="0.25">
      <c r="A1842" s="37" t="s">
        <v>3669</v>
      </c>
      <c r="B1842" s="44" t="str">
        <f t="shared" si="36"/>
        <v>Basin,P-S/18X30/3V3D/(1)4"Hub/12Ga Cover</v>
      </c>
      <c r="C1842" s="37" t="s">
        <v>3670</v>
      </c>
      <c r="D1842" s="37" t="str">
        <f>VLOOKUP(A1842,'[1]Zoeller Pump Company'!$A$10:$C$3862,3,FALSE)</f>
        <v>https://www.zoellerpumps.com/en-us/products/package-systems/basins</v>
      </c>
      <c r="E1842" s="37" t="s">
        <v>21</v>
      </c>
      <c r="F1842" s="40">
        <v>132</v>
      </c>
      <c r="G1842" s="41"/>
      <c r="H1842" s="42">
        <v>53514020576</v>
      </c>
      <c r="I1842" s="43">
        <v>22.25</v>
      </c>
      <c r="J1842" s="43" t="s">
        <v>22</v>
      </c>
      <c r="K1842" s="43">
        <v>30</v>
      </c>
      <c r="L1842" s="43">
        <v>21</v>
      </c>
      <c r="M1842" s="43">
        <v>21</v>
      </c>
      <c r="N1842" s="37" t="s">
        <v>23</v>
      </c>
      <c r="O1842" s="37" t="s">
        <v>24</v>
      </c>
    </row>
    <row r="1843" spans="1:15" s="36" customFormat="1" x14ac:dyDescent="0.25">
      <c r="A1843" s="37" t="s">
        <v>3671</v>
      </c>
      <c r="B1843" s="44" t="str">
        <f t="shared" si="36"/>
        <v>Basin,P-S/18X30/3V2D/(1)4"Hub</v>
      </c>
      <c r="C1843" s="37" t="s">
        <v>3672</v>
      </c>
      <c r="D1843" s="37" t="str">
        <f>VLOOKUP(A1843,'[1]Zoeller Pump Company'!$A$10:$C$3862,3,FALSE)</f>
        <v>https://www.zoellerpumps.com/en-us/products/package-systems/basins</v>
      </c>
      <c r="E1843" s="37" t="s">
        <v>21</v>
      </c>
      <c r="F1843" s="40">
        <v>135</v>
      </c>
      <c r="G1843" s="41"/>
      <c r="H1843" s="42">
        <v>53514020590</v>
      </c>
      <c r="I1843" s="43">
        <v>22.25</v>
      </c>
      <c r="J1843" s="43" t="s">
        <v>22</v>
      </c>
      <c r="K1843" s="43">
        <v>30</v>
      </c>
      <c r="L1843" s="43">
        <v>21</v>
      </c>
      <c r="M1843" s="43">
        <v>21</v>
      </c>
      <c r="N1843" s="37" t="s">
        <v>23</v>
      </c>
      <c r="O1843" s="37" t="s">
        <v>24</v>
      </c>
    </row>
    <row r="1844" spans="1:15" s="36" customFormat="1" x14ac:dyDescent="0.25">
      <c r="A1844" s="37" t="s">
        <v>3673</v>
      </c>
      <c r="B1844" s="44" t="str">
        <f t="shared" si="36"/>
        <v>Basin,P-S/18X30/2V2D/(1)4"Hub/12Ga Cover</v>
      </c>
      <c r="C1844" s="37" t="s">
        <v>3674</v>
      </c>
      <c r="D1844" s="37" t="str">
        <f>VLOOKUP(A1844,'[1]Zoeller Pump Company'!$A$10:$C$3862,3,FALSE)</f>
        <v>https://www.zoellerpumps.com/en-us/products/package-systems/basins</v>
      </c>
      <c r="E1844" s="37" t="s">
        <v>21</v>
      </c>
      <c r="F1844" s="40">
        <v>132</v>
      </c>
      <c r="G1844" s="41"/>
      <c r="H1844" s="42">
        <v>53514020668</v>
      </c>
      <c r="I1844" s="43">
        <v>22.25</v>
      </c>
      <c r="J1844" s="43" t="s">
        <v>22</v>
      </c>
      <c r="K1844" s="43">
        <v>30</v>
      </c>
      <c r="L1844" s="43">
        <v>21</v>
      </c>
      <c r="M1844" s="43">
        <v>21</v>
      </c>
      <c r="N1844" s="37" t="s">
        <v>23</v>
      </c>
      <c r="O1844" s="37" t="s">
        <v>24</v>
      </c>
    </row>
    <row r="1845" spans="1:15" s="36" customFormat="1" x14ac:dyDescent="0.25">
      <c r="A1845" s="37" t="s">
        <v>3675</v>
      </c>
      <c r="B1845" s="44" t="str">
        <f t="shared" si="36"/>
        <v>Basin,F-D/48X48/2V2D/(1)4"Hub/10'Stack</v>
      </c>
      <c r="C1845" s="37" t="s">
        <v>3676</v>
      </c>
      <c r="D1845" s="37" t="str">
        <f>VLOOKUP(A1845,'[1]Zoeller Pump Company'!$A$10:$C$3862,3,FALSE)</f>
        <v>https://www.zoellerpumps.com/en-us/products/package-systems/basins</v>
      </c>
      <c r="E1845" s="37" t="s">
        <v>21</v>
      </c>
      <c r="F1845" s="40">
        <v>2624</v>
      </c>
      <c r="G1845" s="41"/>
      <c r="H1845" s="42">
        <v>53514020989</v>
      </c>
      <c r="I1845" s="43">
        <v>307</v>
      </c>
      <c r="J1845" s="43" t="s">
        <v>22</v>
      </c>
      <c r="K1845" s="43">
        <v>54</v>
      </c>
      <c r="L1845" s="43">
        <v>54</v>
      </c>
      <c r="M1845" s="43">
        <v>54</v>
      </c>
      <c r="N1845" s="37" t="s">
        <v>23</v>
      </c>
      <c r="O1845" s="37" t="s">
        <v>24</v>
      </c>
    </row>
    <row r="1846" spans="1:15" s="36" customFormat="1" x14ac:dyDescent="0.25">
      <c r="A1846" s="37" t="s">
        <v>3677</v>
      </c>
      <c r="B1846" s="44" t="str">
        <f t="shared" si="36"/>
        <v>Basin,F-D/48X48/3V3D/(1)4"Hub/10'Stack</v>
      </c>
      <c r="C1846" s="37" t="s">
        <v>3678</v>
      </c>
      <c r="D1846" s="37" t="str">
        <f>VLOOKUP(A1846,'[1]Zoeller Pump Company'!$A$10:$C$3862,3,FALSE)</f>
        <v>https://www.zoellerpumps.com/en-us/products/package-systems/basins</v>
      </c>
      <c r="E1846" s="37" t="s">
        <v>21</v>
      </c>
      <c r="F1846" s="40">
        <v>2624</v>
      </c>
      <c r="G1846" s="41"/>
      <c r="H1846" s="42">
        <v>53514020996</v>
      </c>
      <c r="I1846" s="43">
        <v>307</v>
      </c>
      <c r="J1846" s="43" t="s">
        <v>22</v>
      </c>
      <c r="K1846" s="43">
        <v>54</v>
      </c>
      <c r="L1846" s="43">
        <v>54</v>
      </c>
      <c r="M1846" s="43">
        <v>54</v>
      </c>
      <c r="N1846" s="37" t="s">
        <v>23</v>
      </c>
      <c r="O1846" s="37" t="s">
        <v>24</v>
      </c>
    </row>
    <row r="1847" spans="1:15" s="36" customFormat="1" x14ac:dyDescent="0.25">
      <c r="A1847" s="37" t="s">
        <v>3679</v>
      </c>
      <c r="B1847" s="44" t="str">
        <f t="shared" si="36"/>
        <v>Basin,F-D/48X48/3V2D/(1)4"Hub/10'Stack</v>
      </c>
      <c r="C1847" s="37" t="s">
        <v>3680</v>
      </c>
      <c r="D1847" s="37" t="str">
        <f>VLOOKUP(A1847,'[1]Zoeller Pump Company'!$A$10:$C$3862,3,FALSE)</f>
        <v>https://www.zoellerpumps.com/en-us/products/package-systems/basins</v>
      </c>
      <c r="E1847" s="37" t="s">
        <v>21</v>
      </c>
      <c r="F1847" s="40">
        <v>2624</v>
      </c>
      <c r="G1847" s="41"/>
      <c r="H1847" s="42">
        <v>53514021016</v>
      </c>
      <c r="I1847" s="43">
        <v>307</v>
      </c>
      <c r="J1847" s="43" t="s">
        <v>22</v>
      </c>
      <c r="K1847" s="43">
        <v>54</v>
      </c>
      <c r="L1847" s="43">
        <v>54</v>
      </c>
      <c r="M1847" s="43">
        <v>54</v>
      </c>
      <c r="N1847" s="37" t="s">
        <v>23</v>
      </c>
      <c r="O1847" s="37" t="s">
        <v>24</v>
      </c>
    </row>
    <row r="1848" spans="1:15" s="36" customFormat="1" x14ac:dyDescent="0.25">
      <c r="A1848" s="37" t="s">
        <v>3681</v>
      </c>
      <c r="B1848" s="44" t="str">
        <f t="shared" si="36"/>
        <v>Basin,F-S/18X30/2V2D/(1)4"Flat Hub/Split Cover</v>
      </c>
      <c r="C1848" s="37" t="s">
        <v>3682</v>
      </c>
      <c r="D1848" s="37" t="str">
        <f>VLOOKUP(A1848,'[1]Zoeller Pump Company'!$A$10:$C$3862,3,FALSE)</f>
        <v>https://www.zoellerpumps.com/en-us/products/package-systems/basins</v>
      </c>
      <c r="E1848" s="37" t="s">
        <v>21</v>
      </c>
      <c r="F1848" s="40">
        <v>268</v>
      </c>
      <c r="G1848" s="41"/>
      <c r="H1848" s="42">
        <v>53514021283</v>
      </c>
      <c r="I1848" s="43">
        <v>36</v>
      </c>
      <c r="J1848" s="43" t="s">
        <v>22</v>
      </c>
      <c r="K1848" s="43">
        <v>36</v>
      </c>
      <c r="L1848" s="43">
        <v>21</v>
      </c>
      <c r="M1848" s="43">
        <v>21</v>
      </c>
      <c r="N1848" s="37" t="s">
        <v>23</v>
      </c>
      <c r="O1848" s="37" t="s">
        <v>24</v>
      </c>
    </row>
    <row r="1849" spans="1:15" s="36" customFormat="1" x14ac:dyDescent="0.25">
      <c r="A1849" s="37" t="s">
        <v>3683</v>
      </c>
      <c r="B1849" s="44" t="str">
        <f t="shared" si="36"/>
        <v>Basin,F-S/18X30/3V3D/(1)4"Flat Hub/Split Cover</v>
      </c>
      <c r="C1849" s="37" t="s">
        <v>3684</v>
      </c>
      <c r="D1849" s="37" t="str">
        <f>VLOOKUP(A1849,'[1]Zoeller Pump Company'!$A$10:$C$3862,3,FALSE)</f>
        <v>https://www.zoellerpumps.com/en-us/products/package-systems/basins</v>
      </c>
      <c r="E1849" s="37" t="s">
        <v>21</v>
      </c>
      <c r="F1849" s="40">
        <v>268</v>
      </c>
      <c r="G1849" s="41"/>
      <c r="H1849" s="42">
        <v>53514021290</v>
      </c>
      <c r="I1849" s="43">
        <v>36</v>
      </c>
      <c r="J1849" s="43" t="s">
        <v>22</v>
      </c>
      <c r="K1849" s="43">
        <v>36</v>
      </c>
      <c r="L1849" s="43">
        <v>21</v>
      </c>
      <c r="M1849" s="43">
        <v>21</v>
      </c>
      <c r="N1849" s="37" t="s">
        <v>23</v>
      </c>
      <c r="O1849" s="37" t="s">
        <v>24</v>
      </c>
    </row>
    <row r="1850" spans="1:15" s="36" customFormat="1" x14ac:dyDescent="0.25">
      <c r="A1850" s="37" t="s">
        <v>3685</v>
      </c>
      <c r="B1850" s="44" t="str">
        <f t="shared" si="36"/>
        <v>Basin,F-S/18X30/3V2D/(1)4"Flat Hub/Split Cover</v>
      </c>
      <c r="C1850" s="37" t="s">
        <v>3686</v>
      </c>
      <c r="D1850" s="37" t="str">
        <f>VLOOKUP(A1850,'[1]Zoeller Pump Company'!$A$10:$C$3862,3,FALSE)</f>
        <v>https://www.zoellerpumps.com/en-us/products/package-systems/basins</v>
      </c>
      <c r="E1850" s="37" t="s">
        <v>21</v>
      </c>
      <c r="F1850" s="40">
        <v>268</v>
      </c>
      <c r="G1850" s="41"/>
      <c r="H1850" s="42">
        <v>53514021313</v>
      </c>
      <c r="I1850" s="43">
        <v>36</v>
      </c>
      <c r="J1850" s="43" t="s">
        <v>22</v>
      </c>
      <c r="K1850" s="43">
        <v>36</v>
      </c>
      <c r="L1850" s="43">
        <v>21</v>
      </c>
      <c r="M1850" s="43">
        <v>21</v>
      </c>
      <c r="N1850" s="37" t="s">
        <v>23</v>
      </c>
      <c r="O1850" s="37" t="s">
        <v>24</v>
      </c>
    </row>
    <row r="1851" spans="1:15" s="36" customFormat="1" x14ac:dyDescent="0.25">
      <c r="A1851" s="37" t="s">
        <v>3687</v>
      </c>
      <c r="B1851" s="44" t="str">
        <f t="shared" si="36"/>
        <v>Basin,P-S/18X30/2V2D/(1)4"Psl/10'Stack</v>
      </c>
      <c r="C1851" s="37" t="s">
        <v>3688</v>
      </c>
      <c r="D1851" s="37" t="str">
        <f>VLOOKUP(A1851,'[1]Zoeller Pump Company'!$A$10:$C$3862,3,FALSE)</f>
        <v>https://www.zoellerpumps.com/en-us/products/package-systems/basins</v>
      </c>
      <c r="E1851" s="37" t="s">
        <v>21</v>
      </c>
      <c r="F1851" s="40">
        <v>182</v>
      </c>
      <c r="G1851" s="41"/>
      <c r="H1851" s="42">
        <v>53514021337</v>
      </c>
      <c r="I1851" s="43">
        <v>27</v>
      </c>
      <c r="J1851" s="43" t="s">
        <v>22</v>
      </c>
      <c r="K1851" s="43">
        <v>30</v>
      </c>
      <c r="L1851" s="43">
        <v>21</v>
      </c>
      <c r="M1851" s="43">
        <v>21</v>
      </c>
      <c r="N1851" s="37" t="s">
        <v>23</v>
      </c>
      <c r="O1851" s="37" t="s">
        <v>24</v>
      </c>
    </row>
    <row r="1852" spans="1:15" s="36" customFormat="1" x14ac:dyDescent="0.25">
      <c r="A1852" s="37" t="s">
        <v>3689</v>
      </c>
      <c r="B1852" s="44" t="str">
        <f t="shared" si="36"/>
        <v>Basin,P-S/18X30/3V3D/(1)4"Psl/10'Stack</v>
      </c>
      <c r="C1852" s="37" t="s">
        <v>3690</v>
      </c>
      <c r="D1852" s="37" t="str">
        <f>VLOOKUP(A1852,'[1]Zoeller Pump Company'!$A$10:$C$3862,3,FALSE)</f>
        <v>https://www.zoellerpumps.com/en-us/products/package-systems/basins</v>
      </c>
      <c r="E1852" s="37" t="s">
        <v>21</v>
      </c>
      <c r="F1852" s="40">
        <v>182</v>
      </c>
      <c r="G1852" s="41"/>
      <c r="H1852" s="42">
        <v>53514021351</v>
      </c>
      <c r="I1852" s="43">
        <v>27</v>
      </c>
      <c r="J1852" s="43" t="s">
        <v>22</v>
      </c>
      <c r="K1852" s="43">
        <v>30</v>
      </c>
      <c r="L1852" s="43">
        <v>21</v>
      </c>
      <c r="M1852" s="43">
        <v>21</v>
      </c>
      <c r="N1852" s="37" t="s">
        <v>23</v>
      </c>
      <c r="O1852" s="37" t="s">
        <v>24</v>
      </c>
    </row>
    <row r="1853" spans="1:15" s="36" customFormat="1" x14ac:dyDescent="0.25">
      <c r="A1853" s="37" t="s">
        <v>3691</v>
      </c>
      <c r="B1853" s="44" t="str">
        <f t="shared" si="36"/>
        <v>Basin,P-S/18X30/3V2D/(1)4"Psl/10'Stack</v>
      </c>
      <c r="C1853" s="37" t="s">
        <v>3692</v>
      </c>
      <c r="D1853" s="37" t="str">
        <f>VLOOKUP(A1853,'[1]Zoeller Pump Company'!$A$10:$C$3862,3,FALSE)</f>
        <v>https://www.zoellerpumps.com/en-us/products/package-systems/basins</v>
      </c>
      <c r="E1853" s="37" t="s">
        <v>21</v>
      </c>
      <c r="F1853" s="40">
        <v>182</v>
      </c>
      <c r="G1853" s="41"/>
      <c r="H1853" s="42">
        <v>53514021368</v>
      </c>
      <c r="I1853" s="43">
        <v>27</v>
      </c>
      <c r="J1853" s="43" t="s">
        <v>22</v>
      </c>
      <c r="K1853" s="43">
        <v>30</v>
      </c>
      <c r="L1853" s="43">
        <v>21</v>
      </c>
      <c r="M1853" s="43">
        <v>21</v>
      </c>
      <c r="N1853" s="37" t="s">
        <v>23</v>
      </c>
      <c r="O1853" s="37" t="s">
        <v>24</v>
      </c>
    </row>
    <row r="1854" spans="1:15" s="36" customFormat="1" x14ac:dyDescent="0.25">
      <c r="A1854" s="37" t="s">
        <v>3693</v>
      </c>
      <c r="B1854" s="44" t="str">
        <f t="shared" ref="B1854:B1917" si="37">IF(D1854&lt;&gt;0,HYPERLINK(D1854,C1854),"NO LINK")</f>
        <v>Basin,F-S/18X30/2V2D/(1)4"Hub/10'Stack</v>
      </c>
      <c r="C1854" s="37" t="s">
        <v>3694</v>
      </c>
      <c r="D1854" s="37" t="str">
        <f>VLOOKUP(A1854,'[1]Zoeller Pump Company'!$A$10:$C$3862,3,FALSE)</f>
        <v>https://www.zoellerpumps.com/en-us/products/package-systems/basins</v>
      </c>
      <c r="E1854" s="37" t="s">
        <v>21</v>
      </c>
      <c r="F1854" s="40">
        <v>292</v>
      </c>
      <c r="G1854" s="41"/>
      <c r="H1854" s="42">
        <v>53514021818</v>
      </c>
      <c r="I1854" s="43">
        <v>38</v>
      </c>
      <c r="J1854" s="43" t="s">
        <v>22</v>
      </c>
      <c r="K1854" s="43">
        <v>36</v>
      </c>
      <c r="L1854" s="43">
        <v>21</v>
      </c>
      <c r="M1854" s="43">
        <v>21</v>
      </c>
      <c r="N1854" s="37" t="s">
        <v>23</v>
      </c>
      <c r="O1854" s="37" t="s">
        <v>24</v>
      </c>
    </row>
    <row r="1855" spans="1:15" s="36" customFormat="1" x14ac:dyDescent="0.25">
      <c r="A1855" s="37" t="s">
        <v>3695</v>
      </c>
      <c r="B1855" s="44" t="str">
        <f t="shared" si="37"/>
        <v>Basin,F-S/18X30/3V3D/(1)4"Hub/10'Stack</v>
      </c>
      <c r="C1855" s="37" t="s">
        <v>3696</v>
      </c>
      <c r="D1855" s="37" t="str">
        <f>VLOOKUP(A1855,'[1]Zoeller Pump Company'!$A$10:$C$3862,3,FALSE)</f>
        <v>https://www.zoellerpumps.com/en-us/products/package-systems/basins</v>
      </c>
      <c r="E1855" s="37" t="s">
        <v>21</v>
      </c>
      <c r="F1855" s="40">
        <v>292</v>
      </c>
      <c r="G1855" s="41"/>
      <c r="H1855" s="42">
        <v>53514021825</v>
      </c>
      <c r="I1855" s="43">
        <v>38</v>
      </c>
      <c r="J1855" s="43" t="s">
        <v>22</v>
      </c>
      <c r="K1855" s="43">
        <v>36</v>
      </c>
      <c r="L1855" s="43">
        <v>21</v>
      </c>
      <c r="M1855" s="43">
        <v>21</v>
      </c>
      <c r="N1855" s="37" t="s">
        <v>23</v>
      </c>
      <c r="O1855" s="37" t="s">
        <v>24</v>
      </c>
    </row>
    <row r="1856" spans="1:15" s="36" customFormat="1" x14ac:dyDescent="0.25">
      <c r="A1856" s="37" t="s">
        <v>3697</v>
      </c>
      <c r="B1856" s="44" t="str">
        <f t="shared" si="37"/>
        <v>Basin,F-S/18X30/3V2D/(1)4"Hub/10'Stack</v>
      </c>
      <c r="C1856" s="37" t="s">
        <v>3698</v>
      </c>
      <c r="D1856" s="37" t="str">
        <f>VLOOKUP(A1856,'[1]Zoeller Pump Company'!$A$10:$C$3862,3,FALSE)</f>
        <v>https://www.zoellerpumps.com/en-us/products/package-systems/basins</v>
      </c>
      <c r="E1856" s="37" t="s">
        <v>21</v>
      </c>
      <c r="F1856" s="40">
        <v>292</v>
      </c>
      <c r="G1856" s="41"/>
      <c r="H1856" s="42">
        <v>53514021849</v>
      </c>
      <c r="I1856" s="43">
        <v>38</v>
      </c>
      <c r="J1856" s="43" t="s">
        <v>22</v>
      </c>
      <c r="K1856" s="43">
        <v>36</v>
      </c>
      <c r="L1856" s="43">
        <v>21</v>
      </c>
      <c r="M1856" s="43">
        <v>21</v>
      </c>
      <c r="N1856" s="37" t="s">
        <v>23</v>
      </c>
      <c r="O1856" s="37" t="s">
        <v>24</v>
      </c>
    </row>
    <row r="1857" spans="1:15" s="36" customFormat="1" x14ac:dyDescent="0.25">
      <c r="A1857" s="37" t="s">
        <v>3699</v>
      </c>
      <c r="B1857" s="44" t="str">
        <f t="shared" si="37"/>
        <v>Basin,F-S/24X30/2V2D/(1)4"Hub/10'Stack</v>
      </c>
      <c r="C1857" s="37" t="s">
        <v>3700</v>
      </c>
      <c r="D1857" s="37" t="str">
        <f>VLOOKUP(A1857,'[1]Zoeller Pump Company'!$A$10:$C$3862,3,FALSE)</f>
        <v>https://www.zoellerpumps.com/en-us/products/package-systems/basins</v>
      </c>
      <c r="E1857" s="37" t="s">
        <v>21</v>
      </c>
      <c r="F1857" s="40">
        <v>769</v>
      </c>
      <c r="G1857" s="41"/>
      <c r="H1857" s="42">
        <v>53514021856</v>
      </c>
      <c r="I1857" s="43">
        <v>80</v>
      </c>
      <c r="J1857" s="43" t="s">
        <v>22</v>
      </c>
      <c r="K1857" s="43">
        <v>36</v>
      </c>
      <c r="L1857" s="43">
        <v>40</v>
      </c>
      <c r="M1857" s="43">
        <v>48</v>
      </c>
      <c r="N1857" s="37" t="s">
        <v>23</v>
      </c>
      <c r="O1857" s="37" t="s">
        <v>24</v>
      </c>
    </row>
    <row r="1858" spans="1:15" s="36" customFormat="1" x14ac:dyDescent="0.25">
      <c r="A1858" s="37" t="s">
        <v>3701</v>
      </c>
      <c r="B1858" s="44" t="str">
        <f t="shared" si="37"/>
        <v>Basin,F-S/24X30/3V3D/(1)4"Hub/10'Stack</v>
      </c>
      <c r="C1858" s="37" t="s">
        <v>3702</v>
      </c>
      <c r="D1858" s="37" t="str">
        <f>VLOOKUP(A1858,'[1]Zoeller Pump Company'!$A$10:$C$3862,3,FALSE)</f>
        <v>https://www.zoellerpumps.com/en-us/products/package-systems/basins</v>
      </c>
      <c r="E1858" s="37" t="s">
        <v>21</v>
      </c>
      <c r="F1858" s="40">
        <v>769</v>
      </c>
      <c r="G1858" s="41"/>
      <c r="H1858" s="42">
        <v>53514021863</v>
      </c>
      <c r="I1858" s="43">
        <v>80</v>
      </c>
      <c r="J1858" s="43" t="s">
        <v>22</v>
      </c>
      <c r="K1858" s="43">
        <v>36</v>
      </c>
      <c r="L1858" s="43">
        <v>40</v>
      </c>
      <c r="M1858" s="43">
        <v>48</v>
      </c>
      <c r="N1858" s="37" t="s">
        <v>23</v>
      </c>
      <c r="O1858" s="37" t="s">
        <v>24</v>
      </c>
    </row>
    <row r="1859" spans="1:15" s="36" customFormat="1" x14ac:dyDescent="0.25">
      <c r="A1859" s="37" t="s">
        <v>3703</v>
      </c>
      <c r="B1859" s="44" t="str">
        <f t="shared" si="37"/>
        <v>Basin,F-S/24X30/3V2D/(1)4"Hub/10'Stack</v>
      </c>
      <c r="C1859" s="37" t="s">
        <v>3704</v>
      </c>
      <c r="D1859" s="37" t="str">
        <f>VLOOKUP(A1859,'[1]Zoeller Pump Company'!$A$10:$C$3862,3,FALSE)</f>
        <v>https://www.zoellerpumps.com/en-us/products/package-systems/basins</v>
      </c>
      <c r="E1859" s="37" t="s">
        <v>21</v>
      </c>
      <c r="F1859" s="40">
        <v>769</v>
      </c>
      <c r="G1859" s="41"/>
      <c r="H1859" s="42">
        <v>53514021887</v>
      </c>
      <c r="I1859" s="43">
        <v>80</v>
      </c>
      <c r="J1859" s="43" t="s">
        <v>22</v>
      </c>
      <c r="K1859" s="43">
        <v>36</v>
      </c>
      <c r="L1859" s="43">
        <v>40</v>
      </c>
      <c r="M1859" s="43">
        <v>48</v>
      </c>
      <c r="N1859" s="37" t="s">
        <v>23</v>
      </c>
      <c r="O1859" s="37" t="s">
        <v>24</v>
      </c>
    </row>
    <row r="1860" spans="1:15" s="36" customFormat="1" x14ac:dyDescent="0.25">
      <c r="A1860" s="37" t="s">
        <v>3705</v>
      </c>
      <c r="B1860" s="44" t="str">
        <f t="shared" si="37"/>
        <v>Basin,F-D/30X36/2V2D/(1)4"Hub/10'Stack</v>
      </c>
      <c r="C1860" s="37" t="s">
        <v>3706</v>
      </c>
      <c r="D1860" s="37" t="str">
        <f>VLOOKUP(A1860,'[1]Zoeller Pump Company'!$A$10:$C$3862,3,FALSE)</f>
        <v>https://www.zoellerpumps.com/en-us/products/package-systems/basins</v>
      </c>
      <c r="E1860" s="37" t="s">
        <v>21</v>
      </c>
      <c r="F1860" s="40">
        <v>1240</v>
      </c>
      <c r="G1860" s="41"/>
      <c r="H1860" s="42">
        <v>53514021894</v>
      </c>
      <c r="I1860" s="43">
        <v>172</v>
      </c>
      <c r="J1860" s="43" t="s">
        <v>22</v>
      </c>
      <c r="K1860" s="43">
        <v>42</v>
      </c>
      <c r="L1860" s="43">
        <v>40</v>
      </c>
      <c r="M1860" s="43">
        <v>48</v>
      </c>
      <c r="N1860" s="37" t="s">
        <v>23</v>
      </c>
      <c r="O1860" s="37" t="s">
        <v>24</v>
      </c>
    </row>
    <row r="1861" spans="1:15" s="36" customFormat="1" x14ac:dyDescent="0.25">
      <c r="A1861" s="37" t="s">
        <v>3707</v>
      </c>
      <c r="B1861" s="44" t="str">
        <f t="shared" si="37"/>
        <v>Basin,F-D/30X36/3V3D/(1)4"Hub/10'Stack</v>
      </c>
      <c r="C1861" s="37" t="s">
        <v>3708</v>
      </c>
      <c r="D1861" s="37" t="str">
        <f>VLOOKUP(A1861,'[1]Zoeller Pump Company'!$A$10:$C$3862,3,FALSE)</f>
        <v>https://www.zoellerpumps.com/en-us/products/package-systems/basins</v>
      </c>
      <c r="E1861" s="37" t="s">
        <v>21</v>
      </c>
      <c r="F1861" s="40">
        <v>1240</v>
      </c>
      <c r="G1861" s="41"/>
      <c r="H1861" s="42">
        <v>53514021900</v>
      </c>
      <c r="I1861" s="43">
        <v>172</v>
      </c>
      <c r="J1861" s="43" t="s">
        <v>22</v>
      </c>
      <c r="K1861" s="43">
        <v>42</v>
      </c>
      <c r="L1861" s="43">
        <v>40</v>
      </c>
      <c r="M1861" s="43">
        <v>48</v>
      </c>
      <c r="N1861" s="37" t="s">
        <v>23</v>
      </c>
      <c r="O1861" s="37" t="s">
        <v>24</v>
      </c>
    </row>
    <row r="1862" spans="1:15" s="36" customFormat="1" x14ac:dyDescent="0.25">
      <c r="A1862" s="37" t="s">
        <v>3709</v>
      </c>
      <c r="B1862" s="44" t="str">
        <f t="shared" si="37"/>
        <v>Basin,F-D/30X36/3V2D/(1)4"Hub/10'Stack</v>
      </c>
      <c r="C1862" s="37" t="s">
        <v>3710</v>
      </c>
      <c r="D1862" s="37" t="str">
        <f>VLOOKUP(A1862,'[1]Zoeller Pump Company'!$A$10:$C$3862,3,FALSE)</f>
        <v>https://www.zoellerpumps.com/en-us/products/package-systems/basins</v>
      </c>
      <c r="E1862" s="37" t="s">
        <v>21</v>
      </c>
      <c r="F1862" s="40">
        <v>1240</v>
      </c>
      <c r="G1862" s="41"/>
      <c r="H1862" s="42">
        <v>53514021924</v>
      </c>
      <c r="I1862" s="43">
        <v>172</v>
      </c>
      <c r="J1862" s="43" t="s">
        <v>22</v>
      </c>
      <c r="K1862" s="43">
        <v>42</v>
      </c>
      <c r="L1862" s="43">
        <v>40</v>
      </c>
      <c r="M1862" s="43">
        <v>48</v>
      </c>
      <c r="N1862" s="37" t="s">
        <v>23</v>
      </c>
      <c r="O1862" s="37" t="s">
        <v>24</v>
      </c>
    </row>
    <row r="1863" spans="1:15" s="36" customFormat="1" x14ac:dyDescent="0.25">
      <c r="A1863" s="37" t="s">
        <v>3711</v>
      </c>
      <c r="B1863" s="44" t="str">
        <f t="shared" si="37"/>
        <v>Basin,P-S/18X22/3V1.5D/Radon</v>
      </c>
      <c r="C1863" s="37" t="s">
        <v>3712</v>
      </c>
      <c r="D1863" s="37" t="str">
        <f>VLOOKUP(A1863,'[1]Zoeller Pump Company'!$A$10:$C$3862,3,FALSE)</f>
        <v>https://www.zoellerpumps.com/en-us/products/package-systems/basins</v>
      </c>
      <c r="E1863" s="37" t="s">
        <v>21</v>
      </c>
      <c r="F1863" s="40">
        <v>107</v>
      </c>
      <c r="G1863" s="41"/>
      <c r="H1863" s="42">
        <v>53514026370</v>
      </c>
      <c r="I1863" s="43">
        <v>16</v>
      </c>
      <c r="J1863" s="43" t="s">
        <v>22</v>
      </c>
      <c r="K1863" s="43">
        <v>28</v>
      </c>
      <c r="L1863" s="43">
        <v>21</v>
      </c>
      <c r="M1863" s="43">
        <v>21</v>
      </c>
      <c r="N1863" s="37" t="s">
        <v>23</v>
      </c>
      <c r="O1863" s="37" t="s">
        <v>24</v>
      </c>
    </row>
    <row r="1864" spans="1:15" s="36" customFormat="1" x14ac:dyDescent="0.25">
      <c r="A1864" s="37" t="s">
        <v>3713</v>
      </c>
      <c r="B1864" s="44" t="str">
        <f t="shared" si="37"/>
        <v>Basin,P-18X22/(1)5"Hole W-Psl</v>
      </c>
      <c r="C1864" s="37" t="s">
        <v>3714</v>
      </c>
      <c r="D1864" s="37" t="str">
        <f>VLOOKUP(A1864,'[1]Zoeller Pump Company'!$A$10:$C$3862,3,FALSE)</f>
        <v>https://www.zoellerpumps.com/en-us/products/package-systems/basins</v>
      </c>
      <c r="E1864" s="37" t="s">
        <v>21</v>
      </c>
      <c r="F1864" s="40">
        <v>44</v>
      </c>
      <c r="G1864" s="41"/>
      <c r="H1864" s="42">
        <v>53514073411</v>
      </c>
      <c r="I1864" s="43">
        <v>7</v>
      </c>
      <c r="J1864" s="43" t="s">
        <v>22</v>
      </c>
      <c r="K1864" s="43">
        <v>28</v>
      </c>
      <c r="L1864" s="43">
        <v>21</v>
      </c>
      <c r="M1864" s="43">
        <v>21</v>
      </c>
      <c r="N1864" s="37" t="s">
        <v>23</v>
      </c>
      <c r="O1864" s="37" t="s">
        <v>24</v>
      </c>
    </row>
    <row r="1865" spans="1:15" s="36" customFormat="1" x14ac:dyDescent="0.25">
      <c r="A1865" s="37" t="s">
        <v>3715</v>
      </c>
      <c r="B1865" s="44" t="str">
        <f t="shared" si="37"/>
        <v>Basin,P-18X22 WO Hub &amp; Hole</v>
      </c>
      <c r="C1865" s="37" t="s">
        <v>3716</v>
      </c>
      <c r="D1865" s="37" t="str">
        <f>VLOOKUP(A1865,'[1]Zoeller Pump Company'!$A$10:$C$3862,3,FALSE)</f>
        <v>https://www.zoellerpumps.com/en-us/products/package-systems/basins</v>
      </c>
      <c r="E1865" s="37" t="s">
        <v>21</v>
      </c>
      <c r="F1865" s="40">
        <v>40</v>
      </c>
      <c r="G1865" s="41"/>
      <c r="H1865" s="42">
        <v>53514040147</v>
      </c>
      <c r="I1865" s="43">
        <v>7</v>
      </c>
      <c r="J1865" s="43" t="s">
        <v>22</v>
      </c>
      <c r="K1865" s="43">
        <v>28</v>
      </c>
      <c r="L1865" s="43">
        <v>21</v>
      </c>
      <c r="M1865" s="43">
        <v>21</v>
      </c>
      <c r="N1865" s="37" t="s">
        <v>23</v>
      </c>
      <c r="O1865" s="37" t="s">
        <v>24</v>
      </c>
    </row>
    <row r="1866" spans="1:15" s="36" customFormat="1" x14ac:dyDescent="0.25">
      <c r="A1866" s="37" t="s">
        <v>3717</v>
      </c>
      <c r="B1866" s="44" t="str">
        <f t="shared" si="37"/>
        <v>Basin,P-S/18X22 WO Hub &amp; Hole/(Pedestal)</v>
      </c>
      <c r="C1866" s="37" t="s">
        <v>3718</v>
      </c>
      <c r="D1866" s="37" t="str">
        <f>VLOOKUP(A1866,'[1]Zoeller Pump Company'!$A$10:$C$3862,3,FALSE)</f>
        <v>https://www.zoellerpumps.com/en-us/products/package-systems/basins</v>
      </c>
      <c r="E1866" s="37" t="s">
        <v>21</v>
      </c>
      <c r="F1866" s="40">
        <v>70</v>
      </c>
      <c r="G1866" s="41"/>
      <c r="H1866" s="42">
        <v>53514039820</v>
      </c>
      <c r="I1866" s="43">
        <v>9</v>
      </c>
      <c r="J1866" s="43" t="s">
        <v>22</v>
      </c>
      <c r="K1866" s="43">
        <v>28</v>
      </c>
      <c r="L1866" s="43">
        <v>21</v>
      </c>
      <c r="M1866" s="43">
        <v>21</v>
      </c>
      <c r="N1866" s="37" t="s">
        <v>23</v>
      </c>
      <c r="O1866" s="37" t="s">
        <v>24</v>
      </c>
    </row>
    <row r="1867" spans="1:15" s="36" customFormat="1" x14ac:dyDescent="0.25">
      <c r="A1867" s="37" t="s">
        <v>3719</v>
      </c>
      <c r="B1867" s="44" t="str">
        <f t="shared" si="37"/>
        <v>Basin,F-S/24X72/Blank Cvr/AFD/W-Pseal</v>
      </c>
      <c r="C1867" s="37" t="s">
        <v>3720</v>
      </c>
      <c r="D1867" s="37" t="str">
        <f>VLOOKUP(A1867,'[1]Zoeller Pump Company'!$A$10:$C$3862,3,FALSE)</f>
        <v>https://www.zoellerpumps.com/en-us/products/package-systems/basins</v>
      </c>
      <c r="E1867" s="37" t="s">
        <v>21</v>
      </c>
      <c r="F1867" s="40">
        <v>977</v>
      </c>
      <c r="G1867" s="41"/>
      <c r="H1867" s="42">
        <v>53514060992</v>
      </c>
      <c r="I1867" s="43">
        <v>107</v>
      </c>
      <c r="J1867" s="43" t="s">
        <v>22</v>
      </c>
      <c r="K1867" s="43">
        <v>78</v>
      </c>
      <c r="L1867" s="43">
        <v>40</v>
      </c>
      <c r="M1867" s="43">
        <v>48</v>
      </c>
      <c r="N1867" s="37" t="s">
        <v>23</v>
      </c>
      <c r="O1867" s="37" t="s">
        <v>24</v>
      </c>
    </row>
    <row r="1868" spans="1:15" s="36" customFormat="1" x14ac:dyDescent="0.25">
      <c r="A1868" s="37" t="s">
        <v>3721</v>
      </c>
      <c r="B1868" s="44" t="str">
        <f t="shared" si="37"/>
        <v>Basin,P-S/18X30/2"Int V/2D/(1)4"P-Sl/Poly Cover</v>
      </c>
      <c r="C1868" s="37" t="s">
        <v>3722</v>
      </c>
      <c r="D1868" s="37" t="str">
        <f>VLOOKUP(A1868,'[1]Zoeller Pump Company'!$A$10:$C$3862,3,FALSE)</f>
        <v>https://www.zoellerpumps.com/en-us/products/package-systems/basins</v>
      </c>
      <c r="E1868" s="37" t="s">
        <v>21</v>
      </c>
      <c r="F1868" s="40">
        <v>149</v>
      </c>
      <c r="G1868" s="41"/>
      <c r="H1868" s="42">
        <v>53514062439</v>
      </c>
      <c r="I1868" s="43">
        <v>18</v>
      </c>
      <c r="J1868" s="43" t="s">
        <v>22</v>
      </c>
      <c r="K1868" s="43">
        <v>30</v>
      </c>
      <c r="L1868" s="43">
        <v>21</v>
      </c>
      <c r="M1868" s="43">
        <v>21</v>
      </c>
      <c r="N1868" s="37" t="s">
        <v>23</v>
      </c>
      <c r="O1868" s="37" t="s">
        <v>24</v>
      </c>
    </row>
    <row r="1869" spans="1:15" s="36" customFormat="1" x14ac:dyDescent="0.25">
      <c r="A1869" s="37" t="s">
        <v>3723</v>
      </c>
      <c r="B1869" s="44" t="str">
        <f t="shared" si="37"/>
        <v>Basin,P-S/18X30/2V2D/(1)4"P-Seal/12Ga Cover</v>
      </c>
      <c r="C1869" s="37" t="s">
        <v>3724</v>
      </c>
      <c r="D1869" s="37" t="str">
        <f>VLOOKUP(A1869,'[1]Zoeller Pump Company'!$A$10:$C$3862,3,FALSE)</f>
        <v>https://www.zoellerpumps.com/en-us/products/package-systems/basins</v>
      </c>
      <c r="E1869" s="37" t="s">
        <v>21</v>
      </c>
      <c r="F1869" s="40">
        <v>139</v>
      </c>
      <c r="G1869" s="41"/>
      <c r="H1869" s="42">
        <v>53514062477</v>
      </c>
      <c r="I1869" s="43">
        <v>23</v>
      </c>
      <c r="J1869" s="43" t="s">
        <v>22</v>
      </c>
      <c r="K1869" s="43">
        <v>36</v>
      </c>
      <c r="L1869" s="43">
        <v>21</v>
      </c>
      <c r="M1869" s="43">
        <v>21</v>
      </c>
      <c r="N1869" s="37" t="s">
        <v>23</v>
      </c>
      <c r="O1869" s="37" t="s">
        <v>24</v>
      </c>
    </row>
    <row r="1870" spans="1:15" s="36" customFormat="1" x14ac:dyDescent="0.25">
      <c r="A1870" s="37" t="s">
        <v>3725</v>
      </c>
      <c r="B1870" s="44" t="str">
        <f t="shared" si="37"/>
        <v>Extension,Basin-F 12" For 36" Dia</v>
      </c>
      <c r="C1870" s="37" t="s">
        <v>3726</v>
      </c>
      <c r="D1870" s="37" t="str">
        <f>VLOOKUP(A1870,'[1]Zoeller Pump Company'!$A$10:$C$3862,3,FALSE)</f>
        <v>https://www.zoellerpumps.com/en-us/products/package-systems/basins</v>
      </c>
      <c r="E1870" s="37" t="s">
        <v>21</v>
      </c>
      <c r="F1870" s="40">
        <v>255</v>
      </c>
      <c r="G1870" s="41"/>
      <c r="H1870" s="42">
        <v>53514070021</v>
      </c>
      <c r="I1870" s="43">
        <v>49</v>
      </c>
      <c r="J1870" s="43" t="s">
        <v>3727</v>
      </c>
      <c r="K1870" s="43">
        <v>13</v>
      </c>
      <c r="L1870" s="43">
        <v>40</v>
      </c>
      <c r="M1870" s="43">
        <v>40</v>
      </c>
      <c r="N1870" s="37" t="s">
        <v>23</v>
      </c>
      <c r="O1870" s="37" t="s">
        <v>24</v>
      </c>
    </row>
    <row r="1871" spans="1:15" s="36" customFormat="1" x14ac:dyDescent="0.25">
      <c r="A1871" s="37" t="s">
        <v>3728</v>
      </c>
      <c r="B1871" s="44" t="str">
        <f t="shared" si="37"/>
        <v>Basin,F-S/24X48/Blnk Fg Cvr/AFD/P-Seals</v>
      </c>
      <c r="C1871" s="37" t="s">
        <v>3729</v>
      </c>
      <c r="D1871" s="37" t="str">
        <f>VLOOKUP(A1871,'[1]Zoeller Pump Company'!$A$10:$C$3862,3,FALSE)</f>
        <v>https://www.zoellerpumps.com/en-us/products/package-systems/basins</v>
      </c>
      <c r="E1871" s="37" t="s">
        <v>21</v>
      </c>
      <c r="F1871" s="40">
        <v>757</v>
      </c>
      <c r="G1871" s="41"/>
      <c r="H1871" s="42">
        <v>53514080525</v>
      </c>
      <c r="I1871" s="43">
        <v>88</v>
      </c>
      <c r="J1871" s="43" t="s">
        <v>22</v>
      </c>
      <c r="K1871" s="43">
        <v>54</v>
      </c>
      <c r="L1871" s="43">
        <v>40</v>
      </c>
      <c r="M1871" s="43">
        <v>48</v>
      </c>
      <c r="N1871" s="37" t="s">
        <v>23</v>
      </c>
      <c r="O1871" s="37" t="s">
        <v>24</v>
      </c>
    </row>
    <row r="1872" spans="1:15" s="36" customFormat="1" x14ac:dyDescent="0.25">
      <c r="A1872" s="37" t="s">
        <v>3730</v>
      </c>
      <c r="B1872" s="44" t="str">
        <f t="shared" si="37"/>
        <v>Basin,F-S/24X60/Blank Cvr/AFD/W-P-Seal</v>
      </c>
      <c r="C1872" s="37" t="s">
        <v>3731</v>
      </c>
      <c r="D1872" s="37" t="str">
        <f>VLOOKUP(A1872,'[1]Zoeller Pump Company'!$A$10:$C$3862,3,FALSE)</f>
        <v>https://www.zoellerpumps.com/en-us/products/package-systems/basins</v>
      </c>
      <c r="E1872" s="37" t="s">
        <v>21</v>
      </c>
      <c r="F1872" s="40">
        <v>924</v>
      </c>
      <c r="G1872" s="41"/>
      <c r="H1872" s="42">
        <v>53514088972</v>
      </c>
      <c r="I1872" s="43">
        <v>103</v>
      </c>
      <c r="J1872" s="43" t="s">
        <v>22</v>
      </c>
      <c r="K1872" s="43">
        <v>66</v>
      </c>
      <c r="L1872" s="43">
        <v>40</v>
      </c>
      <c r="M1872" s="43">
        <v>48</v>
      </c>
      <c r="N1872" s="37" t="s">
        <v>23</v>
      </c>
      <c r="O1872" s="37" t="s">
        <v>24</v>
      </c>
    </row>
    <row r="1873" spans="1:15" s="36" customFormat="1" x14ac:dyDescent="0.25">
      <c r="A1873" s="37" t="s">
        <v>3732</v>
      </c>
      <c r="B1873" s="44" t="str">
        <f t="shared" si="37"/>
        <v>Extension,Basin-F 12" For 24"Dia</v>
      </c>
      <c r="C1873" s="37" t="s">
        <v>3733</v>
      </c>
      <c r="D1873" s="37" t="str">
        <f>VLOOKUP(A1873,'[1]Zoeller Pump Company'!$A$10:$C$3862,3,FALSE)</f>
        <v>https://www.zoellerpumps.com/en-us/products/package-systems/basins</v>
      </c>
      <c r="E1873" s="37" t="s">
        <v>21</v>
      </c>
      <c r="F1873" s="40">
        <v>180</v>
      </c>
      <c r="G1873" s="41"/>
      <c r="H1873" s="42">
        <v>53514096212</v>
      </c>
      <c r="I1873" s="43">
        <v>26</v>
      </c>
      <c r="J1873" s="43" t="s">
        <v>22</v>
      </c>
      <c r="K1873" s="43">
        <v>13</v>
      </c>
      <c r="L1873" s="43">
        <v>28</v>
      </c>
      <c r="M1873" s="43">
        <v>28</v>
      </c>
      <c r="N1873" s="37" t="s">
        <v>23</v>
      </c>
      <c r="O1873" s="37" t="s">
        <v>24</v>
      </c>
    </row>
    <row r="1874" spans="1:15" s="36" customFormat="1" x14ac:dyDescent="0.25">
      <c r="A1874" s="37" t="s">
        <v>3734</v>
      </c>
      <c r="B1874" s="44" t="str">
        <f t="shared" si="37"/>
        <v>Pump,Transfer 115V/1Ph/60Hz/cCSAus</v>
      </c>
      <c r="C1874" s="37" t="s">
        <v>3735</v>
      </c>
      <c r="D1874" s="37" t="str">
        <f>VLOOKUP(A1874,'[1]Zoeller Pump Company'!$A$10:$C$3862,3,FALSE)</f>
        <v>https://www.zoellerpumps.com/en-us/products/utility-pedestal/transfer-pumps/model-311</v>
      </c>
      <c r="E1874" s="37" t="s">
        <v>21</v>
      </c>
      <c r="F1874" s="40">
        <v>157</v>
      </c>
      <c r="G1874" s="41"/>
      <c r="H1874" s="42">
        <v>53514137212</v>
      </c>
      <c r="I1874" s="43">
        <v>7.75</v>
      </c>
      <c r="J1874" s="43" t="s">
        <v>22</v>
      </c>
      <c r="K1874" s="43">
        <v>11</v>
      </c>
      <c r="L1874" s="43">
        <v>9.5</v>
      </c>
      <c r="M1874" s="43">
        <v>10.5</v>
      </c>
      <c r="N1874" s="37" t="s">
        <v>3736</v>
      </c>
      <c r="O1874" s="37" t="s">
        <v>196</v>
      </c>
    </row>
    <row r="1875" spans="1:15" s="36" customFormat="1" x14ac:dyDescent="0.25">
      <c r="A1875" s="37" t="s">
        <v>3737</v>
      </c>
      <c r="B1875" s="44" t="str">
        <f t="shared" si="37"/>
        <v>Basin,PSF-S/18X30/2V2D/(1)4"Hole/PSF Cover</v>
      </c>
      <c r="C1875" s="37" t="s">
        <v>3738</v>
      </c>
      <c r="D1875" s="37" t="str">
        <f>VLOOKUP(A1875,'[1]Zoeller Pump Company'!$A$10:$C$3862,3,FALSE)</f>
        <v>https://www.zoellerpumps.com/en-us/products/package-systems/basins</v>
      </c>
      <c r="E1875" s="37" t="s">
        <v>21</v>
      </c>
      <c r="F1875" s="40">
        <v>188</v>
      </c>
      <c r="G1875" s="41"/>
      <c r="H1875" s="42">
        <v>53514111915</v>
      </c>
      <c r="I1875" s="43">
        <v>24</v>
      </c>
      <c r="J1875" s="43" t="s">
        <v>22</v>
      </c>
      <c r="K1875" s="43">
        <v>36</v>
      </c>
      <c r="L1875" s="43">
        <v>22</v>
      </c>
      <c r="M1875" s="43">
        <v>22</v>
      </c>
      <c r="N1875" s="37" t="s">
        <v>23</v>
      </c>
      <c r="O1875" s="37" t="s">
        <v>24</v>
      </c>
    </row>
    <row r="1876" spans="1:15" s="36" customFormat="1" x14ac:dyDescent="0.25">
      <c r="A1876" s="37" t="s">
        <v>3739</v>
      </c>
      <c r="B1876" s="44" t="str">
        <f t="shared" si="37"/>
        <v>Basin,PSF-S/18X30/2V2D/(1)4"Hole/PSF Split Cover</v>
      </c>
      <c r="C1876" s="37" t="s">
        <v>3740</v>
      </c>
      <c r="D1876" s="37" t="str">
        <f>VLOOKUP(A1876,'[1]Zoeller Pump Company'!$A$10:$C$3862,3,FALSE)</f>
        <v>https://www.zoellerpumps.com/en-us/products/package-systems/basins</v>
      </c>
      <c r="E1876" s="37" t="s">
        <v>21</v>
      </c>
      <c r="F1876" s="40">
        <v>193</v>
      </c>
      <c r="G1876" s="41"/>
      <c r="H1876" s="42">
        <v>53514111922</v>
      </c>
      <c r="I1876" s="43">
        <v>24</v>
      </c>
      <c r="J1876" s="43" t="s">
        <v>22</v>
      </c>
      <c r="K1876" s="43">
        <v>36</v>
      </c>
      <c r="L1876" s="43">
        <v>22</v>
      </c>
      <c r="M1876" s="43">
        <v>22</v>
      </c>
      <c r="N1876" s="37" t="s">
        <v>23</v>
      </c>
      <c r="O1876" s="37" t="s">
        <v>24</v>
      </c>
    </row>
    <row r="1877" spans="1:15" s="36" customFormat="1" x14ac:dyDescent="0.25">
      <c r="A1877" s="37" t="s">
        <v>3741</v>
      </c>
      <c r="B1877" s="44" t="str">
        <f t="shared" si="37"/>
        <v>Basin,PSF-S/18X30/3V3D/(1)4"Hole/PSF Split Cover</v>
      </c>
      <c r="C1877" s="37" t="s">
        <v>3742</v>
      </c>
      <c r="D1877" s="37" t="str">
        <f>VLOOKUP(A1877,'[1]Zoeller Pump Company'!$A$10:$C$3862,3,FALSE)</f>
        <v>https://www.zoellerpumps.com/en-us/products/package-systems/basins</v>
      </c>
      <c r="E1877" s="37" t="s">
        <v>21</v>
      </c>
      <c r="F1877" s="40">
        <v>193</v>
      </c>
      <c r="G1877" s="41"/>
      <c r="H1877" s="42">
        <v>53514111939</v>
      </c>
      <c r="I1877" s="43">
        <v>24</v>
      </c>
      <c r="J1877" s="43" t="s">
        <v>22</v>
      </c>
      <c r="K1877" s="43">
        <v>36</v>
      </c>
      <c r="L1877" s="43">
        <v>22</v>
      </c>
      <c r="M1877" s="43">
        <v>22</v>
      </c>
      <c r="N1877" s="37" t="s">
        <v>23</v>
      </c>
      <c r="O1877" s="37" t="s">
        <v>24</v>
      </c>
    </row>
    <row r="1878" spans="1:15" s="36" customFormat="1" x14ac:dyDescent="0.25">
      <c r="A1878" s="37" t="s">
        <v>3743</v>
      </c>
      <c r="B1878" s="44" t="str">
        <f t="shared" si="37"/>
        <v>Basin,PSF-S/18X30/3V2D/(1)4"Hole/PSF Split Cover</v>
      </c>
      <c r="C1878" s="37" t="s">
        <v>3744</v>
      </c>
      <c r="D1878" s="37" t="str">
        <f>VLOOKUP(A1878,'[1]Zoeller Pump Company'!$A$10:$C$3862,3,FALSE)</f>
        <v>https://www.zoellerpumps.com/en-us/products/package-systems/basins</v>
      </c>
      <c r="E1878" s="37" t="s">
        <v>21</v>
      </c>
      <c r="F1878" s="40">
        <v>193</v>
      </c>
      <c r="G1878" s="41"/>
      <c r="H1878" s="42">
        <v>53514111946</v>
      </c>
      <c r="I1878" s="43">
        <v>24</v>
      </c>
      <c r="J1878" s="43" t="s">
        <v>22</v>
      </c>
      <c r="K1878" s="43">
        <v>36</v>
      </c>
      <c r="L1878" s="43">
        <v>22</v>
      </c>
      <c r="M1878" s="43">
        <v>22</v>
      </c>
      <c r="N1878" s="37" t="s">
        <v>23</v>
      </c>
      <c r="O1878" s="37" t="s">
        <v>24</v>
      </c>
    </row>
    <row r="1879" spans="1:15" s="36" customFormat="1" x14ac:dyDescent="0.25">
      <c r="A1879" s="37" t="s">
        <v>3745</v>
      </c>
      <c r="B1879" s="44" t="str">
        <f t="shared" si="37"/>
        <v>Basin,PSF-S/24X36/2V2D/(1)4"Hole/Solid FG Cover</v>
      </c>
      <c r="C1879" s="37" t="s">
        <v>3746</v>
      </c>
      <c r="D1879" s="37" t="str">
        <f>VLOOKUP(A1879,'[1]Zoeller Pump Company'!$A$10:$C$3862,3,FALSE)</f>
        <v>https://www.zoellerpumps.com/en-us/products/package-systems/basins</v>
      </c>
      <c r="E1879" s="37" t="s">
        <v>21</v>
      </c>
      <c r="F1879" s="40">
        <v>503</v>
      </c>
      <c r="G1879" s="41"/>
      <c r="H1879" s="42">
        <v>53514111953</v>
      </c>
      <c r="I1879" s="43">
        <v>51</v>
      </c>
      <c r="J1879" s="43" t="s">
        <v>22</v>
      </c>
      <c r="K1879" s="43">
        <v>42</v>
      </c>
      <c r="L1879" s="43">
        <v>40</v>
      </c>
      <c r="M1879" s="43">
        <v>48</v>
      </c>
      <c r="N1879" s="37" t="s">
        <v>23</v>
      </c>
      <c r="O1879" s="37" t="s">
        <v>24</v>
      </c>
    </row>
    <row r="1880" spans="1:15" s="36" customFormat="1" x14ac:dyDescent="0.25">
      <c r="A1880" s="37" t="s">
        <v>3747</v>
      </c>
      <c r="B1880" s="44" t="str">
        <f t="shared" si="37"/>
        <v>Basin,PSF-S/24X36/3V3D/(1)4"Hole/FgCover</v>
      </c>
      <c r="C1880" s="37" t="s">
        <v>3748</v>
      </c>
      <c r="D1880" s="37" t="str">
        <f>VLOOKUP(A1880,'[1]Zoeller Pump Company'!$A$10:$C$3862,3,FALSE)</f>
        <v>https://www.zoellerpumps.com/en-us/products/package-systems/basins</v>
      </c>
      <c r="E1880" s="37" t="s">
        <v>21</v>
      </c>
      <c r="F1880" s="40">
        <v>503</v>
      </c>
      <c r="G1880" s="41"/>
      <c r="H1880" s="42">
        <v>53514111960</v>
      </c>
      <c r="I1880" s="43">
        <v>51</v>
      </c>
      <c r="J1880" s="43" t="s">
        <v>22</v>
      </c>
      <c r="K1880" s="43">
        <v>42</v>
      </c>
      <c r="L1880" s="43">
        <v>40</v>
      </c>
      <c r="M1880" s="43">
        <v>48</v>
      </c>
      <c r="N1880" s="37" t="s">
        <v>23</v>
      </c>
      <c r="O1880" s="37" t="s">
        <v>24</v>
      </c>
    </row>
    <row r="1881" spans="1:15" s="36" customFormat="1" x14ac:dyDescent="0.25">
      <c r="A1881" s="37" t="s">
        <v>3749</v>
      </c>
      <c r="B1881" s="44" t="str">
        <f t="shared" si="37"/>
        <v>Basin,PSF-S/24X36/3V2D/(1)4"Hole WithCombo Hub</v>
      </c>
      <c r="C1881" s="37" t="s">
        <v>3750</v>
      </c>
      <c r="D1881" s="37" t="str">
        <f>VLOOKUP(A1881,'[1]Zoeller Pump Company'!$A$10:$C$3862,3,FALSE)</f>
        <v>https://www.zoellerpumps.com/en-us/products/package-systems/basins</v>
      </c>
      <c r="E1881" s="37" t="s">
        <v>21</v>
      </c>
      <c r="F1881" s="40">
        <v>503</v>
      </c>
      <c r="G1881" s="41"/>
      <c r="H1881" s="42">
        <v>53514111977</v>
      </c>
      <c r="I1881" s="43">
        <v>51</v>
      </c>
      <c r="J1881" s="43" t="s">
        <v>22</v>
      </c>
      <c r="K1881" s="43">
        <v>42</v>
      </c>
      <c r="L1881" s="43">
        <v>40</v>
      </c>
      <c r="M1881" s="43">
        <v>48</v>
      </c>
      <c r="N1881" s="37" t="s">
        <v>23</v>
      </c>
      <c r="O1881" s="37" t="s">
        <v>24</v>
      </c>
    </row>
    <row r="1882" spans="1:15" s="36" customFormat="1" x14ac:dyDescent="0.25">
      <c r="A1882" s="37" t="s">
        <v>3751</v>
      </c>
      <c r="B1882" s="44" t="str">
        <f t="shared" si="37"/>
        <v>Basin,PSF-D/30X36/2V2D/(1)4"Hole/FG Cover W-Insp</v>
      </c>
      <c r="C1882" s="37" t="s">
        <v>3752</v>
      </c>
      <c r="D1882" s="37" t="str">
        <f>VLOOKUP(A1882,'[1]Zoeller Pump Company'!$A$10:$C$3862,3,FALSE)</f>
        <v>https://www.zoellerpumps.com/en-us/products/package-systems/basins</v>
      </c>
      <c r="E1882" s="37" t="s">
        <v>21</v>
      </c>
      <c r="F1882" s="40">
        <v>914</v>
      </c>
      <c r="G1882" s="41"/>
      <c r="H1882" s="42">
        <v>53514111984</v>
      </c>
      <c r="I1882" s="43">
        <v>75</v>
      </c>
      <c r="J1882" s="43" t="s">
        <v>22</v>
      </c>
      <c r="K1882" s="43">
        <v>38</v>
      </c>
      <c r="L1882" s="43">
        <v>34</v>
      </c>
      <c r="M1882" s="43">
        <v>34</v>
      </c>
      <c r="N1882" s="37" t="s">
        <v>23</v>
      </c>
      <c r="O1882" s="37" t="s">
        <v>24</v>
      </c>
    </row>
    <row r="1883" spans="1:15" s="36" customFormat="1" x14ac:dyDescent="0.25">
      <c r="A1883" s="37" t="s">
        <v>3753</v>
      </c>
      <c r="B1883" s="44" t="str">
        <f t="shared" si="37"/>
        <v>Basin,PSF-D/30X36/3V3D/(1)4"Hole/FG Cover W-Insp</v>
      </c>
      <c r="C1883" s="37" t="s">
        <v>3754</v>
      </c>
      <c r="D1883" s="37" t="str">
        <f>VLOOKUP(A1883,'[1]Zoeller Pump Company'!$A$10:$C$3862,3,FALSE)</f>
        <v>https://www.zoellerpumps.com/en-us/products/package-systems/basins</v>
      </c>
      <c r="E1883" s="37" t="s">
        <v>21</v>
      </c>
      <c r="F1883" s="40">
        <v>914</v>
      </c>
      <c r="G1883" s="41"/>
      <c r="H1883" s="42">
        <v>53514111991</v>
      </c>
      <c r="I1883" s="43">
        <v>75</v>
      </c>
      <c r="J1883" s="43" t="s">
        <v>22</v>
      </c>
      <c r="K1883" s="43">
        <v>42</v>
      </c>
      <c r="L1883" s="43">
        <v>40</v>
      </c>
      <c r="M1883" s="43">
        <v>48</v>
      </c>
      <c r="N1883" s="37" t="s">
        <v>23</v>
      </c>
      <c r="O1883" s="37" t="s">
        <v>24</v>
      </c>
    </row>
    <row r="1884" spans="1:15" s="36" customFormat="1" x14ac:dyDescent="0.25">
      <c r="A1884" s="37" t="s">
        <v>3755</v>
      </c>
      <c r="B1884" s="44" t="str">
        <f t="shared" si="37"/>
        <v>Basin,PSF-D/30X36/3V2D/(1)4"Hole/FG Cover W-Insp</v>
      </c>
      <c r="C1884" s="37" t="s">
        <v>3756</v>
      </c>
      <c r="D1884" s="37" t="str">
        <f>VLOOKUP(A1884,'[1]Zoeller Pump Company'!$A$10:$C$3862,3,FALSE)</f>
        <v>https://www.zoellerpumps.com/en-us/products/package-systems/basins</v>
      </c>
      <c r="E1884" s="37" t="s">
        <v>21</v>
      </c>
      <c r="F1884" s="40">
        <v>914</v>
      </c>
      <c r="G1884" s="41"/>
      <c r="H1884" s="42">
        <v>53514112004</v>
      </c>
      <c r="I1884" s="43">
        <v>75</v>
      </c>
      <c r="J1884" s="43" t="s">
        <v>22</v>
      </c>
      <c r="K1884" s="43">
        <v>42</v>
      </c>
      <c r="L1884" s="43">
        <v>40</v>
      </c>
      <c r="M1884" s="43">
        <v>48</v>
      </c>
      <c r="N1884" s="37" t="s">
        <v>23</v>
      </c>
      <c r="O1884" s="37" t="s">
        <v>24</v>
      </c>
    </row>
    <row r="1885" spans="1:15" s="36" customFormat="1" x14ac:dyDescent="0.25">
      <c r="A1885" s="37" t="s">
        <v>3757</v>
      </c>
      <c r="B1885" s="44" t="str">
        <f t="shared" si="37"/>
        <v>Basin,PSF-S/18X30/2 &amp; 3V 2D/Economy</v>
      </c>
      <c r="C1885" s="37" t="s">
        <v>3758</v>
      </c>
      <c r="D1885" s="37" t="str">
        <f>VLOOKUP(A1885,'[1]Zoeller Pump Company'!$A$10:$C$3862,3,FALSE)</f>
        <v>https://www.zoellerpumps.com/en-us/products/package-systems/basins</v>
      </c>
      <c r="E1885" s="37" t="s">
        <v>21</v>
      </c>
      <c r="F1885" s="40">
        <v>130</v>
      </c>
      <c r="G1885" s="41"/>
      <c r="H1885" s="42">
        <v>53514134181</v>
      </c>
      <c r="I1885" s="43">
        <v>23</v>
      </c>
      <c r="J1885" s="43" t="s">
        <v>22</v>
      </c>
      <c r="K1885" s="43">
        <v>36</v>
      </c>
      <c r="L1885" s="43">
        <v>22</v>
      </c>
      <c r="M1885" s="43">
        <v>22</v>
      </c>
      <c r="N1885" s="37" t="s">
        <v>23</v>
      </c>
      <c r="O1885" s="37" t="s">
        <v>24</v>
      </c>
    </row>
    <row r="1886" spans="1:15" s="36" customFormat="1" x14ac:dyDescent="0.25">
      <c r="A1886" s="37" t="s">
        <v>3759</v>
      </c>
      <c r="B1886" s="44" t="str">
        <f t="shared" si="37"/>
        <v>Basin,F-S/36X48/Blnk Cvr/Pipe Seal Pak</v>
      </c>
      <c r="C1886" s="37" t="s">
        <v>3760</v>
      </c>
      <c r="D1886" s="37" t="str">
        <f>VLOOKUP(A1886,'[1]Zoeller Pump Company'!$A$10:$C$3862,3,FALSE)</f>
        <v>https://www.zoellerpumps.com/en-us/products/package-systems/basins</v>
      </c>
      <c r="E1886" s="37" t="s">
        <v>21</v>
      </c>
      <c r="F1886" s="40">
        <v>1478</v>
      </c>
      <c r="G1886" s="41"/>
      <c r="H1886" s="42">
        <v>53514144333</v>
      </c>
      <c r="I1886" s="43">
        <v>145</v>
      </c>
      <c r="J1886" s="43" t="s">
        <v>22</v>
      </c>
      <c r="K1886" s="43">
        <v>54</v>
      </c>
      <c r="L1886" s="43">
        <v>40</v>
      </c>
      <c r="M1886" s="43">
        <v>48</v>
      </c>
      <c r="N1886" s="37" t="s">
        <v>23</v>
      </c>
      <c r="O1886" s="37" t="s">
        <v>24</v>
      </c>
    </row>
    <row r="1887" spans="1:15" s="36" customFormat="1" x14ac:dyDescent="0.25">
      <c r="A1887" s="37" t="s">
        <v>3761</v>
      </c>
      <c r="B1887" s="44" t="str">
        <f t="shared" si="37"/>
        <v>Basin,F-S/36X60/Blnk Cvr/Pipe Seal Pak</v>
      </c>
      <c r="C1887" s="37" t="s">
        <v>3762</v>
      </c>
      <c r="D1887" s="37" t="str">
        <f>VLOOKUP(A1887,'[1]Zoeller Pump Company'!$A$10:$C$3862,3,FALSE)</f>
        <v>https://www.zoellerpumps.com/en-us/products/package-systems/basins</v>
      </c>
      <c r="E1887" s="37" t="s">
        <v>21</v>
      </c>
      <c r="F1887" s="40">
        <v>1601</v>
      </c>
      <c r="G1887" s="41"/>
      <c r="H1887" s="42">
        <v>53514144340</v>
      </c>
      <c r="I1887" s="43">
        <v>159</v>
      </c>
      <c r="J1887" s="43" t="s">
        <v>22</v>
      </c>
      <c r="K1887" s="43">
        <v>66</v>
      </c>
      <c r="L1887" s="43">
        <v>40</v>
      </c>
      <c r="M1887" s="43">
        <v>48</v>
      </c>
      <c r="N1887" s="37" t="s">
        <v>23</v>
      </c>
      <c r="O1887" s="37" t="s">
        <v>24</v>
      </c>
    </row>
    <row r="1888" spans="1:15" s="36" customFormat="1" x14ac:dyDescent="0.25">
      <c r="A1888" s="37" t="s">
        <v>3763</v>
      </c>
      <c r="B1888" s="44" t="str">
        <f t="shared" si="37"/>
        <v>Basin,F-D/36X72/Blnk Cvr/Pipe Seal Pak</v>
      </c>
      <c r="C1888" s="37" t="s">
        <v>3764</v>
      </c>
      <c r="D1888" s="37" t="str">
        <f>VLOOKUP(A1888,'[1]Zoeller Pump Company'!$A$10:$C$3862,3,FALSE)</f>
        <v>https://www.zoellerpumps.com/en-us/products/package-systems/basins</v>
      </c>
      <c r="E1888" s="37" t="s">
        <v>21</v>
      </c>
      <c r="F1888" s="40">
        <v>2033</v>
      </c>
      <c r="G1888" s="41"/>
      <c r="H1888" s="42">
        <v>53514144357</v>
      </c>
      <c r="I1888" s="43">
        <v>234</v>
      </c>
      <c r="J1888" s="43" t="s">
        <v>22</v>
      </c>
      <c r="K1888" s="43">
        <v>78</v>
      </c>
      <c r="L1888" s="43">
        <v>40</v>
      </c>
      <c r="M1888" s="43">
        <v>48</v>
      </c>
      <c r="N1888" s="37" t="s">
        <v>23</v>
      </c>
      <c r="O1888" s="37" t="s">
        <v>24</v>
      </c>
    </row>
    <row r="1889" spans="1:15" s="36" customFormat="1" x14ac:dyDescent="0.25">
      <c r="A1889" s="37" t="s">
        <v>3765</v>
      </c>
      <c r="B1889" s="44" t="str">
        <f t="shared" si="37"/>
        <v>Extension,Basin-PSF 12" For 18"Dia</v>
      </c>
      <c r="C1889" s="37" t="s">
        <v>3766</v>
      </c>
      <c r="D1889" s="37" t="str">
        <f>VLOOKUP(A1889,'[1]Zoeller Pump Company'!$A$10:$C$3862,3,FALSE)</f>
        <v>https://www.zoellerpumps.com/en-us/products/package-systems/basins</v>
      </c>
      <c r="E1889" s="37" t="s">
        <v>21</v>
      </c>
      <c r="F1889" s="40">
        <v>123</v>
      </c>
      <c r="G1889" s="41"/>
      <c r="H1889" s="42">
        <v>53514146214</v>
      </c>
      <c r="I1889" s="43">
        <v>10</v>
      </c>
      <c r="J1889" s="43" t="s">
        <v>22</v>
      </c>
      <c r="K1889" s="43">
        <v>13</v>
      </c>
      <c r="L1889" s="43">
        <v>22</v>
      </c>
      <c r="M1889" s="43">
        <v>22</v>
      </c>
      <c r="N1889" s="37" t="s">
        <v>23</v>
      </c>
      <c r="O1889" s="37" t="s">
        <v>24</v>
      </c>
    </row>
    <row r="1890" spans="1:15" s="36" customFormat="1" x14ac:dyDescent="0.25">
      <c r="A1890" s="37" t="s">
        <v>3767</v>
      </c>
      <c r="B1890" s="44" t="str">
        <f t="shared" si="37"/>
        <v>Extension,Basin-PSF 6" For 18"Dia</v>
      </c>
      <c r="C1890" s="37" t="s">
        <v>3768</v>
      </c>
      <c r="D1890" s="37" t="str">
        <f>VLOOKUP(A1890,'[1]Zoeller Pump Company'!$A$10:$C$3862,3,FALSE)</f>
        <v>https://www.zoellerpumps.com/en-us/products/package-systems/basins</v>
      </c>
      <c r="E1890" s="37" t="s">
        <v>21</v>
      </c>
      <c r="F1890" s="40">
        <v>103</v>
      </c>
      <c r="G1890" s="41"/>
      <c r="H1890" s="42">
        <v>53514146221</v>
      </c>
      <c r="I1890" s="43">
        <v>5</v>
      </c>
      <c r="J1890" s="43" t="s">
        <v>22</v>
      </c>
      <c r="K1890" s="43">
        <v>7</v>
      </c>
      <c r="L1890" s="43">
        <v>22</v>
      </c>
      <c r="M1890" s="43">
        <v>22</v>
      </c>
      <c r="N1890" s="37" t="s">
        <v>23</v>
      </c>
      <c r="O1890" s="37" t="s">
        <v>24</v>
      </c>
    </row>
    <row r="1891" spans="1:15" s="36" customFormat="1" x14ac:dyDescent="0.25">
      <c r="A1891" s="37" t="s">
        <v>3769</v>
      </c>
      <c r="B1891" s="44" t="str">
        <f t="shared" si="37"/>
        <v>Basin,F-S/30X72/Blnk Fg Cvr/P-Sl Pak/AFD</v>
      </c>
      <c r="C1891" s="37" t="s">
        <v>3770</v>
      </c>
      <c r="D1891" s="37" t="str">
        <f>VLOOKUP(A1891,'[1]Zoeller Pump Company'!$A$10:$C$3862,3,FALSE)</f>
        <v>https://www.zoellerpumps.com/en-us/products/package-systems/basins</v>
      </c>
      <c r="E1891" s="37" t="s">
        <v>21</v>
      </c>
      <c r="F1891" s="40">
        <v>1907</v>
      </c>
      <c r="G1891" s="41"/>
      <c r="H1891" s="42">
        <v>53514158613</v>
      </c>
      <c r="I1891" s="43">
        <v>176</v>
      </c>
      <c r="J1891" s="43" t="s">
        <v>22</v>
      </c>
      <c r="K1891" s="43">
        <v>78</v>
      </c>
      <c r="L1891" s="43">
        <v>40</v>
      </c>
      <c r="M1891" s="43">
        <v>48</v>
      </c>
      <c r="N1891" s="37" t="s">
        <v>23</v>
      </c>
      <c r="O1891" s="37" t="s">
        <v>24</v>
      </c>
    </row>
    <row r="1892" spans="1:15" s="36" customFormat="1" x14ac:dyDescent="0.25">
      <c r="A1892" s="37" t="s">
        <v>3771</v>
      </c>
      <c r="B1892" s="44" t="str">
        <f t="shared" si="37"/>
        <v>Basin,PSF-S/18X30/2V2D/Sih/Split Cvr/AFD/Torque Stops</v>
      </c>
      <c r="C1892" s="37" t="s">
        <v>3772</v>
      </c>
      <c r="D1892" s="37" t="str">
        <f>VLOOKUP(A1892,'[1]Zoeller Pump Company'!$A$10:$C$3862,3,FALSE)</f>
        <v>https://www.zoellerpumps.com/en-us/products/package-systems/basins</v>
      </c>
      <c r="E1892" s="37" t="s">
        <v>21</v>
      </c>
      <c r="F1892" s="40">
        <v>240</v>
      </c>
      <c r="G1892" s="41"/>
      <c r="H1892" s="42">
        <v>53514160531</v>
      </c>
      <c r="I1892" s="43">
        <v>24</v>
      </c>
      <c r="J1892" s="43" t="s">
        <v>22</v>
      </c>
      <c r="K1892" s="43">
        <v>36</v>
      </c>
      <c r="L1892" s="43">
        <v>22</v>
      </c>
      <c r="M1892" s="43">
        <v>22</v>
      </c>
      <c r="N1892" s="37" t="s">
        <v>23</v>
      </c>
      <c r="O1892" s="37" t="s">
        <v>24</v>
      </c>
    </row>
    <row r="1893" spans="1:15" s="36" customFormat="1" x14ac:dyDescent="0.25">
      <c r="A1893" s="37" t="s">
        <v>3773</v>
      </c>
      <c r="B1893" s="44" t="str">
        <f t="shared" si="37"/>
        <v>Basin,F-S/30X48/Blnk Cvr/Pipe Seal Pak</v>
      </c>
      <c r="C1893" s="37" t="s">
        <v>3774</v>
      </c>
      <c r="D1893" s="37" t="str">
        <f>VLOOKUP(A1893,'[1]Zoeller Pump Company'!$A$10:$C$3862,3,FALSE)</f>
        <v>https://www.zoellerpumps.com/en-us/products/package-systems/basins</v>
      </c>
      <c r="E1893" s="37" t="s">
        <v>21</v>
      </c>
      <c r="F1893" s="40">
        <v>1124</v>
      </c>
      <c r="G1893" s="41"/>
      <c r="H1893" s="42">
        <v>53514187057</v>
      </c>
      <c r="I1893" s="43">
        <v>112</v>
      </c>
      <c r="J1893" s="43" t="s">
        <v>22</v>
      </c>
      <c r="K1893" s="43">
        <v>54</v>
      </c>
      <c r="L1893" s="43">
        <v>40</v>
      </c>
      <c r="M1893" s="43">
        <v>48</v>
      </c>
      <c r="N1893" s="37" t="s">
        <v>23</v>
      </c>
      <c r="O1893" s="37" t="s">
        <v>24</v>
      </c>
    </row>
    <row r="1894" spans="1:15" s="36" customFormat="1" x14ac:dyDescent="0.25">
      <c r="A1894" s="37" t="s">
        <v>3775</v>
      </c>
      <c r="B1894" s="44" t="str">
        <f t="shared" si="37"/>
        <v>Basin,F-S/30X60/Blnk Cvr/Pipe Seal Pak</v>
      </c>
      <c r="C1894" s="37" t="s">
        <v>3776</v>
      </c>
      <c r="D1894" s="37" t="str">
        <f>VLOOKUP(A1894,'[1]Zoeller Pump Company'!$A$10:$C$3862,3,FALSE)</f>
        <v>https://www.zoellerpumps.com/en-us/products/package-systems/basins</v>
      </c>
      <c r="E1894" s="37" t="s">
        <v>21</v>
      </c>
      <c r="F1894" s="40">
        <v>1400</v>
      </c>
      <c r="G1894" s="41"/>
      <c r="H1894" s="42">
        <v>53514187064</v>
      </c>
      <c r="I1894" s="43">
        <v>124</v>
      </c>
      <c r="J1894" s="43" t="s">
        <v>22</v>
      </c>
      <c r="K1894" s="43">
        <v>66</v>
      </c>
      <c r="L1894" s="43">
        <v>40</v>
      </c>
      <c r="M1894" s="43">
        <v>48</v>
      </c>
      <c r="N1894" s="37" t="s">
        <v>23</v>
      </c>
      <c r="O1894" s="37" t="s">
        <v>24</v>
      </c>
    </row>
    <row r="1895" spans="1:15" s="36" customFormat="1" x14ac:dyDescent="0.25">
      <c r="A1895" s="37" t="s">
        <v>3777</v>
      </c>
      <c r="B1895" s="44" t="str">
        <f t="shared" si="37"/>
        <v>Basin,P-S/18X30/Wo Hole/4"Hub/Poly Cvr W/Cd Seal</v>
      </c>
      <c r="C1895" s="37" t="s">
        <v>3778</v>
      </c>
      <c r="D1895" s="37" t="str">
        <f>VLOOKUP(A1895,'[1]Zoeller Pump Company'!$A$10:$C$3862,3,FALSE)</f>
        <v>https://www.zoellerpumps.com/en-us/products/package-systems/basins</v>
      </c>
      <c r="E1895" s="37" t="s">
        <v>21</v>
      </c>
      <c r="F1895" s="40">
        <v>120</v>
      </c>
      <c r="G1895" s="41"/>
      <c r="H1895" s="42">
        <v>53514190057</v>
      </c>
      <c r="I1895" s="43">
        <v>15</v>
      </c>
      <c r="J1895" s="43" t="s">
        <v>22</v>
      </c>
      <c r="K1895" s="43">
        <v>36</v>
      </c>
      <c r="L1895" s="43">
        <v>40</v>
      </c>
      <c r="M1895" s="43">
        <v>48</v>
      </c>
      <c r="N1895" s="37" t="s">
        <v>23</v>
      </c>
      <c r="O1895" s="37" t="s">
        <v>24</v>
      </c>
    </row>
    <row r="1896" spans="1:15" s="36" customFormat="1" x14ac:dyDescent="0.25">
      <c r="A1896" s="37" t="s">
        <v>3779</v>
      </c>
      <c r="B1896" s="44" t="str">
        <f t="shared" si="37"/>
        <v>Basin,F-S/24X36/1.5V1.5D/4"Hub Loose/FGPerforated Cvr</v>
      </c>
      <c r="C1896" s="37" t="s">
        <v>3780</v>
      </c>
      <c r="D1896" s="37" t="str">
        <f>VLOOKUP(A1896,'[1]Zoeller Pump Company'!$A$10:$C$3862,3,FALSE)</f>
        <v>https://www.zoellerpumps.com/en-us/products/package-systems/basins</v>
      </c>
      <c r="E1896" s="37" t="s">
        <v>21</v>
      </c>
      <c r="F1896" s="40">
        <v>1001</v>
      </c>
      <c r="G1896" s="41"/>
      <c r="H1896" s="42">
        <v>53514209544</v>
      </c>
      <c r="I1896" s="43">
        <v>65</v>
      </c>
      <c r="J1896" s="43" t="s">
        <v>22</v>
      </c>
      <c r="K1896" s="43">
        <v>30</v>
      </c>
      <c r="L1896" s="43">
        <v>40</v>
      </c>
      <c r="M1896" s="43">
        <v>48</v>
      </c>
      <c r="N1896" s="37" t="s">
        <v>23</v>
      </c>
      <c r="O1896" s="37" t="s">
        <v>24</v>
      </c>
    </row>
    <row r="1897" spans="1:15" s="36" customFormat="1" x14ac:dyDescent="0.25">
      <c r="A1897" s="37" t="s">
        <v>3781</v>
      </c>
      <c r="B1897" s="44" t="str">
        <f t="shared" si="37"/>
        <v>Basin,P-S/24X24/2V2D/ZCO/1 Hole Cord Seal</v>
      </c>
      <c r="C1897" s="37" t="s">
        <v>3782</v>
      </c>
      <c r="D1897" s="37" t="str">
        <f>VLOOKUP(A1897,'[1]Zoeller Pump Company'!$A$10:$C$3862,3,FALSE)</f>
        <v>https://www.zoellerpumps.com/en-us/products/package-systems/basins</v>
      </c>
      <c r="E1897" s="37" t="s">
        <v>21</v>
      </c>
      <c r="F1897" s="40">
        <v>259</v>
      </c>
      <c r="G1897" s="41"/>
      <c r="H1897" s="42">
        <v>53514213183</v>
      </c>
      <c r="I1897" s="43">
        <v>28</v>
      </c>
      <c r="J1897" s="43" t="s">
        <v>22</v>
      </c>
      <c r="K1897" s="43">
        <v>30</v>
      </c>
      <c r="L1897" s="43">
        <v>40</v>
      </c>
      <c r="M1897" s="43">
        <v>48</v>
      </c>
      <c r="N1897" s="37" t="s">
        <v>23</v>
      </c>
      <c r="O1897" s="37" t="s">
        <v>24</v>
      </c>
    </row>
    <row r="1898" spans="1:15" s="36" customFormat="1" x14ac:dyDescent="0.25">
      <c r="A1898" s="37" t="s">
        <v>3783</v>
      </c>
      <c r="B1898" s="44" t="str">
        <f t="shared" si="37"/>
        <v>Basin,PSF-18X30/4" Hub Hole WO Hub/Torque Stops</v>
      </c>
      <c r="C1898" s="37" t="s">
        <v>3784</v>
      </c>
      <c r="D1898" s="37" t="str">
        <f>VLOOKUP(A1898,'[1]Zoeller Pump Company'!$A$10:$C$3862,3,FALSE)</f>
        <v>https://www.zoellerpumps.com/en-us/products/package-systems/basins</v>
      </c>
      <c r="E1898" s="37" t="s">
        <v>21</v>
      </c>
      <c r="F1898" s="40">
        <v>78</v>
      </c>
      <c r="G1898" s="41"/>
      <c r="H1898" s="42">
        <v>53514311742</v>
      </c>
      <c r="I1898" s="43">
        <v>16</v>
      </c>
      <c r="J1898" s="43" t="s">
        <v>22</v>
      </c>
      <c r="K1898" s="43">
        <v>36</v>
      </c>
      <c r="L1898" s="43">
        <v>22</v>
      </c>
      <c r="M1898" s="43">
        <v>22</v>
      </c>
      <c r="N1898" s="37" t="s">
        <v>23</v>
      </c>
      <c r="O1898" s="37" t="s">
        <v>24</v>
      </c>
    </row>
    <row r="1899" spans="1:15" s="36" customFormat="1" x14ac:dyDescent="0.25">
      <c r="A1899" s="37" t="s">
        <v>3785</v>
      </c>
      <c r="B1899" s="44" t="str">
        <f t="shared" si="37"/>
        <v>Basin,PSF-18X30/4" Hub Hole WO Hub</v>
      </c>
      <c r="C1899" s="37" t="s">
        <v>3786</v>
      </c>
      <c r="D1899" s="37" t="str">
        <f>VLOOKUP(A1899,'[1]Zoeller Pump Company'!$A$10:$C$3862,3,FALSE)</f>
        <v>https://www.zoellerpumps.com/en-us/products/package-systems/basins</v>
      </c>
      <c r="E1899" s="37" t="s">
        <v>21</v>
      </c>
      <c r="F1899" s="40">
        <v>78</v>
      </c>
      <c r="G1899" s="41"/>
      <c r="H1899" s="42">
        <v>53514314590</v>
      </c>
      <c r="I1899" s="43">
        <v>16</v>
      </c>
      <c r="J1899" s="43" t="s">
        <v>22</v>
      </c>
      <c r="K1899" s="43">
        <v>36</v>
      </c>
      <c r="L1899" s="43">
        <v>22</v>
      </c>
      <c r="M1899" s="43">
        <v>22</v>
      </c>
      <c r="N1899" s="37" t="s">
        <v>23</v>
      </c>
      <c r="O1899" s="37" t="s">
        <v>24</v>
      </c>
    </row>
    <row r="1900" spans="1:15" s="36" customFormat="1" x14ac:dyDescent="0.25">
      <c r="A1900" s="37" t="s">
        <v>3787</v>
      </c>
      <c r="B1900" s="44" t="str">
        <f t="shared" si="37"/>
        <v>Basin,PSF-18X30/With Out Hub &amp; Hole</v>
      </c>
      <c r="C1900" s="37" t="s">
        <v>3788</v>
      </c>
      <c r="D1900" s="37" t="str">
        <f>VLOOKUP(A1900,'[1]Zoeller Pump Company'!$A$10:$C$3862,3,FALSE)</f>
        <v>https://www.zoellerpumps.com/en-us/products/package-systems/basins</v>
      </c>
      <c r="E1900" s="37" t="s">
        <v>21</v>
      </c>
      <c r="F1900" s="40">
        <v>79</v>
      </c>
      <c r="G1900" s="41"/>
      <c r="H1900" s="42">
        <v>53514311759</v>
      </c>
      <c r="I1900" s="43">
        <v>16</v>
      </c>
      <c r="J1900" s="43" t="s">
        <v>22</v>
      </c>
      <c r="K1900" s="43">
        <v>36</v>
      </c>
      <c r="L1900" s="43">
        <v>22</v>
      </c>
      <c r="M1900" s="43">
        <v>22</v>
      </c>
      <c r="N1900" s="37" t="s">
        <v>23</v>
      </c>
      <c r="O1900" s="37" t="s">
        <v>24</v>
      </c>
    </row>
    <row r="1901" spans="1:15" s="36" customFormat="1" x14ac:dyDescent="0.25">
      <c r="A1901" s="37" t="s">
        <v>3789</v>
      </c>
      <c r="B1901" s="44" t="str">
        <f t="shared" si="37"/>
        <v>Basin,PSF-18X30/4" Hole With 4" Pipe Seal/Torque Stops</v>
      </c>
      <c r="C1901" s="37" t="s">
        <v>3790</v>
      </c>
      <c r="D1901" s="37" t="str">
        <f>VLOOKUP(A1901,'[1]Zoeller Pump Company'!$A$10:$C$3862,3,FALSE)</f>
        <v>https://www.zoellerpumps.com/en-us/products/package-systems/basins</v>
      </c>
      <c r="E1901" s="37" t="s">
        <v>21</v>
      </c>
      <c r="F1901" s="40">
        <v>89</v>
      </c>
      <c r="G1901" s="41"/>
      <c r="H1901" s="42">
        <v>53514327750</v>
      </c>
      <c r="I1901" s="43">
        <v>16</v>
      </c>
      <c r="J1901" s="43" t="s">
        <v>22</v>
      </c>
      <c r="K1901" s="43">
        <v>36</v>
      </c>
      <c r="L1901" s="43">
        <v>22</v>
      </c>
      <c r="M1901" s="43">
        <v>22</v>
      </c>
      <c r="N1901" s="37" t="s">
        <v>23</v>
      </c>
      <c r="O1901" s="37" t="s">
        <v>24</v>
      </c>
    </row>
    <row r="1902" spans="1:15" s="36" customFormat="1" x14ac:dyDescent="0.25">
      <c r="A1902" s="37" t="s">
        <v>3791</v>
      </c>
      <c r="B1902" s="44" t="str">
        <f t="shared" si="37"/>
        <v>Basin,PSF-18x30/4" Hole With 4" Pipe Seal</v>
      </c>
      <c r="C1902" s="37" t="s">
        <v>3792</v>
      </c>
      <c r="D1902" s="37" t="str">
        <f>VLOOKUP(A1902,'[1]Zoeller Pump Company'!$A$10:$C$3862,3,FALSE)</f>
        <v>https://www.zoellerpumps.com/en-us/products/package-systems/basins</v>
      </c>
      <c r="E1902" s="37" t="s">
        <v>21</v>
      </c>
      <c r="F1902" s="40">
        <v>88</v>
      </c>
      <c r="G1902" s="41"/>
      <c r="H1902" s="42">
        <v>53514327767</v>
      </c>
      <c r="I1902" s="43">
        <v>16</v>
      </c>
      <c r="J1902" s="43" t="s">
        <v>22</v>
      </c>
      <c r="K1902" s="43">
        <v>36</v>
      </c>
      <c r="L1902" s="43">
        <v>22</v>
      </c>
      <c r="M1902" s="43">
        <v>22</v>
      </c>
      <c r="N1902" s="37" t="s">
        <v>23</v>
      </c>
      <c r="O1902" s="37" t="s">
        <v>24</v>
      </c>
    </row>
    <row r="1903" spans="1:15" s="36" customFormat="1" x14ac:dyDescent="0.25">
      <c r="A1903" s="37" t="s">
        <v>3793</v>
      </c>
      <c r="B1903" s="44" t="str">
        <f t="shared" si="37"/>
        <v>M3137 115V/1Ph/HT</v>
      </c>
      <c r="C1903" s="37" t="s">
        <v>3794</v>
      </c>
      <c r="D1903" s="37" t="str">
        <f>VLOOKUP(A1903,'[1]Zoeller Pump Company'!$A$10:$C$3862,3,FALSE)</f>
        <v>https://www.zoellerpumps.com/en-us/products/high-temperature/3000-series</v>
      </c>
      <c r="E1903" s="37" t="s">
        <v>21</v>
      </c>
      <c r="F1903" s="40">
        <v>1268</v>
      </c>
      <c r="G1903" s="41"/>
      <c r="H1903" s="42">
        <v>53514022020</v>
      </c>
      <c r="I1903" s="43">
        <v>57</v>
      </c>
      <c r="J1903" s="43" t="s">
        <v>22</v>
      </c>
      <c r="K1903" s="43">
        <v>13.75</v>
      </c>
      <c r="L1903" s="43">
        <v>11</v>
      </c>
      <c r="M1903" s="43">
        <v>11</v>
      </c>
      <c r="N1903" s="37" t="s">
        <v>23</v>
      </c>
      <c r="O1903" s="37" t="s">
        <v>24</v>
      </c>
    </row>
    <row r="1904" spans="1:15" s="36" customFormat="1" x14ac:dyDescent="0.25">
      <c r="A1904" s="37" t="s">
        <v>3795</v>
      </c>
      <c r="B1904" s="44" t="str">
        <f t="shared" si="37"/>
        <v>N3137 115V/1Ph/Hi Temp</v>
      </c>
      <c r="C1904" s="37" t="s">
        <v>3796</v>
      </c>
      <c r="D1904" s="37" t="str">
        <f>VLOOKUP(A1904,'[1]Zoeller Pump Company'!$A$10:$C$3862,3,FALSE)</f>
        <v>https://www.zoellerpumps.com/en-us/products/high-temperature/3000-series</v>
      </c>
      <c r="E1904" s="37" t="s">
        <v>21</v>
      </c>
      <c r="F1904" s="40">
        <v>1132</v>
      </c>
      <c r="G1904" s="41"/>
      <c r="H1904" s="42">
        <v>53514022037</v>
      </c>
      <c r="I1904" s="43">
        <v>53</v>
      </c>
      <c r="J1904" s="43" t="s">
        <v>22</v>
      </c>
      <c r="K1904" s="43">
        <v>13.75</v>
      </c>
      <c r="L1904" s="43">
        <v>11</v>
      </c>
      <c r="M1904" s="43">
        <v>11</v>
      </c>
      <c r="N1904" s="37" t="s">
        <v>23</v>
      </c>
      <c r="O1904" s="37" t="s">
        <v>24</v>
      </c>
    </row>
    <row r="1905" spans="1:15" s="36" customFormat="1" x14ac:dyDescent="0.25">
      <c r="A1905" s="37" t="s">
        <v>3797</v>
      </c>
      <c r="B1905" s="44" t="str">
        <f t="shared" si="37"/>
        <v>D3137 230V/1Ph/HT</v>
      </c>
      <c r="C1905" s="37" t="s">
        <v>3798</v>
      </c>
      <c r="D1905" s="37" t="str">
        <f>VLOOKUP(A1905,'[1]Zoeller Pump Company'!$A$10:$C$3862,3,FALSE)</f>
        <v>https://www.zoellerpumps.com/en-us/products/high-temperature/3000-series</v>
      </c>
      <c r="E1905" s="37" t="s">
        <v>21</v>
      </c>
      <c r="F1905" s="40">
        <v>1270</v>
      </c>
      <c r="G1905" s="41"/>
      <c r="H1905" s="42">
        <v>53514022044</v>
      </c>
      <c r="I1905" s="43">
        <v>57</v>
      </c>
      <c r="J1905" s="43" t="s">
        <v>22</v>
      </c>
      <c r="K1905" s="43">
        <v>13.75</v>
      </c>
      <c r="L1905" s="43">
        <v>11</v>
      </c>
      <c r="M1905" s="43">
        <v>11</v>
      </c>
      <c r="N1905" s="37" t="s">
        <v>23</v>
      </c>
      <c r="O1905" s="37" t="s">
        <v>24</v>
      </c>
    </row>
    <row r="1906" spans="1:15" s="36" customFormat="1" x14ac:dyDescent="0.25">
      <c r="A1906" s="37" t="s">
        <v>3799</v>
      </c>
      <c r="B1906" s="44" t="str">
        <f t="shared" si="37"/>
        <v>E3137 230V/1Ph/HT</v>
      </c>
      <c r="C1906" s="37" t="s">
        <v>3800</v>
      </c>
      <c r="D1906" s="37" t="str">
        <f>VLOOKUP(A1906,'[1]Zoeller Pump Company'!$A$10:$C$3862,3,FALSE)</f>
        <v>https://www.zoellerpumps.com/en-us/products/high-temperature/3000-series</v>
      </c>
      <c r="E1906" s="37" t="s">
        <v>21</v>
      </c>
      <c r="F1906" s="40">
        <v>1137</v>
      </c>
      <c r="G1906" s="41"/>
      <c r="H1906" s="42">
        <v>53514022051</v>
      </c>
      <c r="I1906" s="43">
        <v>53</v>
      </c>
      <c r="J1906" s="43" t="s">
        <v>22</v>
      </c>
      <c r="K1906" s="43">
        <v>13.75</v>
      </c>
      <c r="L1906" s="43">
        <v>11</v>
      </c>
      <c r="M1906" s="43">
        <v>11</v>
      </c>
      <c r="N1906" s="37" t="s">
        <v>23</v>
      </c>
      <c r="O1906" s="37" t="s">
        <v>24</v>
      </c>
    </row>
    <row r="1907" spans="1:15" s="36" customFormat="1" x14ac:dyDescent="0.25">
      <c r="A1907" s="37" t="s">
        <v>3801</v>
      </c>
      <c r="B1907" s="44" t="str">
        <f t="shared" si="37"/>
        <v>M3137 25'Cd/115V/1Ph/HT</v>
      </c>
      <c r="C1907" s="37" t="s">
        <v>3802</v>
      </c>
      <c r="D1907" s="37" t="str">
        <f>VLOOKUP(A1907,'[1]Zoeller Pump Company'!$A$10:$C$3862,3,FALSE)</f>
        <v>https://www.zoellerpumps.com/en-us/products/high-temperature/3000-series</v>
      </c>
      <c r="E1907" s="37" t="s">
        <v>21</v>
      </c>
      <c r="F1907" s="40">
        <v>1334</v>
      </c>
      <c r="G1907" s="41"/>
      <c r="H1907" s="42">
        <v>53514022068</v>
      </c>
      <c r="I1907" s="43">
        <v>59</v>
      </c>
      <c r="J1907" s="43" t="s">
        <v>22</v>
      </c>
      <c r="K1907" s="43">
        <v>13.75</v>
      </c>
      <c r="L1907" s="43">
        <v>11</v>
      </c>
      <c r="M1907" s="43">
        <v>11</v>
      </c>
      <c r="N1907" s="37" t="s">
        <v>23</v>
      </c>
      <c r="O1907" s="37" t="s">
        <v>24</v>
      </c>
    </row>
    <row r="1908" spans="1:15" s="36" customFormat="1" x14ac:dyDescent="0.25">
      <c r="A1908" s="37" t="s">
        <v>3803</v>
      </c>
      <c r="B1908" s="44" t="str">
        <f t="shared" si="37"/>
        <v>E3137 230V/1P/10'Cond/HT</v>
      </c>
      <c r="C1908" s="37" t="s">
        <v>3804</v>
      </c>
      <c r="D1908" s="37" t="str">
        <f>VLOOKUP(A1908,'[1]Zoeller Pump Company'!$A$10:$C$3862,3,FALSE)</f>
        <v>https://www.zoellerpumps.com/en-us/products/high-temperature/3000-series</v>
      </c>
      <c r="E1908" s="37" t="s">
        <v>21</v>
      </c>
      <c r="F1908" s="40">
        <v>1230</v>
      </c>
      <c r="G1908" s="41"/>
      <c r="H1908" s="42">
        <v>53514029791</v>
      </c>
      <c r="I1908" s="43">
        <v>55</v>
      </c>
      <c r="J1908" s="43" t="s">
        <v>22</v>
      </c>
      <c r="K1908" s="43">
        <v>13.75</v>
      </c>
      <c r="L1908" s="43">
        <v>11</v>
      </c>
      <c r="M1908" s="43">
        <v>11</v>
      </c>
      <c r="N1908" s="37" t="s">
        <v>23</v>
      </c>
      <c r="O1908" s="37" t="s">
        <v>24</v>
      </c>
    </row>
    <row r="1909" spans="1:15" s="36" customFormat="1" x14ac:dyDescent="0.25">
      <c r="A1909" s="37" t="s">
        <v>3805</v>
      </c>
      <c r="B1909" s="44" t="str">
        <f t="shared" si="37"/>
        <v>N3137 115V/1P/20'Cond/HT</v>
      </c>
      <c r="C1909" s="37" t="s">
        <v>3806</v>
      </c>
      <c r="D1909" s="37" t="str">
        <f>VLOOKUP(A1909,'[1]Zoeller Pump Company'!$A$10:$C$3862,3,FALSE)</f>
        <v>https://www.zoellerpumps.com/en-us/products/high-temperature/3000-series</v>
      </c>
      <c r="E1909" s="37" t="s">
        <v>21</v>
      </c>
      <c r="F1909" s="40">
        <v>1375</v>
      </c>
      <c r="G1909" s="41"/>
      <c r="H1909" s="42">
        <v>53514032531</v>
      </c>
      <c r="I1909" s="43">
        <v>55</v>
      </c>
      <c r="J1909" s="43" t="s">
        <v>22</v>
      </c>
      <c r="K1909" s="43">
        <v>13.75</v>
      </c>
      <c r="L1909" s="43">
        <v>11</v>
      </c>
      <c r="M1909" s="43">
        <v>11</v>
      </c>
      <c r="N1909" s="37" t="s">
        <v>23</v>
      </c>
      <c r="O1909" s="37" t="s">
        <v>24</v>
      </c>
    </row>
    <row r="1910" spans="1:15" s="36" customFormat="1" x14ac:dyDescent="0.25">
      <c r="A1910" s="37" t="s">
        <v>3807</v>
      </c>
      <c r="B1910" s="44" t="str">
        <f t="shared" si="37"/>
        <v>M3137 35'Cd/115V/1Ph/HT</v>
      </c>
      <c r="C1910" s="37" t="s">
        <v>3808</v>
      </c>
      <c r="D1910" s="37" t="str">
        <f>VLOOKUP(A1910,'[1]Zoeller Pump Company'!$A$10:$C$3862,3,FALSE)</f>
        <v>https://www.zoellerpumps.com/en-us/products/high-temperature/3000-series</v>
      </c>
      <c r="E1910" s="37" t="s">
        <v>21</v>
      </c>
      <c r="F1910" s="40">
        <v>1354</v>
      </c>
      <c r="G1910" s="41"/>
      <c r="H1910" s="42">
        <v>53514041946</v>
      </c>
      <c r="I1910" s="43">
        <v>62</v>
      </c>
      <c r="J1910" s="43" t="s">
        <v>22</v>
      </c>
      <c r="K1910" s="43">
        <v>13.75</v>
      </c>
      <c r="L1910" s="43">
        <v>11</v>
      </c>
      <c r="M1910" s="43">
        <v>11</v>
      </c>
      <c r="N1910" s="37" t="s">
        <v>23</v>
      </c>
      <c r="O1910" s="37" t="s">
        <v>24</v>
      </c>
    </row>
    <row r="1911" spans="1:15" s="36" customFormat="1" x14ac:dyDescent="0.25">
      <c r="A1911" s="37" t="s">
        <v>3809</v>
      </c>
      <c r="B1911" s="44" t="str">
        <f t="shared" si="37"/>
        <v>M3137 115V/1Ph/6'Cond/HT</v>
      </c>
      <c r="C1911" s="37" t="s">
        <v>3810</v>
      </c>
      <c r="D1911" s="37" t="str">
        <f>VLOOKUP(A1911,'[1]Zoeller Pump Company'!$A$10:$C$3862,3,FALSE)</f>
        <v>https://www.zoellerpumps.com/en-us/products/high-temperature/3000-series</v>
      </c>
      <c r="E1911" s="37" t="s">
        <v>21</v>
      </c>
      <c r="F1911" s="40">
        <v>1346</v>
      </c>
      <c r="G1911" s="41"/>
      <c r="H1911" s="42">
        <v>53514060978</v>
      </c>
      <c r="I1911" s="43">
        <v>58</v>
      </c>
      <c r="J1911" s="43" t="s">
        <v>22</v>
      </c>
      <c r="K1911" s="43">
        <v>13.75</v>
      </c>
      <c r="L1911" s="43">
        <v>11</v>
      </c>
      <c r="M1911" s="43">
        <v>11</v>
      </c>
      <c r="N1911" s="37" t="s">
        <v>23</v>
      </c>
      <c r="O1911" s="37" t="s">
        <v>24</v>
      </c>
    </row>
    <row r="1912" spans="1:15" s="36" customFormat="1" x14ac:dyDescent="0.25">
      <c r="A1912" s="37" t="s">
        <v>3811</v>
      </c>
      <c r="B1912" s="44" t="str">
        <f t="shared" si="37"/>
        <v>M3137 115V/1Ph/5'Cond/HT</v>
      </c>
      <c r="C1912" s="37" t="s">
        <v>3812</v>
      </c>
      <c r="D1912" s="37" t="str">
        <f>VLOOKUP(A1912,'[1]Zoeller Pump Company'!$A$10:$C$3862,3,FALSE)</f>
        <v>https://www.zoellerpumps.com/en-us/products/high-temperature/3000-series</v>
      </c>
      <c r="E1912" s="37" t="s">
        <v>21</v>
      </c>
      <c r="F1912" s="40">
        <v>1331</v>
      </c>
      <c r="G1912" s="41"/>
      <c r="H1912" s="42">
        <v>53514092658</v>
      </c>
      <c r="I1912" s="43">
        <v>58</v>
      </c>
      <c r="J1912" s="43" t="s">
        <v>22</v>
      </c>
      <c r="K1912" s="43">
        <v>13.75</v>
      </c>
      <c r="L1912" s="43">
        <v>11</v>
      </c>
      <c r="M1912" s="43">
        <v>11</v>
      </c>
      <c r="N1912" s="37" t="s">
        <v>23</v>
      </c>
      <c r="O1912" s="37" t="s">
        <v>24</v>
      </c>
    </row>
    <row r="1913" spans="1:15" s="36" customFormat="1" x14ac:dyDescent="0.25">
      <c r="A1913" s="37" t="s">
        <v>3813</v>
      </c>
      <c r="B1913" s="44" t="str">
        <f t="shared" si="37"/>
        <v>N3137 115V/1P/15'Cond/HT</v>
      </c>
      <c r="C1913" s="37" t="s">
        <v>3814</v>
      </c>
      <c r="D1913" s="37" t="str">
        <f>VLOOKUP(A1913,'[1]Zoeller Pump Company'!$A$10:$C$3862,3,FALSE)</f>
        <v>https://www.zoellerpumps.com/en-us/products/high-temperature/3000-series</v>
      </c>
      <c r="E1913" s="37" t="s">
        <v>21</v>
      </c>
      <c r="F1913" s="40">
        <v>1300</v>
      </c>
      <c r="G1913" s="41"/>
      <c r="H1913" s="42">
        <v>53514092825</v>
      </c>
      <c r="I1913" s="43">
        <v>54</v>
      </c>
      <c r="J1913" s="43" t="s">
        <v>22</v>
      </c>
      <c r="K1913" s="43">
        <v>13.75</v>
      </c>
      <c r="L1913" s="43">
        <v>11</v>
      </c>
      <c r="M1913" s="43">
        <v>11</v>
      </c>
      <c r="N1913" s="37" t="s">
        <v>23</v>
      </c>
      <c r="O1913" s="37" t="s">
        <v>24</v>
      </c>
    </row>
    <row r="1914" spans="1:15" s="36" customFormat="1" x14ac:dyDescent="0.25">
      <c r="A1914" s="37" t="s">
        <v>3815</v>
      </c>
      <c r="B1914" s="44" t="str">
        <f t="shared" si="37"/>
        <v>N3137 115V/1P/25'Cond/HT</v>
      </c>
      <c r="C1914" s="37" t="s">
        <v>3816</v>
      </c>
      <c r="D1914" s="37" t="str">
        <f>VLOOKUP(A1914,'[1]Zoeller Pump Company'!$A$10:$C$3862,3,FALSE)</f>
        <v>https://www.zoellerpumps.com/en-us/products/high-temperature/3000-series</v>
      </c>
      <c r="E1914" s="37" t="s">
        <v>21</v>
      </c>
      <c r="F1914" s="40">
        <v>1450</v>
      </c>
      <c r="G1914" s="41"/>
      <c r="H1914" s="42">
        <v>53514143534</v>
      </c>
      <c r="I1914" s="43">
        <v>56</v>
      </c>
      <c r="J1914" s="43" t="s">
        <v>22</v>
      </c>
      <c r="K1914" s="43">
        <v>13.75</v>
      </c>
      <c r="L1914" s="43">
        <v>11</v>
      </c>
      <c r="M1914" s="43">
        <v>11</v>
      </c>
      <c r="N1914" s="37" t="s">
        <v>23</v>
      </c>
      <c r="O1914" s="37" t="s">
        <v>24</v>
      </c>
    </row>
    <row r="1915" spans="1:15" s="36" customFormat="1" x14ac:dyDescent="0.25">
      <c r="A1915" s="37" t="s">
        <v>3817</v>
      </c>
      <c r="B1915" s="44" t="str">
        <f t="shared" si="37"/>
        <v>N3137 115V/1P/12'Cond/HT</v>
      </c>
      <c r="C1915" s="37" t="s">
        <v>3818</v>
      </c>
      <c r="D1915" s="37" t="str">
        <f>VLOOKUP(A1915,'[1]Zoeller Pump Company'!$A$10:$C$3862,3,FALSE)</f>
        <v>https://www.zoellerpumps.com/en-us/products/high-temperature/3000-series</v>
      </c>
      <c r="E1915" s="37" t="s">
        <v>21</v>
      </c>
      <c r="F1915" s="40">
        <v>1255</v>
      </c>
      <c r="G1915" s="41"/>
      <c r="H1915" s="42">
        <v>53514176129</v>
      </c>
      <c r="I1915" s="43">
        <v>54</v>
      </c>
      <c r="J1915" s="43" t="s">
        <v>22</v>
      </c>
      <c r="K1915" s="43">
        <v>13.75</v>
      </c>
      <c r="L1915" s="43">
        <v>11</v>
      </c>
      <c r="M1915" s="43">
        <v>11</v>
      </c>
      <c r="N1915" s="37" t="s">
        <v>23</v>
      </c>
      <c r="O1915" s="37" t="s">
        <v>24</v>
      </c>
    </row>
    <row r="1916" spans="1:15" s="36" customFormat="1" x14ac:dyDescent="0.25">
      <c r="A1916" s="37" t="s">
        <v>3819</v>
      </c>
      <c r="B1916" s="44" t="str">
        <f t="shared" si="37"/>
        <v>D3137 230V/1Ph/10' Conduit/HT</v>
      </c>
      <c r="C1916" s="37" t="s">
        <v>3820</v>
      </c>
      <c r="D1916" s="37" t="str">
        <f>VLOOKUP(A1916,'[1]Zoeller Pump Company'!$A$10:$C$3862,3,FALSE)</f>
        <v>https://www.zoellerpumps.com/en-us/products/high-temperature/3000-series</v>
      </c>
      <c r="E1916" s="37" t="s">
        <v>21</v>
      </c>
      <c r="F1916" s="40">
        <v>1408</v>
      </c>
      <c r="G1916" s="41"/>
      <c r="H1916" s="42">
        <v>53514259853</v>
      </c>
      <c r="I1916" s="43">
        <v>57</v>
      </c>
      <c r="J1916" s="43" t="s">
        <v>22</v>
      </c>
      <c r="K1916" s="43">
        <v>13.75</v>
      </c>
      <c r="L1916" s="43">
        <v>11</v>
      </c>
      <c r="M1916" s="43">
        <v>11</v>
      </c>
      <c r="N1916" s="37" t="s">
        <v>23</v>
      </c>
      <c r="O1916" s="37" t="s">
        <v>24</v>
      </c>
    </row>
    <row r="1917" spans="1:15" s="36" customFormat="1" x14ac:dyDescent="0.25">
      <c r="A1917" s="37" t="s">
        <v>3821</v>
      </c>
      <c r="B1917" s="44" t="str">
        <f t="shared" si="37"/>
        <v>M3137 25'Cd/115V/1Ph/6'Cond/HT</v>
      </c>
      <c r="C1917" s="37" t="s">
        <v>3822</v>
      </c>
      <c r="D1917" s="37" t="str">
        <f>VLOOKUP(A1917,'[1]Zoeller Pump Company'!$A$10:$C$3862,3,FALSE)</f>
        <v>https://www.zoellerpumps.com/en-us/products/high-temperature/3000-series</v>
      </c>
      <c r="E1917" s="37" t="s">
        <v>21</v>
      </c>
      <c r="F1917" s="40">
        <v>1382</v>
      </c>
      <c r="G1917" s="41"/>
      <c r="H1917" s="42">
        <v>53514328641</v>
      </c>
      <c r="I1917" s="43">
        <v>58</v>
      </c>
      <c r="J1917" s="43" t="s">
        <v>22</v>
      </c>
      <c r="K1917" s="43">
        <v>13.75</v>
      </c>
      <c r="L1917" s="43">
        <v>11</v>
      </c>
      <c r="M1917" s="43">
        <v>11</v>
      </c>
      <c r="N1917" s="37" t="s">
        <v>23</v>
      </c>
      <c r="O1917" s="37" t="s">
        <v>24</v>
      </c>
    </row>
    <row r="1918" spans="1:15" s="36" customFormat="1" x14ac:dyDescent="0.25">
      <c r="A1918" s="37" t="s">
        <v>3823</v>
      </c>
      <c r="B1918" s="44" t="str">
        <f t="shared" ref="B1918:B1981" si="38">IF(D1918&lt;&gt;0,HYPERLINK(D1918,C1918),"NO LINK")</f>
        <v>M3137 115V/1Ph/10'Cond/HT</v>
      </c>
      <c r="C1918" s="37" t="s">
        <v>3824</v>
      </c>
      <c r="D1918" s="37" t="str">
        <f>VLOOKUP(A1918,'[1]Zoeller Pump Company'!$A$10:$C$3862,3,FALSE)</f>
        <v>https://www.zoellerpumps.com/en-us/products/high-temperature/3000-series</v>
      </c>
      <c r="E1918" s="37" t="s">
        <v>21</v>
      </c>
      <c r="F1918" s="40">
        <v>1406</v>
      </c>
      <c r="G1918" s="41"/>
      <c r="H1918" s="42">
        <v>53514351304</v>
      </c>
      <c r="I1918" s="43">
        <v>59</v>
      </c>
      <c r="J1918" s="43" t="s">
        <v>22</v>
      </c>
      <c r="K1918" s="43">
        <v>13.75</v>
      </c>
      <c r="L1918" s="43">
        <v>11</v>
      </c>
      <c r="M1918" s="43">
        <v>11</v>
      </c>
      <c r="N1918" s="37" t="s">
        <v>23</v>
      </c>
      <c r="O1918" s="37" t="s">
        <v>24</v>
      </c>
    </row>
    <row r="1919" spans="1:15" s="36" customFormat="1" x14ac:dyDescent="0.25">
      <c r="A1919" s="37" t="s">
        <v>3825</v>
      </c>
      <c r="B1919" s="44" t="str">
        <f t="shared" si="38"/>
        <v>N3137 115V/1P/30'Cond/HT</v>
      </c>
      <c r="C1919" s="37" t="s">
        <v>3826</v>
      </c>
      <c r="D1919" s="37" t="str">
        <f>VLOOKUP(A1919,'[1]Zoeller Pump Company'!$A$10:$C$3862,3,FALSE)</f>
        <v>https://www.zoellerpumps.com/en-us/products/high-temperature/3000-series</v>
      </c>
      <c r="E1919" s="37" t="s">
        <v>21</v>
      </c>
      <c r="F1919" s="40">
        <v>1525</v>
      </c>
      <c r="G1919" s="41"/>
      <c r="H1919" s="42">
        <v>53514352592</v>
      </c>
      <c r="I1919" s="43">
        <v>56</v>
      </c>
      <c r="J1919" s="43" t="s">
        <v>22</v>
      </c>
      <c r="K1919" s="43">
        <v>13.75</v>
      </c>
      <c r="L1919" s="43">
        <v>11</v>
      </c>
      <c r="M1919" s="43">
        <v>11</v>
      </c>
      <c r="N1919" s="37" t="s">
        <v>23</v>
      </c>
      <c r="O1919" s="37" t="s">
        <v>24</v>
      </c>
    </row>
    <row r="1920" spans="1:15" s="36" customFormat="1" x14ac:dyDescent="0.25">
      <c r="A1920" s="37" t="s">
        <v>3827</v>
      </c>
      <c r="B1920" s="44" t="str">
        <f t="shared" si="38"/>
        <v>M3137 115V/1Ph/20'Cond/HT</v>
      </c>
      <c r="C1920" s="37" t="s">
        <v>3828</v>
      </c>
      <c r="D1920" s="37" t="str">
        <f>VLOOKUP(A1920,'[1]Zoeller Pump Company'!$A$10:$C$3862,3,FALSE)</f>
        <v>https://www.zoellerpumps.com/en-us/products/high-temperature/3000-series</v>
      </c>
      <c r="E1920" s="37" t="s">
        <v>21</v>
      </c>
      <c r="F1920" s="40">
        <v>1556</v>
      </c>
      <c r="G1920" s="41"/>
      <c r="H1920" s="42">
        <v>53514356200</v>
      </c>
      <c r="I1920" s="43">
        <v>59</v>
      </c>
      <c r="J1920" s="43" t="s">
        <v>22</v>
      </c>
      <c r="K1920" s="43">
        <v>13.75</v>
      </c>
      <c r="L1920" s="43">
        <v>11</v>
      </c>
      <c r="M1920" s="43">
        <v>11</v>
      </c>
      <c r="N1920" s="37" t="s">
        <v>23</v>
      </c>
      <c r="O1920" s="37" t="s">
        <v>24</v>
      </c>
    </row>
    <row r="1921" spans="1:15" s="36" customFormat="1" x14ac:dyDescent="0.25">
      <c r="A1921" s="37" t="s">
        <v>3829</v>
      </c>
      <c r="B1921" s="44" t="str">
        <f t="shared" si="38"/>
        <v>M3137 115V/1Ph/17'Cond/HT</v>
      </c>
      <c r="C1921" s="37" t="s">
        <v>3830</v>
      </c>
      <c r="D1921" s="37" t="str">
        <f>VLOOKUP(A1921,'[1]Zoeller Pump Company'!$A$10:$C$3862,3,FALSE)</f>
        <v>https://www.zoellerpumps.com/en-us/products/high-temperature/3000-series</v>
      </c>
      <c r="E1921" s="37" t="s">
        <v>21</v>
      </c>
      <c r="F1921" s="40">
        <v>1511</v>
      </c>
      <c r="G1921" s="41"/>
      <c r="H1921" s="42">
        <v>53514373894</v>
      </c>
      <c r="I1921" s="43">
        <v>59</v>
      </c>
      <c r="J1921" s="43" t="s">
        <v>22</v>
      </c>
      <c r="K1921" s="43">
        <v>13.75</v>
      </c>
      <c r="L1921" s="43">
        <v>11</v>
      </c>
      <c r="M1921" s="43">
        <v>11</v>
      </c>
      <c r="N1921" s="37" t="s">
        <v>23</v>
      </c>
      <c r="O1921" s="37" t="s">
        <v>24</v>
      </c>
    </row>
    <row r="1922" spans="1:15" s="36" customFormat="1" x14ac:dyDescent="0.25">
      <c r="A1922" s="39" t="s">
        <v>3831</v>
      </c>
      <c r="B1922" s="44" t="str">
        <f t="shared" si="38"/>
        <v>N3137 115V/1P/50'Cond/HT</v>
      </c>
      <c r="C1922" s="39" t="str">
        <f>VLOOKUP(A1922,'[2]2021 M10 PricePartsList'!$A:$D,2,FALSE)</f>
        <v>N3137 115V/1P/50'Cond/HT</v>
      </c>
      <c r="D1922" s="39" t="s">
        <v>3832</v>
      </c>
      <c r="E1922" s="37" t="s">
        <v>21</v>
      </c>
      <c r="F1922" s="50">
        <v>1825</v>
      </c>
      <c r="G1922" s="41"/>
      <c r="H1922" s="42">
        <v>53514467180</v>
      </c>
      <c r="I1922" s="43">
        <v>56</v>
      </c>
      <c r="J1922" s="46" t="s">
        <v>22</v>
      </c>
      <c r="K1922" s="43">
        <v>13.75</v>
      </c>
      <c r="L1922" s="43">
        <v>11</v>
      </c>
      <c r="M1922" s="43">
        <v>11</v>
      </c>
      <c r="N1922" s="37" t="s">
        <v>23</v>
      </c>
      <c r="O1922" s="37" t="s">
        <v>24</v>
      </c>
    </row>
    <row r="1923" spans="1:15" s="36" customFormat="1" x14ac:dyDescent="0.25">
      <c r="A1923" s="37" t="s">
        <v>3833</v>
      </c>
      <c r="B1923" s="44" t="str">
        <f t="shared" si="38"/>
        <v>Pump,Utility Transfer/115V/1Ph/.5Hp/cCSAus</v>
      </c>
      <c r="C1923" s="37" t="s">
        <v>3834</v>
      </c>
      <c r="D1923" s="37" t="str">
        <f>VLOOKUP(A1923,'[1]Zoeller Pump Company'!$A$10:$C$3862,3,FALSE)</f>
        <v>https://www.zoellerpumps.com/en-us/products/utility-pedestal/transfer-pumps/model-314</v>
      </c>
      <c r="E1923" s="37" t="s">
        <v>21</v>
      </c>
      <c r="F1923" s="40">
        <v>322</v>
      </c>
      <c r="G1923" s="41"/>
      <c r="H1923" s="42">
        <v>53514145842</v>
      </c>
      <c r="I1923" s="43">
        <v>17</v>
      </c>
      <c r="J1923" s="43" t="s">
        <v>22</v>
      </c>
      <c r="K1923" s="43">
        <v>11.5</v>
      </c>
      <c r="L1923" s="43">
        <v>7</v>
      </c>
      <c r="M1923" s="43">
        <v>9.5</v>
      </c>
      <c r="N1923" s="37" t="s">
        <v>23</v>
      </c>
      <c r="O1923" s="37" t="s">
        <v>24</v>
      </c>
    </row>
    <row r="1924" spans="1:15" s="36" customFormat="1" x14ac:dyDescent="0.25">
      <c r="A1924" s="37" t="s">
        <v>3835</v>
      </c>
      <c r="B1924" s="44" t="str">
        <f t="shared" si="38"/>
        <v>M3161 115V/1Ph/HT</v>
      </c>
      <c r="C1924" s="37" t="s">
        <v>3836</v>
      </c>
      <c r="D1924" s="37" t="str">
        <f>VLOOKUP(A1924,'[1]Zoeller Pump Company'!$A$10:$C$3862,3,FALSE)</f>
        <v>https://www.zoellerpumps.com/en-us/products/high-temperature/3000-series</v>
      </c>
      <c r="E1924" s="37" t="s">
        <v>21</v>
      </c>
      <c r="F1924" s="40">
        <v>1994</v>
      </c>
      <c r="G1924" s="41"/>
      <c r="H1924" s="42">
        <v>53514060213</v>
      </c>
      <c r="I1924" s="43">
        <v>90</v>
      </c>
      <c r="J1924" s="43" t="s">
        <v>22</v>
      </c>
      <c r="K1924" s="43">
        <v>21.25</v>
      </c>
      <c r="L1924" s="43">
        <v>11.75</v>
      </c>
      <c r="M1924" s="43">
        <v>14.75</v>
      </c>
      <c r="N1924" s="37" t="s">
        <v>23</v>
      </c>
      <c r="O1924" s="37" t="s">
        <v>24</v>
      </c>
    </row>
    <row r="1925" spans="1:15" s="36" customFormat="1" x14ac:dyDescent="0.25">
      <c r="A1925" s="37" t="s">
        <v>3837</v>
      </c>
      <c r="B1925" s="44" t="str">
        <f t="shared" si="38"/>
        <v>N3161 115V/1Ph/Hi Temp</v>
      </c>
      <c r="C1925" s="37" t="s">
        <v>3838</v>
      </c>
      <c r="D1925" s="37" t="str">
        <f>VLOOKUP(A1925,'[1]Zoeller Pump Company'!$A$10:$C$3862,3,FALSE)</f>
        <v>https://www.zoellerpumps.com/en-us/products/high-temperature/3000-series</v>
      </c>
      <c r="E1925" s="37" t="s">
        <v>21</v>
      </c>
      <c r="F1925" s="40">
        <v>1768</v>
      </c>
      <c r="G1925" s="41"/>
      <c r="H1925" s="42">
        <v>53514060220</v>
      </c>
      <c r="I1925" s="43">
        <v>86</v>
      </c>
      <c r="J1925" s="43" t="s">
        <v>22</v>
      </c>
      <c r="K1925" s="43">
        <v>21.25</v>
      </c>
      <c r="L1925" s="43">
        <v>11.75</v>
      </c>
      <c r="M1925" s="43">
        <v>14.75</v>
      </c>
      <c r="N1925" s="37" t="s">
        <v>23</v>
      </c>
      <c r="O1925" s="37" t="s">
        <v>24</v>
      </c>
    </row>
    <row r="1926" spans="1:15" s="36" customFormat="1" x14ac:dyDescent="0.25">
      <c r="A1926" s="37" t="s">
        <v>3839</v>
      </c>
      <c r="B1926" s="44" t="str">
        <f t="shared" si="38"/>
        <v>D3161 230V/1Ph/HT</v>
      </c>
      <c r="C1926" s="37" t="s">
        <v>3840</v>
      </c>
      <c r="D1926" s="37" t="str">
        <f>VLOOKUP(A1926,'[1]Zoeller Pump Company'!$A$10:$C$3862,3,FALSE)</f>
        <v>https://www.zoellerpumps.com/en-us/products/high-temperature/3000-series</v>
      </c>
      <c r="E1926" s="37" t="s">
        <v>21</v>
      </c>
      <c r="F1926" s="40">
        <v>2105</v>
      </c>
      <c r="G1926" s="41"/>
      <c r="H1926" s="42">
        <v>53514060237</v>
      </c>
      <c r="I1926" s="43">
        <v>90</v>
      </c>
      <c r="J1926" s="43" t="s">
        <v>22</v>
      </c>
      <c r="K1926" s="43">
        <v>21.25</v>
      </c>
      <c r="L1926" s="43">
        <v>11.75</v>
      </c>
      <c r="M1926" s="43">
        <v>14.75</v>
      </c>
      <c r="N1926" s="37" t="s">
        <v>23</v>
      </c>
      <c r="O1926" s="37" t="s">
        <v>24</v>
      </c>
    </row>
    <row r="1927" spans="1:15" s="36" customFormat="1" x14ac:dyDescent="0.25">
      <c r="A1927" s="37" t="s">
        <v>3841</v>
      </c>
      <c r="B1927" s="44" t="str">
        <f t="shared" si="38"/>
        <v>E3161 230V/1Ph/HT</v>
      </c>
      <c r="C1927" s="37" t="s">
        <v>3842</v>
      </c>
      <c r="D1927" s="37" t="str">
        <f>VLOOKUP(A1927,'[1]Zoeller Pump Company'!$A$10:$C$3862,3,FALSE)</f>
        <v>https://www.zoellerpumps.com/en-us/products/high-temperature/3000-series</v>
      </c>
      <c r="E1927" s="37" t="s">
        <v>21</v>
      </c>
      <c r="F1927" s="40">
        <v>1885</v>
      </c>
      <c r="G1927" s="41"/>
      <c r="H1927" s="42">
        <v>53514060244</v>
      </c>
      <c r="I1927" s="43">
        <v>86</v>
      </c>
      <c r="J1927" s="43" t="s">
        <v>22</v>
      </c>
      <c r="K1927" s="43">
        <v>21.25</v>
      </c>
      <c r="L1927" s="43">
        <v>11.75</v>
      </c>
      <c r="M1927" s="43">
        <v>14.75</v>
      </c>
      <c r="N1927" s="37" t="s">
        <v>23</v>
      </c>
      <c r="O1927" s="37" t="s">
        <v>24</v>
      </c>
    </row>
    <row r="1928" spans="1:15" s="36" customFormat="1" x14ac:dyDescent="0.25">
      <c r="A1928" s="37" t="s">
        <v>3843</v>
      </c>
      <c r="B1928" s="44" t="str">
        <f t="shared" si="38"/>
        <v>M3161 25'Cd/115V/1Ph/HT</v>
      </c>
      <c r="C1928" s="37" t="s">
        <v>3844</v>
      </c>
      <c r="D1928" s="37" t="str">
        <f>VLOOKUP(A1928,'[1]Zoeller Pump Company'!$A$10:$C$3862,3,FALSE)</f>
        <v>https://www.zoellerpumps.com/en-us/products/high-temperature/3000-series</v>
      </c>
      <c r="E1928" s="37" t="s">
        <v>21</v>
      </c>
      <c r="F1928" s="40">
        <v>2113</v>
      </c>
      <c r="G1928" s="41"/>
      <c r="H1928" s="42">
        <v>53514061173</v>
      </c>
      <c r="I1928" s="43">
        <v>92</v>
      </c>
      <c r="J1928" s="43" t="s">
        <v>22</v>
      </c>
      <c r="K1928" s="43">
        <v>21.25</v>
      </c>
      <c r="L1928" s="43">
        <v>11.75</v>
      </c>
      <c r="M1928" s="43">
        <v>14.75</v>
      </c>
      <c r="N1928" s="37" t="s">
        <v>23</v>
      </c>
      <c r="O1928" s="37" t="s">
        <v>24</v>
      </c>
    </row>
    <row r="1929" spans="1:15" s="36" customFormat="1" x14ac:dyDescent="0.25">
      <c r="A1929" s="37" t="s">
        <v>3845</v>
      </c>
      <c r="B1929" s="44" t="str">
        <f t="shared" si="38"/>
        <v>M3161 115V/1Ph/6'Cond/HT</v>
      </c>
      <c r="C1929" s="37" t="s">
        <v>3846</v>
      </c>
      <c r="D1929" s="37" t="str">
        <f>VLOOKUP(A1929,'[1]Zoeller Pump Company'!$A$10:$C$3862,3,FALSE)</f>
        <v>https://www.zoellerpumps.com/en-us/products/high-temperature/3000-series</v>
      </c>
      <c r="E1929" s="37" t="s">
        <v>21</v>
      </c>
      <c r="F1929" s="40">
        <v>2125</v>
      </c>
      <c r="G1929" s="41"/>
      <c r="H1929" s="42">
        <v>53514096656</v>
      </c>
      <c r="I1929" s="43">
        <v>91</v>
      </c>
      <c r="J1929" s="43" t="s">
        <v>22</v>
      </c>
      <c r="K1929" s="43">
        <v>21.25</v>
      </c>
      <c r="L1929" s="43">
        <v>11.75</v>
      </c>
      <c r="M1929" s="43">
        <v>14.75</v>
      </c>
      <c r="N1929" s="37" t="s">
        <v>23</v>
      </c>
      <c r="O1929" s="37" t="s">
        <v>24</v>
      </c>
    </row>
    <row r="1930" spans="1:15" s="36" customFormat="1" x14ac:dyDescent="0.25">
      <c r="A1930" s="37" t="s">
        <v>3847</v>
      </c>
      <c r="B1930" s="44" t="str">
        <f t="shared" si="38"/>
        <v>N3161 115V/1Ph/15'Cond/HT</v>
      </c>
      <c r="C1930" s="37" t="s">
        <v>3848</v>
      </c>
      <c r="D1930" s="37" t="str">
        <f>VLOOKUP(A1930,'[1]Zoeller Pump Company'!$A$10:$C$3862,3,FALSE)</f>
        <v>https://www.zoellerpumps.com/en-us/products/high-temperature/3000-series</v>
      </c>
      <c r="E1930" s="37" t="s">
        <v>21</v>
      </c>
      <c r="F1930" s="40">
        <v>1936</v>
      </c>
      <c r="G1930" s="41"/>
      <c r="H1930" s="42">
        <v>53514115395</v>
      </c>
      <c r="I1930" s="43">
        <v>86</v>
      </c>
      <c r="J1930" s="43" t="s">
        <v>22</v>
      </c>
      <c r="K1930" s="43">
        <v>21.25</v>
      </c>
      <c r="L1930" s="43">
        <v>11.75</v>
      </c>
      <c r="M1930" s="43">
        <v>14.75</v>
      </c>
      <c r="N1930" s="37" t="s">
        <v>23</v>
      </c>
      <c r="O1930" s="37" t="s">
        <v>24</v>
      </c>
    </row>
    <row r="1931" spans="1:15" s="36" customFormat="1" x14ac:dyDescent="0.25">
      <c r="A1931" s="37" t="s">
        <v>3849</v>
      </c>
      <c r="B1931" s="44" t="str">
        <f t="shared" si="38"/>
        <v>M3161 30'Cd/115V/1Ph/HT</v>
      </c>
      <c r="C1931" s="37" t="s">
        <v>3850</v>
      </c>
      <c r="D1931" s="37" t="str">
        <f>VLOOKUP(A1931,'[1]Zoeller Pump Company'!$A$10:$C$3862,3,FALSE)</f>
        <v>https://www.zoellerpumps.com/en-us/products/high-temperature/3000-series</v>
      </c>
      <c r="E1931" s="37" t="s">
        <v>21</v>
      </c>
      <c r="F1931" s="40">
        <v>2070</v>
      </c>
      <c r="G1931" s="41"/>
      <c r="H1931" s="42">
        <v>53514153014</v>
      </c>
      <c r="I1931" s="43">
        <v>95</v>
      </c>
      <c r="J1931" s="43" t="s">
        <v>22</v>
      </c>
      <c r="K1931" s="43">
        <v>21.25</v>
      </c>
      <c r="L1931" s="43">
        <v>11.75</v>
      </c>
      <c r="M1931" s="43">
        <v>14.75</v>
      </c>
      <c r="N1931" s="37" t="s">
        <v>23</v>
      </c>
      <c r="O1931" s="37" t="s">
        <v>24</v>
      </c>
    </row>
    <row r="1932" spans="1:15" s="36" customFormat="1" x14ac:dyDescent="0.25">
      <c r="A1932" s="37" t="s">
        <v>3851</v>
      </c>
      <c r="B1932" s="44" t="str">
        <f t="shared" si="38"/>
        <v>M3161 115V/1Ph/9'Cond/HT</v>
      </c>
      <c r="C1932" s="37" t="s">
        <v>3852</v>
      </c>
      <c r="D1932" s="37" t="str">
        <f>VLOOKUP(A1932,'[1]Zoeller Pump Company'!$A$10:$C$3862,3,FALSE)</f>
        <v>https://www.zoellerpumps.com/en-us/products/high-temperature/3000-series</v>
      </c>
      <c r="E1932" s="37" t="s">
        <v>21</v>
      </c>
      <c r="F1932" s="40">
        <v>2117</v>
      </c>
      <c r="G1932" s="41"/>
      <c r="H1932" s="42">
        <v>53514162573</v>
      </c>
      <c r="I1932" s="43">
        <v>92</v>
      </c>
      <c r="J1932" s="43" t="s">
        <v>22</v>
      </c>
      <c r="K1932" s="43">
        <v>21.25</v>
      </c>
      <c r="L1932" s="43">
        <v>11.75</v>
      </c>
      <c r="M1932" s="43">
        <v>14.75</v>
      </c>
      <c r="N1932" s="37" t="s">
        <v>23</v>
      </c>
      <c r="O1932" s="37" t="s">
        <v>24</v>
      </c>
    </row>
    <row r="1933" spans="1:15" s="36" customFormat="1" x14ac:dyDescent="0.25">
      <c r="A1933" s="37" t="s">
        <v>3853</v>
      </c>
      <c r="B1933" s="44" t="str">
        <f t="shared" si="38"/>
        <v>D3161 25'Cd/230V/1Ph/HT</v>
      </c>
      <c r="C1933" s="37" t="s">
        <v>3854</v>
      </c>
      <c r="D1933" s="37" t="str">
        <f>VLOOKUP(A1933,'[1]Zoeller Pump Company'!$A$10:$C$3862,3,FALSE)</f>
        <v>https://www.zoellerpumps.com/en-us/products/high-temperature/3000-series</v>
      </c>
      <c r="E1933" s="37" t="s">
        <v>21</v>
      </c>
      <c r="F1933" s="40">
        <v>2171</v>
      </c>
      <c r="G1933" s="41"/>
      <c r="H1933" s="42">
        <v>53514194185</v>
      </c>
      <c r="I1933" s="43">
        <v>91</v>
      </c>
      <c r="J1933" s="43" t="s">
        <v>22</v>
      </c>
      <c r="K1933" s="43">
        <v>21.25</v>
      </c>
      <c r="L1933" s="43">
        <v>11.75</v>
      </c>
      <c r="M1933" s="43">
        <v>14.75</v>
      </c>
      <c r="N1933" s="37" t="s">
        <v>23</v>
      </c>
      <c r="O1933" s="37" t="s">
        <v>24</v>
      </c>
    </row>
    <row r="1934" spans="1:15" s="36" customFormat="1" x14ac:dyDescent="0.25">
      <c r="A1934" s="37" t="s">
        <v>3855</v>
      </c>
      <c r="B1934" s="44" t="str">
        <f t="shared" si="38"/>
        <v>M3161 30'Cd/115V/1Ph/10'Cond/HT</v>
      </c>
      <c r="C1934" s="37" t="s">
        <v>3856</v>
      </c>
      <c r="D1934" s="37" t="str">
        <f>VLOOKUP(A1934,'[1]Zoeller Pump Company'!$A$10:$C$3862,3,FALSE)</f>
        <v>https://www.zoellerpumps.com/en-us/products/high-temperature/3000-series</v>
      </c>
      <c r="E1934" s="37" t="s">
        <v>21</v>
      </c>
      <c r="F1934" s="40">
        <v>2178</v>
      </c>
      <c r="G1934" s="41"/>
      <c r="H1934" s="42">
        <v>53514261320</v>
      </c>
      <c r="I1934" s="43">
        <v>96</v>
      </c>
      <c r="J1934" s="43" t="s">
        <v>22</v>
      </c>
      <c r="K1934" s="43">
        <v>21.25</v>
      </c>
      <c r="L1934" s="43">
        <v>11.75</v>
      </c>
      <c r="M1934" s="43">
        <v>14.75</v>
      </c>
      <c r="N1934" s="37" t="s">
        <v>23</v>
      </c>
      <c r="O1934" s="37" t="s">
        <v>24</v>
      </c>
    </row>
    <row r="1935" spans="1:15" s="36" customFormat="1" x14ac:dyDescent="0.25">
      <c r="A1935" s="37" t="s">
        <v>3857</v>
      </c>
      <c r="B1935" s="44" t="str">
        <f t="shared" si="38"/>
        <v>N3161 115V/1Ph/20'Cond/HT</v>
      </c>
      <c r="C1935" s="37" t="s">
        <v>3858</v>
      </c>
      <c r="D1935" s="37" t="str">
        <f>VLOOKUP(A1935,'[1]Zoeller Pump Company'!$A$10:$C$3862,3,FALSE)</f>
        <v>https://www.zoellerpumps.com/en-us/products/high-temperature/3000-series</v>
      </c>
      <c r="E1935" s="37" t="s">
        <v>21</v>
      </c>
      <c r="F1935" s="40">
        <v>2011</v>
      </c>
      <c r="G1935" s="41"/>
      <c r="H1935" s="42">
        <v>53514265854</v>
      </c>
      <c r="I1935" s="43">
        <v>87</v>
      </c>
      <c r="J1935" s="43" t="s">
        <v>22</v>
      </c>
      <c r="K1935" s="43">
        <v>21.25</v>
      </c>
      <c r="L1935" s="43">
        <v>11.75</v>
      </c>
      <c r="M1935" s="43">
        <v>14.75</v>
      </c>
      <c r="N1935" s="37" t="s">
        <v>23</v>
      </c>
      <c r="O1935" s="37" t="s">
        <v>24</v>
      </c>
    </row>
    <row r="1936" spans="1:15" s="36" customFormat="1" x14ac:dyDescent="0.25">
      <c r="A1936" s="37" t="s">
        <v>3859</v>
      </c>
      <c r="B1936" s="44" t="str">
        <f t="shared" si="38"/>
        <v>N3161 115V/1Ph/10'Cond/HT</v>
      </c>
      <c r="C1936" s="37" t="s">
        <v>3860</v>
      </c>
      <c r="D1936" s="37" t="str">
        <f>VLOOKUP(A1936,'[1]Zoeller Pump Company'!$A$10:$C$3862,3,FALSE)</f>
        <v>https://www.zoellerpumps.com/en-us/products/high-temperature/3000-series</v>
      </c>
      <c r="E1936" s="37" t="s">
        <v>21</v>
      </c>
      <c r="F1936" s="40">
        <v>1861</v>
      </c>
      <c r="G1936" s="41"/>
      <c r="H1936" s="42">
        <v>53514263942</v>
      </c>
      <c r="I1936" s="43">
        <v>86</v>
      </c>
      <c r="J1936" s="43" t="s">
        <v>22</v>
      </c>
      <c r="K1936" s="43">
        <v>21.25</v>
      </c>
      <c r="L1936" s="43">
        <v>11.75</v>
      </c>
      <c r="M1936" s="43">
        <v>14.75</v>
      </c>
      <c r="N1936" s="37" t="s">
        <v>23</v>
      </c>
      <c r="O1936" s="37" t="s">
        <v>24</v>
      </c>
    </row>
    <row r="1937" spans="1:15" s="36" customFormat="1" x14ac:dyDescent="0.25">
      <c r="A1937" s="37" t="s">
        <v>3861</v>
      </c>
      <c r="B1937" s="44" t="str">
        <f t="shared" si="38"/>
        <v>N3161 115V/1Ph/25'Cond/HT</v>
      </c>
      <c r="C1937" s="37" t="s">
        <v>3862</v>
      </c>
      <c r="D1937" s="37" t="str">
        <f>VLOOKUP(A1937,'[1]Zoeller Pump Company'!$A$10:$C$3862,3,FALSE)</f>
        <v>https://www.zoellerpumps.com/en-us/products/high-temperature/3000-series</v>
      </c>
      <c r="E1937" s="37" t="s">
        <v>21</v>
      </c>
      <c r="F1937" s="40">
        <v>1834</v>
      </c>
      <c r="G1937" s="41"/>
      <c r="H1937" s="42">
        <v>53514346775</v>
      </c>
      <c r="I1937" s="43">
        <v>86</v>
      </c>
      <c r="J1937" s="43" t="s">
        <v>22</v>
      </c>
      <c r="K1937" s="43">
        <v>21.25</v>
      </c>
      <c r="L1937" s="43">
        <v>11.75</v>
      </c>
      <c r="M1937" s="43">
        <v>14.75</v>
      </c>
      <c r="N1937" s="37" t="s">
        <v>23</v>
      </c>
      <c r="O1937" s="37" t="s">
        <v>24</v>
      </c>
    </row>
    <row r="1938" spans="1:15" s="36" customFormat="1" x14ac:dyDescent="0.25">
      <c r="A1938" s="37" t="s">
        <v>3863</v>
      </c>
      <c r="B1938" s="44" t="str">
        <f t="shared" si="38"/>
        <v>D3161 35'Cd/230V/1Ph/HT</v>
      </c>
      <c r="C1938" s="37" t="s">
        <v>3864</v>
      </c>
      <c r="D1938" s="37" t="str">
        <f>VLOOKUP(A1938,'[1]Zoeller Pump Company'!$A$10:$C$3862,3,FALSE)</f>
        <v>https://www.zoellerpumps.com/en-us/products/high-temperature/3000-series</v>
      </c>
      <c r="E1938" s="37" t="s">
        <v>21</v>
      </c>
      <c r="F1938" s="40">
        <v>2191</v>
      </c>
      <c r="G1938" s="41"/>
      <c r="H1938" s="42">
        <v>53514358006</v>
      </c>
      <c r="I1938" s="43">
        <v>91</v>
      </c>
      <c r="J1938" s="43" t="s">
        <v>22</v>
      </c>
      <c r="K1938" s="43">
        <v>21.25</v>
      </c>
      <c r="L1938" s="43">
        <v>11.75</v>
      </c>
      <c r="M1938" s="43">
        <v>14.75</v>
      </c>
      <c r="N1938" s="37" t="s">
        <v>23</v>
      </c>
      <c r="O1938" s="37" t="s">
        <v>24</v>
      </c>
    </row>
    <row r="1939" spans="1:15" s="36" customFormat="1" x14ac:dyDescent="0.25">
      <c r="A1939" s="37" t="s">
        <v>3865</v>
      </c>
      <c r="B1939" s="44" t="str">
        <f t="shared" si="38"/>
        <v>D3161 230V/1Ph/HT/12'Cond</v>
      </c>
      <c r="C1939" s="37" t="s">
        <v>3866</v>
      </c>
      <c r="D1939" s="37" t="str">
        <f>VLOOKUP(A1939,'[1]Zoeller Pump Company'!$A$10:$C$3862,3,FALSE)</f>
        <v>https://www.zoellerpumps.com/en-us/products/high-temperature/3000-series</v>
      </c>
      <c r="E1939" s="37" t="s">
        <v>21</v>
      </c>
      <c r="F1939" s="40">
        <v>2273</v>
      </c>
      <c r="G1939" s="41"/>
      <c r="H1939" s="42">
        <v>53514391843</v>
      </c>
      <c r="I1939" s="43">
        <v>88</v>
      </c>
      <c r="J1939" s="43" t="s">
        <v>22</v>
      </c>
      <c r="K1939" s="43">
        <v>21.25</v>
      </c>
      <c r="L1939" s="43">
        <v>11.75</v>
      </c>
      <c r="M1939" s="43">
        <v>14.75</v>
      </c>
      <c r="N1939" s="37" t="s">
        <v>23</v>
      </c>
      <c r="O1939" s="37" t="s">
        <v>24</v>
      </c>
    </row>
    <row r="1940" spans="1:15" s="36" customFormat="1" x14ac:dyDescent="0.25">
      <c r="A1940" s="39" t="s">
        <v>3867</v>
      </c>
      <c r="B1940" s="44" t="str">
        <f t="shared" si="38"/>
        <v>M3161 50'Cd/115V/1Ph/HT</v>
      </c>
      <c r="C1940" s="39" t="str">
        <f>VLOOKUP(A1940,'[2]2021 M10 PricePartsList'!$A:$D,2,FALSE)</f>
        <v>M3161 50'Cd/115V/1Ph/HT</v>
      </c>
      <c r="D1940" s="39" t="s">
        <v>3832</v>
      </c>
      <c r="E1940" s="37" t="s">
        <v>21</v>
      </c>
      <c r="F1940" s="50">
        <v>2070</v>
      </c>
      <c r="G1940" s="41"/>
      <c r="H1940" s="42">
        <v>53514457945</v>
      </c>
      <c r="I1940" s="43">
        <v>95</v>
      </c>
      <c r="J1940" s="46" t="s">
        <v>22</v>
      </c>
      <c r="K1940" s="43">
        <v>22</v>
      </c>
      <c r="L1940" s="43">
        <v>15</v>
      </c>
      <c r="M1940" s="43">
        <v>20</v>
      </c>
      <c r="N1940" s="37" t="s">
        <v>23</v>
      </c>
      <c r="O1940" s="37" t="s">
        <v>24</v>
      </c>
    </row>
    <row r="1941" spans="1:15" s="36" customFormat="1" x14ac:dyDescent="0.25">
      <c r="A1941" s="37" t="s">
        <v>3868</v>
      </c>
      <c r="B1941" s="44" t="str">
        <f t="shared" si="38"/>
        <v>M3163 115V/1Ph/HT</v>
      </c>
      <c r="C1941" s="37" t="s">
        <v>3869</v>
      </c>
      <c r="D1941" s="37" t="str">
        <f>VLOOKUP(A1941,'[1]Zoeller Pump Company'!$A$10:$C$3862,3,FALSE)</f>
        <v>https://www.zoellerpumps.com/en-us/products/high-temperature/3000-series</v>
      </c>
      <c r="E1941" s="37" t="s">
        <v>21</v>
      </c>
      <c r="F1941" s="40">
        <v>1994</v>
      </c>
      <c r="G1941" s="41"/>
      <c r="H1941" s="42">
        <v>53514060299</v>
      </c>
      <c r="I1941" s="43">
        <v>90</v>
      </c>
      <c r="J1941" s="43" t="s">
        <v>22</v>
      </c>
      <c r="K1941" s="43">
        <v>21.25</v>
      </c>
      <c r="L1941" s="43">
        <v>11.75</v>
      </c>
      <c r="M1941" s="43">
        <v>14.75</v>
      </c>
      <c r="N1941" s="37" t="s">
        <v>23</v>
      </c>
      <c r="O1941" s="37" t="s">
        <v>24</v>
      </c>
    </row>
    <row r="1942" spans="1:15" s="36" customFormat="1" x14ac:dyDescent="0.25">
      <c r="A1942" s="37" t="s">
        <v>3870</v>
      </c>
      <c r="B1942" s="44" t="str">
        <f t="shared" si="38"/>
        <v>N3163 115V/1Ph/Hi Temp</v>
      </c>
      <c r="C1942" s="37" t="s">
        <v>3871</v>
      </c>
      <c r="D1942" s="37" t="str">
        <f>VLOOKUP(A1942,'[1]Zoeller Pump Company'!$A$10:$C$3862,3,FALSE)</f>
        <v>https://www.zoellerpumps.com/en-us/products/high-temperature/3000-series</v>
      </c>
      <c r="E1942" s="37" t="s">
        <v>21</v>
      </c>
      <c r="F1942" s="40">
        <v>1768</v>
      </c>
      <c r="G1942" s="41"/>
      <c r="H1942" s="42">
        <v>53514060305</v>
      </c>
      <c r="I1942" s="43">
        <v>86</v>
      </c>
      <c r="J1942" s="43" t="s">
        <v>22</v>
      </c>
      <c r="K1942" s="43">
        <v>21.25</v>
      </c>
      <c r="L1942" s="43">
        <v>11.75</v>
      </c>
      <c r="M1942" s="43">
        <v>14.75</v>
      </c>
      <c r="N1942" s="37" t="s">
        <v>23</v>
      </c>
      <c r="O1942" s="37" t="s">
        <v>24</v>
      </c>
    </row>
    <row r="1943" spans="1:15" s="36" customFormat="1" x14ac:dyDescent="0.25">
      <c r="A1943" s="37" t="s">
        <v>3872</v>
      </c>
      <c r="B1943" s="44" t="str">
        <f t="shared" si="38"/>
        <v>D3163 230V/1Ph/HT</v>
      </c>
      <c r="C1943" s="37" t="s">
        <v>3873</v>
      </c>
      <c r="D1943" s="37" t="str">
        <f>VLOOKUP(A1943,'[1]Zoeller Pump Company'!$A$10:$C$3862,3,FALSE)</f>
        <v>https://www.zoellerpumps.com/en-us/products/high-temperature/3000-series</v>
      </c>
      <c r="E1943" s="37" t="s">
        <v>21</v>
      </c>
      <c r="F1943" s="40">
        <v>2105</v>
      </c>
      <c r="G1943" s="41"/>
      <c r="H1943" s="42">
        <v>53514060312</v>
      </c>
      <c r="I1943" s="43">
        <v>90</v>
      </c>
      <c r="J1943" s="43" t="s">
        <v>22</v>
      </c>
      <c r="K1943" s="43">
        <v>21.25</v>
      </c>
      <c r="L1943" s="43">
        <v>11.75</v>
      </c>
      <c r="M1943" s="43">
        <v>14.75</v>
      </c>
      <c r="N1943" s="37" t="s">
        <v>23</v>
      </c>
      <c r="O1943" s="37" t="s">
        <v>24</v>
      </c>
    </row>
    <row r="1944" spans="1:15" s="36" customFormat="1" x14ac:dyDescent="0.25">
      <c r="A1944" s="37" t="s">
        <v>3874</v>
      </c>
      <c r="B1944" s="44" t="str">
        <f t="shared" si="38"/>
        <v>E3163 230V/1Ph/HT</v>
      </c>
      <c r="C1944" s="37" t="s">
        <v>3875</v>
      </c>
      <c r="D1944" s="37" t="str">
        <f>VLOOKUP(A1944,'[1]Zoeller Pump Company'!$A$10:$C$3862,3,FALSE)</f>
        <v>https://www.zoellerpumps.com/en-us/products/high-temperature/3000-series</v>
      </c>
      <c r="E1944" s="37" t="s">
        <v>21</v>
      </c>
      <c r="F1944" s="40">
        <v>1885</v>
      </c>
      <c r="G1944" s="41"/>
      <c r="H1944" s="42">
        <v>53514060329</v>
      </c>
      <c r="I1944" s="43">
        <v>86</v>
      </c>
      <c r="J1944" s="43" t="s">
        <v>22</v>
      </c>
      <c r="K1944" s="43">
        <v>21.25</v>
      </c>
      <c r="L1944" s="43">
        <v>11.75</v>
      </c>
      <c r="M1944" s="43">
        <v>14.75</v>
      </c>
      <c r="N1944" s="37" t="s">
        <v>23</v>
      </c>
      <c r="O1944" s="37" t="s">
        <v>24</v>
      </c>
    </row>
    <row r="1945" spans="1:15" s="36" customFormat="1" x14ac:dyDescent="0.25">
      <c r="A1945" s="37" t="s">
        <v>3876</v>
      </c>
      <c r="B1945" s="44" t="str">
        <f t="shared" si="38"/>
        <v>N3163 115V/1Ph/12'Cond/HT</v>
      </c>
      <c r="C1945" s="37" t="s">
        <v>3877</v>
      </c>
      <c r="D1945" s="37" t="str">
        <f>VLOOKUP(A1945,'[1]Zoeller Pump Company'!$A$10:$C$3862,3,FALSE)</f>
        <v>https://www.zoellerpumps.com/en-us/products/high-temperature/3000-series</v>
      </c>
      <c r="E1945" s="37" t="s">
        <v>21</v>
      </c>
      <c r="F1945" s="40">
        <v>1891</v>
      </c>
      <c r="G1945" s="41"/>
      <c r="H1945" s="42">
        <v>53514084271</v>
      </c>
      <c r="I1945" s="43">
        <v>89</v>
      </c>
      <c r="J1945" s="43" t="s">
        <v>22</v>
      </c>
      <c r="K1945" s="43">
        <v>21.25</v>
      </c>
      <c r="L1945" s="43">
        <v>11.75</v>
      </c>
      <c r="M1945" s="43">
        <v>14.75</v>
      </c>
      <c r="N1945" s="37" t="s">
        <v>23</v>
      </c>
      <c r="O1945" s="37" t="s">
        <v>24</v>
      </c>
    </row>
    <row r="1946" spans="1:15" s="36" customFormat="1" x14ac:dyDescent="0.25">
      <c r="A1946" s="37" t="s">
        <v>3878</v>
      </c>
      <c r="B1946" s="44" t="str">
        <f t="shared" si="38"/>
        <v>E3163 230V/1Ph/15'Cond/HT</v>
      </c>
      <c r="C1946" s="37" t="s">
        <v>3879</v>
      </c>
      <c r="D1946" s="37" t="str">
        <f>VLOOKUP(A1946,'[1]Zoeller Pump Company'!$A$10:$C$3862,3,FALSE)</f>
        <v>https://www.zoellerpumps.com/en-us/products/high-temperature/3000-series</v>
      </c>
      <c r="E1946" s="37" t="s">
        <v>21</v>
      </c>
      <c r="F1946" s="40">
        <v>2053</v>
      </c>
      <c r="G1946" s="41"/>
      <c r="H1946" s="42">
        <v>53514087999</v>
      </c>
      <c r="I1946" s="43">
        <v>88</v>
      </c>
      <c r="J1946" s="43" t="s">
        <v>22</v>
      </c>
      <c r="K1946" s="43">
        <v>21.25</v>
      </c>
      <c r="L1946" s="43">
        <v>11.75</v>
      </c>
      <c r="M1946" s="43">
        <v>14.75</v>
      </c>
      <c r="N1946" s="37" t="s">
        <v>23</v>
      </c>
      <c r="O1946" s="37" t="s">
        <v>24</v>
      </c>
    </row>
    <row r="1947" spans="1:15" s="36" customFormat="1" x14ac:dyDescent="0.25">
      <c r="A1947" s="37" t="s">
        <v>3880</v>
      </c>
      <c r="B1947" s="44" t="str">
        <f t="shared" si="38"/>
        <v>N3163 115V/1Ph/21'Cond/HT</v>
      </c>
      <c r="C1947" s="37" t="s">
        <v>3881</v>
      </c>
      <c r="D1947" s="37" t="str">
        <f>VLOOKUP(A1947,'[1]Zoeller Pump Company'!$A$10:$C$3862,3,FALSE)</f>
        <v>https://www.zoellerpumps.com/en-us/products/high-temperature/3000-series</v>
      </c>
      <c r="E1947" s="37" t="s">
        <v>21</v>
      </c>
      <c r="F1947" s="40">
        <v>2026</v>
      </c>
      <c r="G1947" s="41"/>
      <c r="H1947" s="42">
        <v>53514089900</v>
      </c>
      <c r="I1947" s="43">
        <v>89</v>
      </c>
      <c r="J1947" s="43" t="s">
        <v>22</v>
      </c>
      <c r="K1947" s="43">
        <v>21.25</v>
      </c>
      <c r="L1947" s="43">
        <v>11.75</v>
      </c>
      <c r="M1947" s="43">
        <v>14.75</v>
      </c>
      <c r="N1947" s="37" t="s">
        <v>23</v>
      </c>
      <c r="O1947" s="37" t="s">
        <v>24</v>
      </c>
    </row>
    <row r="1948" spans="1:15" s="36" customFormat="1" x14ac:dyDescent="0.25">
      <c r="A1948" s="37" t="s">
        <v>3882</v>
      </c>
      <c r="B1948" s="44" t="str">
        <f t="shared" si="38"/>
        <v>M3163 115V/1Ph/6'Cond/HT</v>
      </c>
      <c r="C1948" s="37" t="s">
        <v>3883</v>
      </c>
      <c r="D1948" s="37" t="str">
        <f>VLOOKUP(A1948,'[1]Zoeller Pump Company'!$A$10:$C$3862,3,FALSE)</f>
        <v>https://www.zoellerpumps.com/en-us/products/high-temperature/3000-series</v>
      </c>
      <c r="E1948" s="37" t="s">
        <v>21</v>
      </c>
      <c r="F1948" s="40">
        <v>2072</v>
      </c>
      <c r="G1948" s="41"/>
      <c r="H1948" s="42">
        <v>53514104382</v>
      </c>
      <c r="I1948" s="43">
        <v>91</v>
      </c>
      <c r="J1948" s="43" t="s">
        <v>22</v>
      </c>
      <c r="K1948" s="43">
        <v>21.25</v>
      </c>
      <c r="L1948" s="43">
        <v>11.75</v>
      </c>
      <c r="M1948" s="43">
        <v>14.75</v>
      </c>
      <c r="N1948" s="37" t="s">
        <v>23</v>
      </c>
      <c r="O1948" s="37" t="s">
        <v>24</v>
      </c>
    </row>
    <row r="1949" spans="1:15" s="36" customFormat="1" x14ac:dyDescent="0.25">
      <c r="A1949" s="37" t="s">
        <v>3884</v>
      </c>
      <c r="B1949" s="44" t="str">
        <f t="shared" si="38"/>
        <v>N3163 115V/1Ph/25'Cond/HT</v>
      </c>
      <c r="C1949" s="37" t="s">
        <v>3885</v>
      </c>
      <c r="D1949" s="37" t="str">
        <f>VLOOKUP(A1949,'[1]Zoeller Pump Company'!$A$10:$C$3862,3,FALSE)</f>
        <v>https://www.zoellerpumps.com/en-us/products/high-temperature/3000-series</v>
      </c>
      <c r="E1949" s="37" t="s">
        <v>21</v>
      </c>
      <c r="F1949" s="40">
        <v>2086</v>
      </c>
      <c r="G1949" s="41"/>
      <c r="H1949" s="42">
        <v>53514111342</v>
      </c>
      <c r="I1949" s="43">
        <v>91</v>
      </c>
      <c r="J1949" s="43" t="s">
        <v>22</v>
      </c>
      <c r="K1949" s="43">
        <v>21.25</v>
      </c>
      <c r="L1949" s="43">
        <v>11.75</v>
      </c>
      <c r="M1949" s="43">
        <v>14.75</v>
      </c>
      <c r="N1949" s="37" t="s">
        <v>23</v>
      </c>
      <c r="O1949" s="37" t="s">
        <v>24</v>
      </c>
    </row>
    <row r="1950" spans="1:15" s="36" customFormat="1" x14ac:dyDescent="0.25">
      <c r="A1950" s="37" t="s">
        <v>3886</v>
      </c>
      <c r="B1950" s="44" t="str">
        <f t="shared" si="38"/>
        <v>N3163 115V/1Ph/20'Cond/HT</v>
      </c>
      <c r="C1950" s="37" t="s">
        <v>3887</v>
      </c>
      <c r="D1950" s="37" t="str">
        <f>VLOOKUP(A1950,'[1]Zoeller Pump Company'!$A$10:$C$3862,3,FALSE)</f>
        <v>https://www.zoellerpumps.com/en-us/products/high-temperature/3000-series</v>
      </c>
      <c r="E1950" s="37" t="s">
        <v>21</v>
      </c>
      <c r="F1950" s="40">
        <v>2011</v>
      </c>
      <c r="G1950" s="41"/>
      <c r="H1950" s="42">
        <v>53514116576</v>
      </c>
      <c r="I1950" s="43">
        <v>89</v>
      </c>
      <c r="J1950" s="43" t="s">
        <v>22</v>
      </c>
      <c r="K1950" s="43">
        <v>21.25</v>
      </c>
      <c r="L1950" s="43">
        <v>11.75</v>
      </c>
      <c r="M1950" s="43">
        <v>14.75</v>
      </c>
      <c r="N1950" s="37" t="s">
        <v>23</v>
      </c>
      <c r="O1950" s="37" t="s">
        <v>24</v>
      </c>
    </row>
    <row r="1951" spans="1:15" s="36" customFormat="1" x14ac:dyDescent="0.25">
      <c r="A1951" s="37" t="s">
        <v>3888</v>
      </c>
      <c r="B1951" s="44" t="str">
        <f t="shared" si="38"/>
        <v>E3163 230V/1Ph/25'Cond/HT</v>
      </c>
      <c r="C1951" s="37" t="s">
        <v>3889</v>
      </c>
      <c r="D1951" s="37" t="str">
        <f>VLOOKUP(A1951,'[1]Zoeller Pump Company'!$A$10:$C$3862,3,FALSE)</f>
        <v>https://www.zoellerpumps.com/en-us/products/high-temperature/3000-series</v>
      </c>
      <c r="E1951" s="37" t="s">
        <v>21</v>
      </c>
      <c r="F1951" s="40">
        <v>2083</v>
      </c>
      <c r="G1951" s="41"/>
      <c r="H1951" s="42">
        <v>53514187149</v>
      </c>
      <c r="I1951" s="43">
        <v>89</v>
      </c>
      <c r="J1951" s="43" t="s">
        <v>22</v>
      </c>
      <c r="K1951" s="43"/>
      <c r="L1951" s="43"/>
      <c r="M1951" s="43"/>
      <c r="N1951" s="37" t="s">
        <v>23</v>
      </c>
      <c r="O1951" s="37" t="s">
        <v>24</v>
      </c>
    </row>
    <row r="1952" spans="1:15" s="36" customFormat="1" x14ac:dyDescent="0.25">
      <c r="A1952" s="37" t="s">
        <v>3890</v>
      </c>
      <c r="B1952" s="44" t="str">
        <f t="shared" si="38"/>
        <v>M3163 115V/1Ph/4'Cond/HT</v>
      </c>
      <c r="C1952" s="37" t="s">
        <v>3891</v>
      </c>
      <c r="D1952" s="37" t="str">
        <f>VLOOKUP(A1952,'[1]Zoeller Pump Company'!$A$10:$C$3862,3,FALSE)</f>
        <v>https://www.zoellerpumps.com/en-us/products/high-temperature/3000-series</v>
      </c>
      <c r="E1952" s="37" t="s">
        <v>21</v>
      </c>
      <c r="F1952" s="40">
        <v>2042</v>
      </c>
      <c r="G1952" s="41"/>
      <c r="H1952" s="42">
        <v>53514255107</v>
      </c>
      <c r="I1952" s="43">
        <v>91</v>
      </c>
      <c r="J1952" s="43" t="s">
        <v>22</v>
      </c>
      <c r="K1952" s="43">
        <v>21.25</v>
      </c>
      <c r="L1952" s="43">
        <v>11.75</v>
      </c>
      <c r="M1952" s="43">
        <v>14.75</v>
      </c>
      <c r="N1952" s="37" t="s">
        <v>23</v>
      </c>
      <c r="O1952" s="37" t="s">
        <v>24</v>
      </c>
    </row>
    <row r="1953" spans="1:16" s="36" customFormat="1" x14ac:dyDescent="0.25">
      <c r="A1953" s="37" t="s">
        <v>3892</v>
      </c>
      <c r="B1953" s="44" t="str">
        <f t="shared" si="38"/>
        <v>N3163 115V/1Ph/10'Cond/HT</v>
      </c>
      <c r="C1953" s="37" t="s">
        <v>3893</v>
      </c>
      <c r="D1953" s="37" t="str">
        <f>VLOOKUP(A1953,'[1]Zoeller Pump Company'!$A$10:$C$3862,3,FALSE)</f>
        <v>https://www.zoellerpumps.com/en-us/products/high-temperature/3000-series</v>
      </c>
      <c r="E1953" s="37" t="s">
        <v>21</v>
      </c>
      <c r="F1953" s="40">
        <v>1861</v>
      </c>
      <c r="G1953" s="41"/>
      <c r="H1953" s="42">
        <v>53514255589</v>
      </c>
      <c r="I1953" s="43">
        <v>89</v>
      </c>
      <c r="J1953" s="43" t="s">
        <v>22</v>
      </c>
      <c r="K1953" s="43">
        <v>21.25</v>
      </c>
      <c r="L1953" s="43">
        <v>11.75</v>
      </c>
      <c r="M1953" s="43">
        <v>14.75</v>
      </c>
      <c r="N1953" s="37" t="s">
        <v>23</v>
      </c>
      <c r="O1953" s="37" t="s">
        <v>24</v>
      </c>
    </row>
    <row r="1954" spans="1:16" s="36" customFormat="1" x14ac:dyDescent="0.25">
      <c r="A1954" s="37" t="s">
        <v>3894</v>
      </c>
      <c r="B1954" s="44" t="str">
        <f t="shared" si="38"/>
        <v>M3163 35'Cd/115V/1Ph/9' Cond/HT</v>
      </c>
      <c r="C1954" s="37" t="s">
        <v>3895</v>
      </c>
      <c r="D1954" s="37" t="str">
        <f>VLOOKUP(A1954,'[1]Zoeller Pump Company'!$A$10:$C$3862,3,FALSE)</f>
        <v>https://www.zoellerpumps.com/en-us/products/high-temperature/3000-series</v>
      </c>
      <c r="E1954" s="37" t="s">
        <v>21</v>
      </c>
      <c r="F1954" s="40">
        <v>2173</v>
      </c>
      <c r="G1954" s="41"/>
      <c r="H1954" s="42">
        <v>53514300975</v>
      </c>
      <c r="I1954" s="43">
        <v>93</v>
      </c>
      <c r="J1954" s="43" t="s">
        <v>22</v>
      </c>
      <c r="K1954" s="43">
        <v>21.25</v>
      </c>
      <c r="L1954" s="43">
        <v>11.75</v>
      </c>
      <c r="M1954" s="43">
        <v>14.75</v>
      </c>
      <c r="N1954" s="37" t="s">
        <v>23</v>
      </c>
      <c r="O1954" s="37" t="s">
        <v>24</v>
      </c>
    </row>
    <row r="1955" spans="1:16" s="36" customFormat="1" x14ac:dyDescent="0.25">
      <c r="A1955" s="37" t="s">
        <v>3896</v>
      </c>
      <c r="B1955" s="44" t="str">
        <f t="shared" si="38"/>
        <v>M3163 115V/1Ph/9'Cond/HT</v>
      </c>
      <c r="C1955" s="37" t="s">
        <v>3897</v>
      </c>
      <c r="D1955" s="37" t="str">
        <f>VLOOKUP(A1955,'[1]Zoeller Pump Company'!$A$10:$C$3862,3,FALSE)</f>
        <v>https://www.zoellerpumps.com/en-us/products/high-temperature/3000-series</v>
      </c>
      <c r="E1955" s="37" t="s">
        <v>21</v>
      </c>
      <c r="F1955" s="40">
        <v>2117</v>
      </c>
      <c r="G1955" s="41"/>
      <c r="H1955" s="42">
        <v>53514333171</v>
      </c>
      <c r="I1955" s="43">
        <v>91</v>
      </c>
      <c r="J1955" s="43" t="s">
        <v>22</v>
      </c>
      <c r="K1955" s="43">
        <v>21.25</v>
      </c>
      <c r="L1955" s="43">
        <v>11.75</v>
      </c>
      <c r="M1955" s="43">
        <v>14.75</v>
      </c>
      <c r="N1955" s="37" t="s">
        <v>23</v>
      </c>
      <c r="O1955" s="37" t="s">
        <v>24</v>
      </c>
    </row>
    <row r="1956" spans="1:16" s="36" customFormat="1" x14ac:dyDescent="0.25">
      <c r="A1956" s="37" t="s">
        <v>3898</v>
      </c>
      <c r="B1956" s="44" t="str">
        <f t="shared" si="38"/>
        <v>N3163 115V/1Ph/15' Cond/HT</v>
      </c>
      <c r="C1956" s="37" t="s">
        <v>3899</v>
      </c>
      <c r="D1956" s="37" t="str">
        <f>VLOOKUP(A1956,'[1]Zoeller Pump Company'!$A$10:$C$3862,3,FALSE)</f>
        <v>https://www.zoellerpumps.com/en-us/products/high-temperature/3000-series</v>
      </c>
      <c r="E1956" s="37" t="s">
        <v>21</v>
      </c>
      <c r="F1956" s="40">
        <v>1936</v>
      </c>
      <c r="G1956" s="41"/>
      <c r="H1956" s="42">
        <v>53514357184</v>
      </c>
      <c r="I1956" s="43">
        <v>89</v>
      </c>
      <c r="J1956" s="43" t="s">
        <v>22</v>
      </c>
      <c r="K1956" s="43">
        <v>21.25</v>
      </c>
      <c r="L1956" s="43">
        <v>11.75</v>
      </c>
      <c r="M1956" s="43">
        <v>14.75</v>
      </c>
      <c r="N1956" s="37" t="s">
        <v>23</v>
      </c>
      <c r="O1956" s="37" t="s">
        <v>24</v>
      </c>
    </row>
    <row r="1957" spans="1:16" s="36" customFormat="1" x14ac:dyDescent="0.25">
      <c r="A1957" s="45" t="s">
        <v>3900</v>
      </c>
      <c r="B1957" s="44" t="str">
        <f t="shared" si="38"/>
        <v>M3163 35'Cd/115V/1Ph/10' Cond/HT</v>
      </c>
      <c r="C1957" s="37" t="s">
        <v>3901</v>
      </c>
      <c r="D1957" s="37" t="str">
        <f>VLOOKUP(A1957,'[1]Zoeller Pump Company'!$A$10:$C$3862,3,FALSE)</f>
        <v>https://www.zoellerpumps.com/en-us/products/high-temperature/3000-series</v>
      </c>
      <c r="E1957" s="37" t="s">
        <v>21</v>
      </c>
      <c r="F1957" s="40">
        <v>2188</v>
      </c>
      <c r="G1957" s="41"/>
      <c r="H1957" s="42">
        <v>53514403232</v>
      </c>
      <c r="I1957" s="43">
        <v>93</v>
      </c>
      <c r="J1957" s="46" t="s">
        <v>22</v>
      </c>
      <c r="K1957" s="43">
        <v>22</v>
      </c>
      <c r="L1957" s="43">
        <v>15</v>
      </c>
      <c r="M1957" s="43">
        <v>20</v>
      </c>
      <c r="N1957" s="39" t="s">
        <v>23</v>
      </c>
      <c r="O1957" s="39" t="s">
        <v>24</v>
      </c>
    </row>
    <row r="1958" spans="1:16" s="36" customFormat="1" x14ac:dyDescent="0.25">
      <c r="A1958" s="37" t="s">
        <v>3902</v>
      </c>
      <c r="B1958" s="44" t="str">
        <f t="shared" si="38"/>
        <v>M3163 25'Cd/115V/1Ph/HT</v>
      </c>
      <c r="C1958" s="37" t="s">
        <v>3903</v>
      </c>
      <c r="D1958" s="37" t="str">
        <f>VLOOKUP(A1958,'[1]Zoeller Pump Company'!$A$10:$C$3862,3,FALSE)</f>
        <v>https://www.zoellerpumps.com/en-us/products/high-temperature/3000-series</v>
      </c>
      <c r="E1958" s="37" t="s">
        <v>21</v>
      </c>
      <c r="F1958" s="40">
        <v>2060</v>
      </c>
      <c r="G1958" s="41"/>
      <c r="H1958" s="42">
        <v>53514406752</v>
      </c>
      <c r="I1958" s="43">
        <v>90</v>
      </c>
      <c r="J1958" s="43" t="s">
        <v>22</v>
      </c>
      <c r="K1958" s="43">
        <v>21.25</v>
      </c>
      <c r="L1958" s="43">
        <v>11.75</v>
      </c>
      <c r="M1958" s="43">
        <v>14.75</v>
      </c>
      <c r="N1958" s="37" t="s">
        <v>23</v>
      </c>
      <c r="O1958" s="37" t="s">
        <v>24</v>
      </c>
    </row>
    <row r="1959" spans="1:16" s="36" customFormat="1" x14ac:dyDescent="0.25">
      <c r="A1959" s="37" t="s">
        <v>3904</v>
      </c>
      <c r="B1959" s="44" t="str">
        <f t="shared" si="38"/>
        <v>D3163 230V/1Ph/14' Cond/HT</v>
      </c>
      <c r="C1959" s="37" t="s">
        <v>3905</v>
      </c>
      <c r="D1959" s="37" t="str">
        <f>VLOOKUP(A1959,'[1]Zoeller Pump Company'!$A$10:$C$3862,3,FALSE)</f>
        <v>https://www.zoellerpumps.com/en-us/products/high-temperature/3000-series</v>
      </c>
      <c r="E1959" s="37" t="s">
        <v>21</v>
      </c>
      <c r="F1959" s="40">
        <v>2303</v>
      </c>
      <c r="G1959" s="41"/>
      <c r="H1959" s="42">
        <v>53514408671</v>
      </c>
      <c r="I1959" s="43">
        <v>91</v>
      </c>
      <c r="J1959" s="43" t="s">
        <v>22</v>
      </c>
      <c r="K1959" s="43">
        <v>21.25</v>
      </c>
      <c r="L1959" s="43">
        <v>11.75</v>
      </c>
      <c r="M1959" s="43">
        <v>14.75</v>
      </c>
      <c r="N1959" s="37" t="s">
        <v>23</v>
      </c>
      <c r="O1959" s="37" t="s">
        <v>24</v>
      </c>
    </row>
    <row r="1960" spans="1:16" s="36" customFormat="1" x14ac:dyDescent="0.25">
      <c r="A1960" s="52" t="s">
        <v>3906</v>
      </c>
      <c r="B1960" s="44" t="str">
        <f t="shared" si="38"/>
        <v>N3163 115V/1Ph/8'Cond/HT</v>
      </c>
      <c r="C1960" s="39" t="s">
        <v>3907</v>
      </c>
      <c r="D1960" s="37" t="str">
        <f>VLOOKUP(A1960,'[1]Zoeller Pump Company'!$A$10:$C$3862,3,FALSE)</f>
        <v>https://www.zoellerpumps.com/en-us/products/high-temperature/3000-series</v>
      </c>
      <c r="E1960" s="39" t="s">
        <v>21</v>
      </c>
      <c r="F1960" s="40">
        <v>1831</v>
      </c>
      <c r="G1960" s="41"/>
      <c r="H1960" s="39">
        <v>53514439910</v>
      </c>
      <c r="I1960" s="39">
        <v>89</v>
      </c>
      <c r="J1960" s="39" t="s">
        <v>22</v>
      </c>
      <c r="K1960" s="39">
        <v>22</v>
      </c>
      <c r="L1960" s="39">
        <v>15</v>
      </c>
      <c r="M1960" s="39">
        <v>20</v>
      </c>
      <c r="N1960" s="37" t="s">
        <v>23</v>
      </c>
      <c r="O1960" s="37" t="s">
        <v>24</v>
      </c>
    </row>
    <row r="1961" spans="1:16" s="36" customFormat="1" x14ac:dyDescent="0.25">
      <c r="A1961" s="37" t="s">
        <v>3908</v>
      </c>
      <c r="B1961" s="44" t="str">
        <f t="shared" si="38"/>
        <v>Basin&amp;Suspended Hdwe/24X36/Sim/Indoor/Grinder</v>
      </c>
      <c r="C1961" s="37" t="s">
        <v>3909</v>
      </c>
      <c r="D1961" s="37" t="str">
        <f>VLOOKUP(A1961,'[1]Zoeller Pump Company'!$A$10:$C$3862,3,FALSE)</f>
        <v>https://www.zoellerpumps.com/en-us/products/package-systems/basins</v>
      </c>
      <c r="E1961" s="37" t="s">
        <v>21</v>
      </c>
      <c r="F1961" s="40">
        <v>1865</v>
      </c>
      <c r="G1961" s="41"/>
      <c r="H1961" s="42">
        <v>53514046408</v>
      </c>
      <c r="I1961" s="43">
        <v>107</v>
      </c>
      <c r="J1961" s="43" t="s">
        <v>22</v>
      </c>
      <c r="K1961" s="43">
        <v>43</v>
      </c>
      <c r="L1961" s="43">
        <v>40</v>
      </c>
      <c r="M1961" s="43">
        <v>48</v>
      </c>
      <c r="N1961" s="37" t="s">
        <v>23</v>
      </c>
      <c r="O1961" s="37" t="s">
        <v>24</v>
      </c>
    </row>
    <row r="1962" spans="1:16" s="36" customFormat="1" x14ac:dyDescent="0.25">
      <c r="A1962" s="37" t="s">
        <v>3910</v>
      </c>
      <c r="B1962" s="44" t="str">
        <f t="shared" si="38"/>
        <v>Basin&amp;Suspended Hdwe/30X36/Dup/3F/Indoor/Grinder</v>
      </c>
      <c r="C1962" s="37" t="s">
        <v>3911</v>
      </c>
      <c r="D1962" s="37" t="str">
        <f>VLOOKUP(A1962,'[1]Zoeller Pump Company'!$A$10:$C$3862,3,FALSE)</f>
        <v>https://www.zoellerpumps.com/en-us/products/package-systems/basins</v>
      </c>
      <c r="E1962" s="37" t="s">
        <v>21</v>
      </c>
      <c r="F1962" s="40">
        <v>2530</v>
      </c>
      <c r="G1962" s="41"/>
      <c r="H1962" s="42">
        <v>53514046415</v>
      </c>
      <c r="I1962" s="43">
        <v>154</v>
      </c>
      <c r="J1962" s="43" t="s">
        <v>22</v>
      </c>
      <c r="K1962" s="43">
        <v>43</v>
      </c>
      <c r="L1962" s="43">
        <v>40</v>
      </c>
      <c r="M1962" s="43">
        <v>48</v>
      </c>
      <c r="N1962" s="37" t="s">
        <v>23</v>
      </c>
      <c r="O1962" s="37" t="s">
        <v>24</v>
      </c>
    </row>
    <row r="1963" spans="1:16" s="36" customFormat="1" x14ac:dyDescent="0.25">
      <c r="A1963" s="37" t="s">
        <v>3912</v>
      </c>
      <c r="B1963" s="44" t="str">
        <f t="shared" si="38"/>
        <v>Basin&amp;Suspended Hdwe/30X36/Dup/4F/Indoor/Grinder</v>
      </c>
      <c r="C1963" s="37" t="s">
        <v>3913</v>
      </c>
      <c r="D1963" s="37" t="str">
        <f>VLOOKUP(A1963,'[1]Zoeller Pump Company'!$A$10:$C$3862,3,FALSE)</f>
        <v>https://www.zoellerpumps.com/en-us/products/package-systems/basins</v>
      </c>
      <c r="E1963" s="37" t="s">
        <v>21</v>
      </c>
      <c r="F1963" s="40">
        <v>2530</v>
      </c>
      <c r="G1963" s="41"/>
      <c r="H1963" s="42">
        <v>53514048709</v>
      </c>
      <c r="I1963" s="43">
        <v>154</v>
      </c>
      <c r="J1963" s="43" t="s">
        <v>22</v>
      </c>
      <c r="K1963" s="43">
        <v>43</v>
      </c>
      <c r="L1963" s="43">
        <v>40</v>
      </c>
      <c r="M1963" s="43">
        <v>48</v>
      </c>
      <c r="N1963" s="37" t="s">
        <v>23</v>
      </c>
      <c r="O1963" s="37" t="s">
        <v>24</v>
      </c>
      <c r="P1963" s="47"/>
    </row>
    <row r="1964" spans="1:16" s="36" customFormat="1" x14ac:dyDescent="0.25">
      <c r="A1964" s="37" t="s">
        <v>3914</v>
      </c>
      <c r="B1964" s="44" t="str">
        <f t="shared" si="38"/>
        <v>Basin&amp;Suspended Hdwe/24X36/Sim/Indoor/1Ph/2 Cord Seals/"820"</v>
      </c>
      <c r="C1964" s="37" t="s">
        <v>3915</v>
      </c>
      <c r="D1964" s="37" t="str">
        <f>VLOOKUP(A1964,'[1]Zoeller Pump Company'!$A$10:$C$3862,3,FALSE)</f>
        <v>https://www.zoellerpumps.com/en-us/products/package-systems/basins</v>
      </c>
      <c r="E1964" s="37" t="s">
        <v>21</v>
      </c>
      <c r="F1964" s="40">
        <v>1946</v>
      </c>
      <c r="G1964" s="41"/>
      <c r="H1964" s="42">
        <v>53514074173</v>
      </c>
      <c r="I1964" s="43">
        <v>107</v>
      </c>
      <c r="J1964" s="43" t="s">
        <v>22</v>
      </c>
      <c r="K1964" s="43">
        <v>43</v>
      </c>
      <c r="L1964" s="43">
        <v>40</v>
      </c>
      <c r="M1964" s="43">
        <v>48</v>
      </c>
      <c r="N1964" s="37" t="s">
        <v>23</v>
      </c>
      <c r="O1964" s="37" t="s">
        <v>24</v>
      </c>
    </row>
    <row r="1965" spans="1:16" s="36" customFormat="1" x14ac:dyDescent="0.25">
      <c r="A1965" s="37" t="s">
        <v>3916</v>
      </c>
      <c r="B1965" s="44" t="str">
        <f t="shared" si="38"/>
        <v>Basin&amp;Suspended Hdwe/24X36/Sim/Indoor/1P/810/815</v>
      </c>
      <c r="C1965" s="37" t="s">
        <v>3917</v>
      </c>
      <c r="D1965" s="37" t="str">
        <f>VLOOKUP(A1965,'[1]Zoeller Pump Company'!$A$10:$C$3862,3,FALSE)</f>
        <v>https://www.zoellerpumps.com/en-us/products/package-systems/basins</v>
      </c>
      <c r="E1965" s="37" t="s">
        <v>21</v>
      </c>
      <c r="F1965" s="40">
        <v>2128</v>
      </c>
      <c r="G1965" s="41"/>
      <c r="H1965" s="42">
        <v>53514193904</v>
      </c>
      <c r="I1965" s="43">
        <v>107</v>
      </c>
      <c r="J1965" s="43" t="s">
        <v>22</v>
      </c>
      <c r="K1965" s="43">
        <v>42</v>
      </c>
      <c r="L1965" s="43">
        <v>40</v>
      </c>
      <c r="M1965" s="43">
        <v>48</v>
      </c>
      <c r="N1965" s="37" t="s">
        <v>23</v>
      </c>
      <c r="O1965" s="37" t="s">
        <v>24</v>
      </c>
    </row>
    <row r="1966" spans="1:16" s="36" customFormat="1" x14ac:dyDescent="0.25">
      <c r="A1966" s="37" t="s">
        <v>3918</v>
      </c>
      <c r="B1966" s="44" t="str">
        <f t="shared" si="38"/>
        <v>M3161 2F/115V/1Ph/HT/(3161-0001)</v>
      </c>
      <c r="C1966" s="37" t="s">
        <v>3919</v>
      </c>
      <c r="D1966" s="37" t="str">
        <f>VLOOKUP(A1966,'[1]Zoeller Pump Company'!$A$10:$C$3862,3,FALSE)</f>
        <v>https://www.zoellerpumps.com/en-us/products/high-temperature/3000-series</v>
      </c>
      <c r="E1966" s="37" t="s">
        <v>21</v>
      </c>
      <c r="F1966" s="40">
        <v>2047</v>
      </c>
      <c r="G1966" s="41"/>
      <c r="H1966" s="42">
        <v>53514060251</v>
      </c>
      <c r="I1966" s="43">
        <v>93</v>
      </c>
      <c r="J1966" s="43" t="s">
        <v>22</v>
      </c>
      <c r="K1966" s="43">
        <v>21.25</v>
      </c>
      <c r="L1966" s="43">
        <v>11.75</v>
      </c>
      <c r="M1966" s="43">
        <v>14.75</v>
      </c>
      <c r="N1966" s="37" t="s">
        <v>23</v>
      </c>
      <c r="O1966" s="37" t="s">
        <v>24</v>
      </c>
    </row>
    <row r="1967" spans="1:16" s="36" customFormat="1" x14ac:dyDescent="0.25">
      <c r="A1967" s="37" t="s">
        <v>3920</v>
      </c>
      <c r="B1967" s="44" t="str">
        <f t="shared" si="38"/>
        <v>N3161 2F/115V/1Ph/HT/(3161-0002)</v>
      </c>
      <c r="C1967" s="37" t="s">
        <v>3921</v>
      </c>
      <c r="D1967" s="37" t="str">
        <f>VLOOKUP(A1967,'[1]Zoeller Pump Company'!$A$10:$C$3862,3,FALSE)</f>
        <v>https://www.zoellerpumps.com/en-us/products/high-temperature/3000-series</v>
      </c>
      <c r="E1967" s="37" t="s">
        <v>21</v>
      </c>
      <c r="F1967" s="40">
        <v>1821</v>
      </c>
      <c r="G1967" s="41"/>
      <c r="H1967" s="42">
        <v>53514060268</v>
      </c>
      <c r="I1967" s="43">
        <v>92</v>
      </c>
      <c r="J1967" s="43" t="s">
        <v>22</v>
      </c>
      <c r="K1967" s="43">
        <v>21.25</v>
      </c>
      <c r="L1967" s="43">
        <v>11.75</v>
      </c>
      <c r="M1967" s="43">
        <v>14.75</v>
      </c>
      <c r="N1967" s="37" t="s">
        <v>23</v>
      </c>
      <c r="O1967" s="37" t="s">
        <v>24</v>
      </c>
    </row>
    <row r="1968" spans="1:16" s="36" customFormat="1" x14ac:dyDescent="0.25">
      <c r="A1968" s="37" t="s">
        <v>3922</v>
      </c>
      <c r="B1968" s="44" t="str">
        <f t="shared" si="38"/>
        <v>D3161 HT/2F/230V/1Ph/(3161-0003)</v>
      </c>
      <c r="C1968" s="37" t="s">
        <v>3923</v>
      </c>
      <c r="D1968" s="37" t="str">
        <f>VLOOKUP(A1968,'[1]Zoeller Pump Company'!$A$10:$C$3862,3,FALSE)</f>
        <v>https://www.zoellerpumps.com/en-us/products/high-temperature/3000-series</v>
      </c>
      <c r="E1968" s="37" t="s">
        <v>21</v>
      </c>
      <c r="F1968" s="40">
        <v>2158</v>
      </c>
      <c r="G1968" s="41"/>
      <c r="H1968" s="42">
        <v>53514060275</v>
      </c>
      <c r="I1968" s="43">
        <v>93</v>
      </c>
      <c r="J1968" s="43" t="s">
        <v>22</v>
      </c>
      <c r="K1968" s="43">
        <v>21.25</v>
      </c>
      <c r="L1968" s="43">
        <v>11.75</v>
      </c>
      <c r="M1968" s="43">
        <v>14.75</v>
      </c>
      <c r="N1968" s="37" t="s">
        <v>23</v>
      </c>
      <c r="O1968" s="37" t="s">
        <v>24</v>
      </c>
    </row>
    <row r="1969" spans="1:15" s="36" customFormat="1" x14ac:dyDescent="0.25">
      <c r="A1969" s="37" t="s">
        <v>3924</v>
      </c>
      <c r="B1969" s="44" t="str">
        <f t="shared" si="38"/>
        <v>E3161 2F/230V/1Ph/HT/(3161-0004)</v>
      </c>
      <c r="C1969" s="37" t="s">
        <v>3925</v>
      </c>
      <c r="D1969" s="37" t="str">
        <f>VLOOKUP(A1969,'[1]Zoeller Pump Company'!$A$10:$C$3862,3,FALSE)</f>
        <v>https://www.zoellerpumps.com/en-us/products/high-temperature/3000-series</v>
      </c>
      <c r="E1969" s="37" t="s">
        <v>21</v>
      </c>
      <c r="F1969" s="40">
        <v>1938</v>
      </c>
      <c r="G1969" s="41"/>
      <c r="H1969" s="42">
        <v>53514060282</v>
      </c>
      <c r="I1969" s="43">
        <v>92</v>
      </c>
      <c r="J1969" s="43" t="s">
        <v>22</v>
      </c>
      <c r="K1969" s="43">
        <v>21.25</v>
      </c>
      <c r="L1969" s="43">
        <v>11.75</v>
      </c>
      <c r="M1969" s="43">
        <v>14.75</v>
      </c>
      <c r="N1969" s="37" t="s">
        <v>23</v>
      </c>
      <c r="O1969" s="37" t="s">
        <v>24</v>
      </c>
    </row>
    <row r="1970" spans="1:15" s="36" customFormat="1" x14ac:dyDescent="0.25">
      <c r="A1970" s="37" t="s">
        <v>3926</v>
      </c>
      <c r="B1970" s="44" t="str">
        <f t="shared" si="38"/>
        <v>D3161 2F/230V/1Ph/HT/6' Cond/(3161-0007)</v>
      </c>
      <c r="C1970" s="37" t="s">
        <v>3927</v>
      </c>
      <c r="D1970" s="37" t="str">
        <f>VLOOKUP(A1970,'[1]Zoeller Pump Company'!$A$10:$C$3862,3,FALSE)</f>
        <v>https://www.zoellerpumps.com/en-us/products/high-temperature/3000-series</v>
      </c>
      <c r="E1970" s="37" t="s">
        <v>21</v>
      </c>
      <c r="F1970" s="40">
        <v>2236</v>
      </c>
      <c r="G1970" s="41"/>
      <c r="H1970" s="42">
        <v>53514115029</v>
      </c>
      <c r="I1970" s="43">
        <v>93</v>
      </c>
      <c r="J1970" s="43" t="s">
        <v>22</v>
      </c>
      <c r="K1970" s="43">
        <v>21.25</v>
      </c>
      <c r="L1970" s="43">
        <v>11.75</v>
      </c>
      <c r="M1970" s="43">
        <v>14.75</v>
      </c>
      <c r="N1970" s="37" t="s">
        <v>23</v>
      </c>
      <c r="O1970" s="37" t="s">
        <v>24</v>
      </c>
    </row>
    <row r="1971" spans="1:15" s="36" customFormat="1" x14ac:dyDescent="0.25">
      <c r="A1971" s="37" t="s">
        <v>3928</v>
      </c>
      <c r="B1971" s="44" t="str">
        <f t="shared" si="38"/>
        <v>E3161 2F/230V/1Ph/HT/20'Cond/(3161-0009)</v>
      </c>
      <c r="C1971" s="37" t="s">
        <v>3929</v>
      </c>
      <c r="D1971" s="37" t="str">
        <f>VLOOKUP(A1971,'[1]Zoeller Pump Company'!$A$10:$C$3862,3,FALSE)</f>
        <v>https://www.zoellerpumps.com/en-us/products/high-temperature/3000-series</v>
      </c>
      <c r="E1971" s="37" t="s">
        <v>21</v>
      </c>
      <c r="F1971" s="40">
        <v>2181</v>
      </c>
      <c r="G1971" s="41"/>
      <c r="H1971" s="42">
        <v>53514116262</v>
      </c>
      <c r="I1971" s="43">
        <v>94</v>
      </c>
      <c r="J1971" s="43" t="s">
        <v>22</v>
      </c>
      <c r="K1971" s="43">
        <v>21.25</v>
      </c>
      <c r="L1971" s="43">
        <v>11.75</v>
      </c>
      <c r="M1971" s="43">
        <v>14.75</v>
      </c>
      <c r="N1971" s="37" t="s">
        <v>23</v>
      </c>
      <c r="O1971" s="37" t="s">
        <v>24</v>
      </c>
    </row>
    <row r="1972" spans="1:15" s="36" customFormat="1" x14ac:dyDescent="0.25">
      <c r="A1972" s="37" t="s">
        <v>3930</v>
      </c>
      <c r="B1972" s="44" t="str">
        <f t="shared" si="38"/>
        <v>M3161 2F/115V/1Ph/6'Cond/HT/(3161-0006)</v>
      </c>
      <c r="C1972" s="37" t="s">
        <v>3931</v>
      </c>
      <c r="D1972" s="37" t="str">
        <f>VLOOKUP(A1972,'[1]Zoeller Pump Company'!$A$10:$C$3862,3,FALSE)</f>
        <v>https://www.zoellerpumps.com/en-us/products/high-temperature/3000-series</v>
      </c>
      <c r="E1972" s="37" t="s">
        <v>21</v>
      </c>
      <c r="F1972" s="40">
        <v>2125</v>
      </c>
      <c r="G1972" s="41"/>
      <c r="H1972" s="42">
        <v>53514198169</v>
      </c>
      <c r="I1972" s="43">
        <v>93</v>
      </c>
      <c r="J1972" s="43" t="s">
        <v>22</v>
      </c>
      <c r="K1972" s="43"/>
      <c r="L1972" s="43"/>
      <c r="M1972" s="43"/>
      <c r="N1972" s="37" t="s">
        <v>23</v>
      </c>
      <c r="O1972" s="37" t="s">
        <v>24</v>
      </c>
    </row>
    <row r="1973" spans="1:15" s="36" customFormat="1" x14ac:dyDescent="0.25">
      <c r="A1973" s="37" t="s">
        <v>3932</v>
      </c>
      <c r="B1973" s="44" t="str">
        <f t="shared" si="38"/>
        <v>E3161 2F/230V/1P/35' Cond/HT/(3161-0024)</v>
      </c>
      <c r="C1973" s="37" t="s">
        <v>3933</v>
      </c>
      <c r="D1973" s="37" t="str">
        <f>VLOOKUP(A1973,'[1]Zoeller Pump Company'!$A$10:$C$3862,3,FALSE)</f>
        <v>https://www.zoellerpumps.com/en-us/products/high-temperature/3000-series</v>
      </c>
      <c r="E1973" s="37" t="s">
        <v>21</v>
      </c>
      <c r="F1973" s="40">
        <v>2406</v>
      </c>
      <c r="G1973" s="41"/>
      <c r="H1973" s="42">
        <v>53514316396</v>
      </c>
      <c r="I1973" s="43">
        <v>88</v>
      </c>
      <c r="J1973" s="43" t="s">
        <v>22</v>
      </c>
      <c r="K1973" s="43">
        <v>21.25</v>
      </c>
      <c r="L1973" s="43">
        <v>11.75</v>
      </c>
      <c r="M1973" s="43">
        <v>14.75</v>
      </c>
      <c r="N1973" s="37" t="s">
        <v>23</v>
      </c>
      <c r="O1973" s="37" t="s">
        <v>24</v>
      </c>
    </row>
    <row r="1974" spans="1:15" s="36" customFormat="1" x14ac:dyDescent="0.25">
      <c r="A1974" s="37" t="s">
        <v>3934</v>
      </c>
      <c r="B1974" s="44" t="str">
        <f t="shared" si="38"/>
        <v>E3161 2F/230V/1Ph/HT/15'Cond/(3161-0025)</v>
      </c>
      <c r="C1974" s="37" t="s">
        <v>3935</v>
      </c>
      <c r="D1974" s="37" t="str">
        <f>VLOOKUP(A1974,'[1]Zoeller Pump Company'!$A$10:$C$3862,3,FALSE)</f>
        <v>https://www.zoellerpumps.com/en-us/products/high-temperature/3000-series</v>
      </c>
      <c r="E1974" s="37" t="s">
        <v>21</v>
      </c>
      <c r="F1974" s="40">
        <v>2106</v>
      </c>
      <c r="G1974" s="41"/>
      <c r="H1974" s="42">
        <v>53514324216</v>
      </c>
      <c r="I1974" s="43">
        <v>90</v>
      </c>
      <c r="J1974" s="43" t="s">
        <v>22</v>
      </c>
      <c r="K1974" s="43">
        <v>21.25</v>
      </c>
      <c r="L1974" s="43">
        <v>11.75</v>
      </c>
      <c r="M1974" s="43">
        <v>14.75</v>
      </c>
      <c r="N1974" s="37" t="s">
        <v>23</v>
      </c>
      <c r="O1974" s="37" t="s">
        <v>24</v>
      </c>
    </row>
    <row r="1975" spans="1:15" s="36" customFormat="1" x14ac:dyDescent="0.25">
      <c r="A1975" s="37" t="s">
        <v>3936</v>
      </c>
      <c r="B1975" s="44" t="str">
        <f t="shared" si="38"/>
        <v>N3161 2F/25'Cd/115V/1Ph/HT/(3161-0026)</v>
      </c>
      <c r="C1975" s="37" t="s">
        <v>3937</v>
      </c>
      <c r="D1975" s="37" t="str">
        <f>VLOOKUP(A1975,'[1]Zoeller Pump Company'!$A$10:$C$3862,3,FALSE)</f>
        <v>https://www.zoellerpumps.com/en-us/products/high-temperature/3000-series</v>
      </c>
      <c r="E1975" s="37" t="s">
        <v>21</v>
      </c>
      <c r="F1975" s="40">
        <v>1887</v>
      </c>
      <c r="G1975" s="41"/>
      <c r="H1975" s="42">
        <v>53514346867</v>
      </c>
      <c r="I1975" s="43">
        <v>93</v>
      </c>
      <c r="J1975" s="43" t="s">
        <v>22</v>
      </c>
      <c r="K1975" s="43">
        <v>21.25</v>
      </c>
      <c r="L1975" s="43">
        <v>11.75</v>
      </c>
      <c r="M1975" s="43">
        <v>14.75</v>
      </c>
      <c r="N1975" s="37" t="s">
        <v>23</v>
      </c>
      <c r="O1975" s="37" t="s">
        <v>24</v>
      </c>
    </row>
    <row r="1976" spans="1:15" s="36" customFormat="1" x14ac:dyDescent="0.25">
      <c r="A1976" s="37" t="s">
        <v>3938</v>
      </c>
      <c r="B1976" s="44" t="str">
        <f t="shared" si="38"/>
        <v>M3163 2F/115V/1Ph/HT/(3163-0001)</v>
      </c>
      <c r="C1976" s="37" t="s">
        <v>3939</v>
      </c>
      <c r="D1976" s="37" t="str">
        <f>VLOOKUP(A1976,'[1]Zoeller Pump Company'!$A$10:$C$3862,3,FALSE)</f>
        <v>https://www.zoellerpumps.com/en-us/products/high-temperature/3000-series</v>
      </c>
      <c r="E1976" s="37" t="s">
        <v>21</v>
      </c>
      <c r="F1976" s="40">
        <v>2047</v>
      </c>
      <c r="G1976" s="41"/>
      <c r="H1976" s="42">
        <v>53514060336</v>
      </c>
      <c r="I1976" s="43">
        <v>93</v>
      </c>
      <c r="J1976" s="43" t="s">
        <v>22</v>
      </c>
      <c r="K1976" s="43">
        <v>21.25</v>
      </c>
      <c r="L1976" s="43">
        <v>11.75</v>
      </c>
      <c r="M1976" s="43">
        <v>14.75</v>
      </c>
      <c r="N1976" s="37" t="s">
        <v>23</v>
      </c>
      <c r="O1976" s="37" t="s">
        <v>24</v>
      </c>
    </row>
    <row r="1977" spans="1:15" s="36" customFormat="1" x14ac:dyDescent="0.25">
      <c r="A1977" s="37" t="s">
        <v>3940</v>
      </c>
      <c r="B1977" s="44" t="str">
        <f t="shared" si="38"/>
        <v>N3163 2F/115V/1Ph/HT/(3163-0002)</v>
      </c>
      <c r="C1977" s="37" t="s">
        <v>3941</v>
      </c>
      <c r="D1977" s="37" t="str">
        <f>VLOOKUP(A1977,'[1]Zoeller Pump Company'!$A$10:$C$3862,3,FALSE)</f>
        <v>https://www.zoellerpumps.com/en-us/products/high-temperature/3000-series</v>
      </c>
      <c r="E1977" s="37" t="s">
        <v>21</v>
      </c>
      <c r="F1977" s="40">
        <v>1821</v>
      </c>
      <c r="G1977" s="41"/>
      <c r="H1977" s="42">
        <v>53514060343</v>
      </c>
      <c r="I1977" s="43">
        <v>92</v>
      </c>
      <c r="J1977" s="43" t="s">
        <v>22</v>
      </c>
      <c r="K1977" s="43">
        <v>21.25</v>
      </c>
      <c r="L1977" s="43">
        <v>11.75</v>
      </c>
      <c r="M1977" s="43">
        <v>14.75</v>
      </c>
      <c r="N1977" s="37" t="s">
        <v>23</v>
      </c>
      <c r="O1977" s="37" t="s">
        <v>24</v>
      </c>
    </row>
    <row r="1978" spans="1:15" s="36" customFormat="1" x14ac:dyDescent="0.25">
      <c r="A1978" s="37" t="s">
        <v>3942</v>
      </c>
      <c r="B1978" s="44" t="str">
        <f t="shared" si="38"/>
        <v>D3163 2F/230V/1Ph/HT (3163-0003)</v>
      </c>
      <c r="C1978" s="37" t="s">
        <v>3943</v>
      </c>
      <c r="D1978" s="37" t="str">
        <f>VLOOKUP(A1978,'[1]Zoeller Pump Company'!$A$10:$C$3862,3,FALSE)</f>
        <v>https://www.zoellerpumps.com/en-us/products/high-temperature/3000-series</v>
      </c>
      <c r="E1978" s="37" t="s">
        <v>21</v>
      </c>
      <c r="F1978" s="40">
        <v>2158</v>
      </c>
      <c r="G1978" s="41"/>
      <c r="H1978" s="42">
        <v>53514060350</v>
      </c>
      <c r="I1978" s="43">
        <v>93</v>
      </c>
      <c r="J1978" s="43" t="s">
        <v>22</v>
      </c>
      <c r="K1978" s="43">
        <v>21.25</v>
      </c>
      <c r="L1978" s="43">
        <v>11.75</v>
      </c>
      <c r="M1978" s="43">
        <v>14.75</v>
      </c>
      <c r="N1978" s="37" t="s">
        <v>23</v>
      </c>
      <c r="O1978" s="37" t="s">
        <v>24</v>
      </c>
    </row>
    <row r="1979" spans="1:15" s="36" customFormat="1" x14ac:dyDescent="0.25">
      <c r="A1979" s="37" t="s">
        <v>3944</v>
      </c>
      <c r="B1979" s="44" t="str">
        <f t="shared" si="38"/>
        <v>E3163 2F/230V/1Ph/HT (3163-0004)</v>
      </c>
      <c r="C1979" s="37" t="s">
        <v>3945</v>
      </c>
      <c r="D1979" s="37" t="str">
        <f>VLOOKUP(A1979,'[1]Zoeller Pump Company'!$A$10:$C$3862,3,FALSE)</f>
        <v>https://www.zoellerpumps.com/en-us/products/high-temperature/3000-series</v>
      </c>
      <c r="E1979" s="37" t="s">
        <v>21</v>
      </c>
      <c r="F1979" s="40">
        <v>1938</v>
      </c>
      <c r="G1979" s="41"/>
      <c r="H1979" s="42">
        <v>53514060367</v>
      </c>
      <c r="I1979" s="43">
        <v>92</v>
      </c>
      <c r="J1979" s="43" t="s">
        <v>22</v>
      </c>
      <c r="K1979" s="43">
        <v>21.25</v>
      </c>
      <c r="L1979" s="43">
        <v>11.75</v>
      </c>
      <c r="M1979" s="43">
        <v>14.75</v>
      </c>
      <c r="N1979" s="37" t="s">
        <v>23</v>
      </c>
      <c r="O1979" s="37" t="s">
        <v>24</v>
      </c>
    </row>
    <row r="1980" spans="1:15" s="36" customFormat="1" x14ac:dyDescent="0.25">
      <c r="A1980" s="37" t="s">
        <v>3946</v>
      </c>
      <c r="B1980" s="44" t="str">
        <f t="shared" si="38"/>
        <v>E3163 2F/230V/1Ph/HT/15'Cond/(3163-0006)</v>
      </c>
      <c r="C1980" s="37" t="s">
        <v>3947</v>
      </c>
      <c r="D1980" s="37" t="str">
        <f>VLOOKUP(A1980,'[1]Zoeller Pump Company'!$A$10:$C$3862,3,FALSE)</f>
        <v>https://www.zoellerpumps.com/en-us/products/high-temperature/3000-series</v>
      </c>
      <c r="E1980" s="37" t="s">
        <v>21</v>
      </c>
      <c r="F1980" s="40">
        <v>2106</v>
      </c>
      <c r="G1980" s="41"/>
      <c r="H1980" s="42">
        <v>53514088002</v>
      </c>
      <c r="I1980" s="43">
        <v>92</v>
      </c>
      <c r="J1980" s="43" t="s">
        <v>22</v>
      </c>
      <c r="K1980" s="43">
        <v>21.25</v>
      </c>
      <c r="L1980" s="43">
        <v>11.75</v>
      </c>
      <c r="M1980" s="43">
        <v>14.75</v>
      </c>
      <c r="N1980" s="37" t="s">
        <v>23</v>
      </c>
      <c r="O1980" s="37" t="s">
        <v>24</v>
      </c>
    </row>
    <row r="1981" spans="1:15" s="36" customFormat="1" x14ac:dyDescent="0.25">
      <c r="A1981" s="37" t="s">
        <v>3948</v>
      </c>
      <c r="B1981" s="44" t="str">
        <f t="shared" si="38"/>
        <v>M3163 2F/115V/1Ph/HT/7' Cond(3163-0011)</v>
      </c>
      <c r="C1981" s="37" t="s">
        <v>3949</v>
      </c>
      <c r="D1981" s="37" t="str">
        <f>VLOOKUP(A1981,'[1]Zoeller Pump Company'!$A$10:$C$3862,3,FALSE)</f>
        <v>https://www.zoellerpumps.com/en-us/products/high-temperature/3000-series</v>
      </c>
      <c r="E1981" s="37" t="s">
        <v>21</v>
      </c>
      <c r="F1981" s="40">
        <v>2140</v>
      </c>
      <c r="G1981" s="41"/>
      <c r="H1981" s="42">
        <v>53514124168</v>
      </c>
      <c r="I1981" s="43">
        <v>92</v>
      </c>
      <c r="J1981" s="43" t="s">
        <v>22</v>
      </c>
      <c r="K1981" s="43">
        <v>21.25</v>
      </c>
      <c r="L1981" s="43">
        <v>11.75</v>
      </c>
      <c r="M1981" s="43">
        <v>14.75</v>
      </c>
      <c r="N1981" s="37" t="s">
        <v>23</v>
      </c>
      <c r="O1981" s="37" t="s">
        <v>24</v>
      </c>
    </row>
    <row r="1982" spans="1:15" s="36" customFormat="1" x14ac:dyDescent="0.25">
      <c r="A1982" s="37" t="s">
        <v>3950</v>
      </c>
      <c r="B1982" s="44" t="str">
        <f t="shared" ref="B1982:B2045" si="39">IF(D1982&lt;&gt;0,HYPERLINK(D1982,C1982),"NO LINK")</f>
        <v>N3163 2F/115V/1Ph/HT/20'Cond/(3163-0010)</v>
      </c>
      <c r="C1982" s="37" t="s">
        <v>3951</v>
      </c>
      <c r="D1982" s="37" t="str">
        <f>VLOOKUP(A1982,'[1]Zoeller Pump Company'!$A$10:$C$3862,3,FALSE)</f>
        <v>https://www.zoellerpumps.com/en-us/products/high-temperature/3000-series</v>
      </c>
      <c r="E1982" s="37" t="s">
        <v>21</v>
      </c>
      <c r="F1982" s="40">
        <v>2064</v>
      </c>
      <c r="G1982" s="41"/>
      <c r="H1982" s="42">
        <v>53514178673</v>
      </c>
      <c r="I1982" s="43">
        <v>94</v>
      </c>
      <c r="J1982" s="43" t="s">
        <v>22</v>
      </c>
      <c r="K1982" s="43"/>
      <c r="L1982" s="43"/>
      <c r="M1982" s="43"/>
      <c r="N1982" s="37" t="s">
        <v>23</v>
      </c>
      <c r="O1982" s="37" t="s">
        <v>24</v>
      </c>
    </row>
    <row r="1983" spans="1:15" s="36" customFormat="1" x14ac:dyDescent="0.25">
      <c r="A1983" s="37" t="s">
        <v>3952</v>
      </c>
      <c r="B1983" s="44" t="str">
        <f t="shared" si="39"/>
        <v>N3163 2F/115V/1Ph/HT/25'Cond/(3163-0009)</v>
      </c>
      <c r="C1983" s="37" t="s">
        <v>3953</v>
      </c>
      <c r="D1983" s="37" t="str">
        <f>VLOOKUP(A1983,'[1]Zoeller Pump Company'!$A$10:$C$3862,3,FALSE)</f>
        <v>https://www.zoellerpumps.com/en-us/products/high-temperature/3000-series</v>
      </c>
      <c r="E1983" s="37" t="s">
        <v>21</v>
      </c>
      <c r="F1983" s="40">
        <v>2139</v>
      </c>
      <c r="G1983" s="41"/>
      <c r="H1983" s="42">
        <v>53514287733</v>
      </c>
      <c r="I1983" s="43">
        <v>94</v>
      </c>
      <c r="J1983" s="43" t="s">
        <v>22</v>
      </c>
      <c r="K1983" s="43">
        <v>0</v>
      </c>
      <c r="L1983" s="43">
        <v>0</v>
      </c>
      <c r="M1983" s="43">
        <v>0</v>
      </c>
      <c r="N1983" s="37" t="s">
        <v>23</v>
      </c>
      <c r="O1983" s="37" t="s">
        <v>24</v>
      </c>
    </row>
    <row r="1984" spans="1:15" s="36" customFormat="1" x14ac:dyDescent="0.25">
      <c r="A1984" s="37" t="s">
        <v>3954</v>
      </c>
      <c r="B1984" s="44" t="str">
        <f t="shared" si="39"/>
        <v>E3163 2F/230V/1Ph/25'Cond/HT/(3163-0016)</v>
      </c>
      <c r="C1984" s="37" t="s">
        <v>3955</v>
      </c>
      <c r="D1984" s="37" t="str">
        <f>VLOOKUP(A1984,'[1]Zoeller Pump Company'!$A$10:$C$3862,3,FALSE)</f>
        <v>https://www.zoellerpumps.com/en-us/products/high-temperature/3000-series</v>
      </c>
      <c r="E1984" s="37" t="s">
        <v>21</v>
      </c>
      <c r="F1984" s="40">
        <v>2256</v>
      </c>
      <c r="G1984" s="41"/>
      <c r="H1984" s="42">
        <v>53514345952</v>
      </c>
      <c r="I1984" s="43">
        <v>89</v>
      </c>
      <c r="J1984" s="43" t="s">
        <v>22</v>
      </c>
      <c r="K1984" s="43">
        <v>0</v>
      </c>
      <c r="L1984" s="43">
        <v>0</v>
      </c>
      <c r="M1984" s="43">
        <v>0</v>
      </c>
      <c r="N1984" s="37" t="s">
        <v>23</v>
      </c>
      <c r="O1984" s="37" t="s">
        <v>24</v>
      </c>
    </row>
    <row r="1985" spans="1:15" s="36" customFormat="1" x14ac:dyDescent="0.25">
      <c r="A1985" s="37" t="s">
        <v>3956</v>
      </c>
      <c r="B1985" s="44" t="str">
        <f t="shared" si="39"/>
        <v>M3163 2F/35'Cd/115V/1Ph/HT/10'Cond/(3163-0023)</v>
      </c>
      <c r="C1985" s="37" t="s">
        <v>3957</v>
      </c>
      <c r="D1985" s="37" t="str">
        <f>VLOOKUP(A1985,'[1]Zoeller Pump Company'!$A$10:$C$3862,3,FALSE)</f>
        <v>https://www.zoellerpumps.com/en-us/products/high-temperature/3000-series</v>
      </c>
      <c r="E1985" s="37" t="s">
        <v>21</v>
      </c>
      <c r="F1985" s="40">
        <v>2241</v>
      </c>
      <c r="G1985" s="41"/>
      <c r="H1985" s="42">
        <v>53514403317</v>
      </c>
      <c r="I1985" s="43">
        <v>93</v>
      </c>
      <c r="J1985" s="43" t="s">
        <v>22</v>
      </c>
      <c r="K1985" s="43">
        <v>21.25</v>
      </c>
      <c r="L1985" s="43">
        <v>11.75</v>
      </c>
      <c r="M1985" s="43">
        <v>14.75</v>
      </c>
      <c r="N1985" s="37" t="s">
        <v>23</v>
      </c>
      <c r="O1985" s="37" t="s">
        <v>24</v>
      </c>
    </row>
    <row r="1986" spans="1:15" s="36" customFormat="1" x14ac:dyDescent="0.25">
      <c r="A1986" s="37" t="s">
        <v>3958</v>
      </c>
      <c r="B1986" s="44" t="str">
        <f t="shared" si="39"/>
        <v>M3282 2F/115V/1Ph/HT</v>
      </c>
      <c r="C1986" s="37" t="s">
        <v>3959</v>
      </c>
      <c r="D1986" s="37" t="str">
        <f>VLOOKUP(A1986,'[1]Zoeller Pump Company'!$A$10:$C$3862,3,FALSE)</f>
        <v>https://www.zoellerpumps.com/en-us/products/high-temperature/3000-series</v>
      </c>
      <c r="E1986" s="37" t="s">
        <v>21</v>
      </c>
      <c r="F1986" s="40">
        <v>1671</v>
      </c>
      <c r="G1986" s="41"/>
      <c r="H1986" s="42">
        <v>53514022136</v>
      </c>
      <c r="I1986" s="43">
        <v>89</v>
      </c>
      <c r="J1986" s="43" t="s">
        <v>22</v>
      </c>
      <c r="K1986" s="43">
        <v>21.25</v>
      </c>
      <c r="L1986" s="43">
        <v>11.75</v>
      </c>
      <c r="M1986" s="43">
        <v>14.75</v>
      </c>
      <c r="N1986" s="37" t="s">
        <v>23</v>
      </c>
      <c r="O1986" s="37" t="s">
        <v>24</v>
      </c>
    </row>
    <row r="1987" spans="1:15" s="36" customFormat="1" x14ac:dyDescent="0.25">
      <c r="A1987" s="37" t="s">
        <v>3960</v>
      </c>
      <c r="B1987" s="44" t="str">
        <f t="shared" si="39"/>
        <v>N3282 2F/115V/1Ph/HT</v>
      </c>
      <c r="C1987" s="37" t="s">
        <v>3961</v>
      </c>
      <c r="D1987" s="37" t="str">
        <f>VLOOKUP(A1987,'[1]Zoeller Pump Company'!$A$10:$C$3862,3,FALSE)</f>
        <v>https://www.zoellerpumps.com/en-us/products/high-temperature/3000-series</v>
      </c>
      <c r="E1987" s="37" t="s">
        <v>21</v>
      </c>
      <c r="F1987" s="40">
        <v>1558</v>
      </c>
      <c r="G1987" s="41"/>
      <c r="H1987" s="42">
        <v>53514022143</v>
      </c>
      <c r="I1987" s="43">
        <v>85</v>
      </c>
      <c r="J1987" s="43" t="s">
        <v>22</v>
      </c>
      <c r="K1987" s="43">
        <v>21.25</v>
      </c>
      <c r="L1987" s="43">
        <v>11.75</v>
      </c>
      <c r="M1987" s="43">
        <v>14.75</v>
      </c>
      <c r="N1987" s="37" t="s">
        <v>23</v>
      </c>
      <c r="O1987" s="37" t="s">
        <v>24</v>
      </c>
    </row>
    <row r="1988" spans="1:15" s="36" customFormat="1" x14ac:dyDescent="0.25">
      <c r="A1988" s="37" t="s">
        <v>3962</v>
      </c>
      <c r="B1988" s="44" t="str">
        <f t="shared" si="39"/>
        <v>D3282 2F/230V/1Ph/HT</v>
      </c>
      <c r="C1988" s="37" t="s">
        <v>3963</v>
      </c>
      <c r="D1988" s="37" t="str">
        <f>VLOOKUP(A1988,'[1]Zoeller Pump Company'!$A$10:$C$3862,3,FALSE)</f>
        <v>https://www.zoellerpumps.com/en-us/products/high-temperature/3000-series</v>
      </c>
      <c r="E1988" s="37" t="s">
        <v>21</v>
      </c>
      <c r="F1988" s="40">
        <v>1737</v>
      </c>
      <c r="G1988" s="41"/>
      <c r="H1988" s="42">
        <v>53514022150</v>
      </c>
      <c r="I1988" s="43">
        <v>89</v>
      </c>
      <c r="J1988" s="43" t="s">
        <v>22</v>
      </c>
      <c r="K1988" s="43">
        <v>21.25</v>
      </c>
      <c r="L1988" s="43">
        <v>11.75</v>
      </c>
      <c r="M1988" s="43">
        <v>14.75</v>
      </c>
      <c r="N1988" s="37" t="s">
        <v>23</v>
      </c>
      <c r="O1988" s="37" t="s">
        <v>24</v>
      </c>
    </row>
    <row r="1989" spans="1:15" s="36" customFormat="1" x14ac:dyDescent="0.25">
      <c r="A1989" s="37" t="s">
        <v>3964</v>
      </c>
      <c r="B1989" s="44" t="str">
        <f t="shared" si="39"/>
        <v>E3282 2F/230V/1Ph/HT</v>
      </c>
      <c r="C1989" s="37" t="s">
        <v>3965</v>
      </c>
      <c r="D1989" s="37" t="str">
        <f>VLOOKUP(A1989,'[1]Zoeller Pump Company'!$A$10:$C$3862,3,FALSE)</f>
        <v>https://www.zoellerpumps.com/en-us/products/high-temperature/3000-series</v>
      </c>
      <c r="E1989" s="37" t="s">
        <v>21</v>
      </c>
      <c r="F1989" s="40">
        <v>1656</v>
      </c>
      <c r="G1989" s="41"/>
      <c r="H1989" s="42">
        <v>53514022167</v>
      </c>
      <c r="I1989" s="43">
        <v>85</v>
      </c>
      <c r="J1989" s="43" t="s">
        <v>22</v>
      </c>
      <c r="K1989" s="43">
        <v>21.25</v>
      </c>
      <c r="L1989" s="43">
        <v>11.75</v>
      </c>
      <c r="M1989" s="43">
        <v>14.75</v>
      </c>
      <c r="N1989" s="37" t="s">
        <v>23</v>
      </c>
      <c r="O1989" s="37" t="s">
        <v>24</v>
      </c>
    </row>
    <row r="1990" spans="1:15" s="36" customFormat="1" x14ac:dyDescent="0.25">
      <c r="A1990" s="37" t="s">
        <v>3966</v>
      </c>
      <c r="B1990" s="44" t="str">
        <f t="shared" si="39"/>
        <v>D3282 2F/25'Cd/230V/1Ph/HT</v>
      </c>
      <c r="C1990" s="37" t="s">
        <v>3967</v>
      </c>
      <c r="D1990" s="37" t="str">
        <f>VLOOKUP(A1990,'[1]Zoeller Pump Company'!$A$10:$C$3862,3,FALSE)</f>
        <v>https://www.zoellerpumps.com/en-us/products/high-temperature/3000-series</v>
      </c>
      <c r="E1990" s="37" t="s">
        <v>21</v>
      </c>
      <c r="F1990" s="40">
        <v>1783</v>
      </c>
      <c r="G1990" s="41"/>
      <c r="H1990" s="42">
        <v>53514022174</v>
      </c>
      <c r="I1990" s="43">
        <v>91</v>
      </c>
      <c r="J1990" s="43" t="s">
        <v>22</v>
      </c>
      <c r="K1990" s="43">
        <v>21.25</v>
      </c>
      <c r="L1990" s="43">
        <v>11.75</v>
      </c>
      <c r="M1990" s="43">
        <v>14.75</v>
      </c>
      <c r="N1990" s="37" t="s">
        <v>23</v>
      </c>
      <c r="O1990" s="37" t="s">
        <v>24</v>
      </c>
    </row>
    <row r="1991" spans="1:15" s="36" customFormat="1" x14ac:dyDescent="0.25">
      <c r="A1991" s="37" t="s">
        <v>3968</v>
      </c>
      <c r="B1991" s="44" t="str">
        <f t="shared" si="39"/>
        <v>M3282 2F/115V/1Ph/8'Cond/HT</v>
      </c>
      <c r="C1991" s="37" t="s">
        <v>3969</v>
      </c>
      <c r="D1991" s="37" t="str">
        <f>VLOOKUP(A1991,'[1]Zoeller Pump Company'!$A$10:$C$3862,3,FALSE)</f>
        <v>https://www.zoellerpumps.com/en-us/products/high-temperature/3000-series</v>
      </c>
      <c r="E1991" s="37" t="s">
        <v>21</v>
      </c>
      <c r="F1991" s="40">
        <v>1779</v>
      </c>
      <c r="G1991" s="41"/>
      <c r="H1991" s="42">
        <v>53514028954</v>
      </c>
      <c r="I1991" s="43">
        <v>91</v>
      </c>
      <c r="J1991" s="43" t="s">
        <v>22</v>
      </c>
      <c r="K1991" s="43"/>
      <c r="L1991" s="43"/>
      <c r="M1991" s="43"/>
      <c r="N1991" s="37" t="s">
        <v>23</v>
      </c>
      <c r="O1991" s="37" t="s">
        <v>24</v>
      </c>
    </row>
    <row r="1992" spans="1:15" s="36" customFormat="1" x14ac:dyDescent="0.25">
      <c r="A1992" s="37" t="s">
        <v>3970</v>
      </c>
      <c r="B1992" s="44" t="str">
        <f t="shared" si="39"/>
        <v>N3282 2F/115V/1Ph/35'Cond/HT</v>
      </c>
      <c r="C1992" s="37" t="s">
        <v>3971</v>
      </c>
      <c r="D1992" s="37" t="str">
        <f>VLOOKUP(A1992,'[1]Zoeller Pump Company'!$A$10:$C$3862,3,FALSE)</f>
        <v>https://www.zoellerpumps.com/en-us/products/high-temperature/3000-series</v>
      </c>
      <c r="E1992" s="37" t="s">
        <v>21</v>
      </c>
      <c r="F1992" s="40">
        <v>2026</v>
      </c>
      <c r="G1992" s="41"/>
      <c r="H1992" s="42">
        <v>53514030537</v>
      </c>
      <c r="I1992" s="43">
        <v>90</v>
      </c>
      <c r="J1992" s="43" t="s">
        <v>22</v>
      </c>
      <c r="K1992" s="43">
        <v>21.25</v>
      </c>
      <c r="L1992" s="43">
        <v>11.75</v>
      </c>
      <c r="M1992" s="43">
        <v>14.75</v>
      </c>
      <c r="N1992" s="37" t="s">
        <v>23</v>
      </c>
      <c r="O1992" s="37" t="s">
        <v>24</v>
      </c>
    </row>
    <row r="1993" spans="1:15" s="36" customFormat="1" x14ac:dyDescent="0.25">
      <c r="A1993" s="37" t="s">
        <v>3972</v>
      </c>
      <c r="B1993" s="44" t="str">
        <f t="shared" si="39"/>
        <v>D3282 2F/230V/1Ph/6'Cond/HT</v>
      </c>
      <c r="C1993" s="37" t="s">
        <v>3973</v>
      </c>
      <c r="D1993" s="37" t="str">
        <f>VLOOKUP(A1993,'[1]Zoeller Pump Company'!$A$10:$C$3862,3,FALSE)</f>
        <v>https://www.zoellerpumps.com/en-us/products/high-temperature/3000-series</v>
      </c>
      <c r="E1993" s="37" t="s">
        <v>21</v>
      </c>
      <c r="F1993" s="40">
        <v>1815</v>
      </c>
      <c r="G1993" s="41"/>
      <c r="H1993" s="42">
        <v>53514031114</v>
      </c>
      <c r="I1993" s="43">
        <v>90</v>
      </c>
      <c r="J1993" s="43" t="s">
        <v>22</v>
      </c>
      <c r="K1993" s="43"/>
      <c r="L1993" s="43"/>
      <c r="M1993" s="43"/>
      <c r="N1993" s="37" t="s">
        <v>23</v>
      </c>
      <c r="O1993" s="37" t="s">
        <v>24</v>
      </c>
    </row>
    <row r="1994" spans="1:15" s="36" customFormat="1" x14ac:dyDescent="0.25">
      <c r="A1994" s="37" t="s">
        <v>3974</v>
      </c>
      <c r="B1994" s="44" t="str">
        <f t="shared" si="39"/>
        <v>E3282 2F/230V/1P/12'Cond/HT</v>
      </c>
      <c r="C1994" s="37" t="s">
        <v>3975</v>
      </c>
      <c r="D1994" s="37" t="str">
        <f>VLOOKUP(A1994,'[1]Zoeller Pump Company'!$A$10:$C$3862,3,FALSE)</f>
        <v>https://www.zoellerpumps.com/en-us/products/high-temperature/3000-series</v>
      </c>
      <c r="E1994" s="37" t="s">
        <v>21</v>
      </c>
      <c r="F1994" s="40">
        <v>1779</v>
      </c>
      <c r="G1994" s="41"/>
      <c r="H1994" s="42">
        <v>53514056506</v>
      </c>
      <c r="I1994" s="43">
        <v>91</v>
      </c>
      <c r="J1994" s="43" t="s">
        <v>22</v>
      </c>
      <c r="K1994" s="43">
        <v>21.25</v>
      </c>
      <c r="L1994" s="43">
        <v>11.75</v>
      </c>
      <c r="M1994" s="43">
        <v>14.75</v>
      </c>
      <c r="N1994" s="37" t="s">
        <v>23</v>
      </c>
      <c r="O1994" s="37" t="s">
        <v>24</v>
      </c>
    </row>
    <row r="1995" spans="1:15" s="36" customFormat="1" x14ac:dyDescent="0.25">
      <c r="A1995" s="37" t="s">
        <v>3976</v>
      </c>
      <c r="B1995" s="44" t="str">
        <f t="shared" si="39"/>
        <v>N3282 2F/115V/1Ph/9'Cond/HT</v>
      </c>
      <c r="C1995" s="37" t="s">
        <v>3977</v>
      </c>
      <c r="D1995" s="37" t="str">
        <f>VLOOKUP(A1995,'[1]Zoeller Pump Company'!$A$10:$C$3862,3,FALSE)</f>
        <v>https://www.zoellerpumps.com/en-us/products/high-temperature/3000-series</v>
      </c>
      <c r="E1995" s="37" t="s">
        <v>21</v>
      </c>
      <c r="F1995" s="40">
        <v>1636</v>
      </c>
      <c r="G1995" s="41"/>
      <c r="H1995" s="42">
        <v>53514062286</v>
      </c>
      <c r="I1995" s="43">
        <v>88</v>
      </c>
      <c r="J1995" s="43" t="s">
        <v>22</v>
      </c>
      <c r="K1995" s="43">
        <v>21.25</v>
      </c>
      <c r="L1995" s="43">
        <v>11.75</v>
      </c>
      <c r="M1995" s="43">
        <v>14.75</v>
      </c>
      <c r="N1995" s="37" t="s">
        <v>23</v>
      </c>
      <c r="O1995" s="37" t="s">
        <v>24</v>
      </c>
    </row>
    <row r="1996" spans="1:15" s="36" customFormat="1" x14ac:dyDescent="0.25">
      <c r="A1996" s="37" t="s">
        <v>3978</v>
      </c>
      <c r="B1996" s="44" t="str">
        <f t="shared" si="39"/>
        <v>N3282 2F/115V/1Ph/50'Cond/HT</v>
      </c>
      <c r="C1996" s="37" t="s">
        <v>3979</v>
      </c>
      <c r="D1996" s="37" t="str">
        <f>VLOOKUP(A1996,'[1]Zoeller Pump Company'!$A$10:$C$3862,3,FALSE)</f>
        <v>https://www.zoellerpumps.com/en-us/products/high-temperature/3000-series</v>
      </c>
      <c r="E1996" s="37" t="s">
        <v>21</v>
      </c>
      <c r="F1996" s="40">
        <v>2234</v>
      </c>
      <c r="G1996" s="41"/>
      <c r="H1996" s="42">
        <v>53514063818</v>
      </c>
      <c r="I1996" s="43">
        <v>92</v>
      </c>
      <c r="J1996" s="43" t="s">
        <v>22</v>
      </c>
      <c r="K1996" s="43">
        <v>21.25</v>
      </c>
      <c r="L1996" s="43">
        <v>11.75</v>
      </c>
      <c r="M1996" s="43">
        <v>14.75</v>
      </c>
      <c r="N1996" s="37" t="s">
        <v>23</v>
      </c>
      <c r="O1996" s="37" t="s">
        <v>24</v>
      </c>
    </row>
    <row r="1997" spans="1:15" s="36" customFormat="1" x14ac:dyDescent="0.25">
      <c r="A1997" s="37" t="s">
        <v>3980</v>
      </c>
      <c r="B1997" s="44" t="str">
        <f t="shared" si="39"/>
        <v>E3282 2F/230V/1P/15'Cond/HT</v>
      </c>
      <c r="C1997" s="37" t="s">
        <v>3981</v>
      </c>
      <c r="D1997" s="37" t="str">
        <f>VLOOKUP(A1997,'[1]Zoeller Pump Company'!$A$10:$C$3862,3,FALSE)</f>
        <v>https://www.zoellerpumps.com/en-us/products/high-temperature/3000-series</v>
      </c>
      <c r="E1997" s="37" t="s">
        <v>21</v>
      </c>
      <c r="F1997" s="40">
        <v>1824</v>
      </c>
      <c r="G1997" s="41"/>
      <c r="H1997" s="42">
        <v>53514088576</v>
      </c>
      <c r="I1997" s="43">
        <v>92</v>
      </c>
      <c r="J1997" s="43" t="s">
        <v>22</v>
      </c>
      <c r="K1997" s="43">
        <v>21.25</v>
      </c>
      <c r="L1997" s="43">
        <v>11.75</v>
      </c>
      <c r="M1997" s="43">
        <v>14.75</v>
      </c>
      <c r="N1997" s="37" t="s">
        <v>23</v>
      </c>
      <c r="O1997" s="37" t="s">
        <v>24</v>
      </c>
    </row>
    <row r="1998" spans="1:15" s="36" customFormat="1" x14ac:dyDescent="0.25">
      <c r="A1998" s="37" t="s">
        <v>3982</v>
      </c>
      <c r="B1998" s="44" t="str">
        <f t="shared" si="39"/>
        <v>M3282 2F/115V/1Ph/9'Cond/HT</v>
      </c>
      <c r="C1998" s="37" t="s">
        <v>3983</v>
      </c>
      <c r="D1998" s="37" t="str">
        <f>VLOOKUP(A1998,'[1]Zoeller Pump Company'!$A$10:$C$3862,3,FALSE)</f>
        <v>https://www.zoellerpumps.com/en-us/products/high-temperature/3000-series</v>
      </c>
      <c r="E1998" s="37" t="s">
        <v>21</v>
      </c>
      <c r="F1998" s="40">
        <v>1794</v>
      </c>
      <c r="G1998" s="41"/>
      <c r="H1998" s="42">
        <v>53514102180</v>
      </c>
      <c r="I1998" s="43">
        <v>91</v>
      </c>
      <c r="J1998" s="43" t="s">
        <v>22</v>
      </c>
      <c r="K1998" s="43">
        <v>21.25</v>
      </c>
      <c r="L1998" s="43">
        <v>11.75</v>
      </c>
      <c r="M1998" s="43">
        <v>14.75</v>
      </c>
      <c r="N1998" s="37" t="s">
        <v>23</v>
      </c>
      <c r="O1998" s="37" t="s">
        <v>24</v>
      </c>
    </row>
    <row r="1999" spans="1:15" s="36" customFormat="1" x14ac:dyDescent="0.25">
      <c r="A1999" s="37" t="s">
        <v>3984</v>
      </c>
      <c r="B1999" s="44" t="str">
        <f t="shared" si="39"/>
        <v>N3282 2F/115V/1Ph/15' Cond/HT</v>
      </c>
      <c r="C1999" s="37" t="s">
        <v>3985</v>
      </c>
      <c r="D1999" s="37" t="str">
        <f>VLOOKUP(A1999,'[1]Zoeller Pump Company'!$A$10:$C$3862,3,FALSE)</f>
        <v>https://www.zoellerpumps.com/en-us/products/high-temperature/3000-series</v>
      </c>
      <c r="E1999" s="37" t="s">
        <v>21</v>
      </c>
      <c r="F1999" s="40">
        <v>1726</v>
      </c>
      <c r="G1999" s="41"/>
      <c r="H1999" s="42">
        <v>53514102746</v>
      </c>
      <c r="I1999" s="43">
        <v>90</v>
      </c>
      <c r="J1999" s="43" t="s">
        <v>22</v>
      </c>
      <c r="K1999" s="43">
        <v>21.25</v>
      </c>
      <c r="L1999" s="43">
        <v>11.75</v>
      </c>
      <c r="M1999" s="43">
        <v>14.75</v>
      </c>
      <c r="N1999" s="37" t="s">
        <v>23</v>
      </c>
      <c r="O1999" s="37" t="s">
        <v>24</v>
      </c>
    </row>
    <row r="2000" spans="1:15" s="36" customFormat="1" x14ac:dyDescent="0.25">
      <c r="A2000" s="37" t="s">
        <v>3986</v>
      </c>
      <c r="B2000" s="44" t="str">
        <f t="shared" si="39"/>
        <v>N3282 2F/115V/1Ph/20' Cond/HT</v>
      </c>
      <c r="C2000" s="37" t="s">
        <v>3987</v>
      </c>
      <c r="D2000" s="37" t="str">
        <f>VLOOKUP(A2000,'[1]Zoeller Pump Company'!$A$10:$C$3862,3,FALSE)</f>
        <v>https://www.zoellerpumps.com/en-us/products/high-temperature/3000-series</v>
      </c>
      <c r="E2000" s="37" t="s">
        <v>21</v>
      </c>
      <c r="F2000" s="40">
        <v>1821</v>
      </c>
      <c r="G2000" s="41"/>
      <c r="H2000" s="42">
        <v>53514104030</v>
      </c>
      <c r="I2000" s="43">
        <v>91</v>
      </c>
      <c r="J2000" s="43" t="s">
        <v>22</v>
      </c>
      <c r="K2000" s="43">
        <v>21.25</v>
      </c>
      <c r="L2000" s="43">
        <v>11.75</v>
      </c>
      <c r="M2000" s="43">
        <v>14.75</v>
      </c>
      <c r="N2000" s="37" t="s">
        <v>23</v>
      </c>
      <c r="O2000" s="37" t="s">
        <v>24</v>
      </c>
    </row>
    <row r="2001" spans="1:15" s="36" customFormat="1" x14ac:dyDescent="0.25">
      <c r="A2001" s="37" t="s">
        <v>3988</v>
      </c>
      <c r="B2001" s="44" t="str">
        <f t="shared" si="39"/>
        <v>E3282 2F/230V/1P/20'Cond/HT</v>
      </c>
      <c r="C2001" s="37" t="s">
        <v>3989</v>
      </c>
      <c r="D2001" s="37" t="str">
        <f>VLOOKUP(A2001,'[1]Zoeller Pump Company'!$A$10:$C$3862,3,FALSE)</f>
        <v>https://www.zoellerpumps.com/en-us/products/high-temperature/3000-series</v>
      </c>
      <c r="E2001" s="37" t="s">
        <v>21</v>
      </c>
      <c r="F2001" s="40">
        <v>1899</v>
      </c>
      <c r="G2001" s="41"/>
      <c r="H2001" s="42">
        <v>53514170578</v>
      </c>
      <c r="I2001" s="43">
        <v>92</v>
      </c>
      <c r="J2001" s="43" t="s">
        <v>22</v>
      </c>
      <c r="K2001" s="43">
        <v>21.25</v>
      </c>
      <c r="L2001" s="43">
        <v>11.75</v>
      </c>
      <c r="M2001" s="43">
        <v>14.75</v>
      </c>
      <c r="N2001" s="37" t="s">
        <v>23</v>
      </c>
      <c r="O2001" s="37" t="s">
        <v>24</v>
      </c>
    </row>
    <row r="2002" spans="1:15" s="36" customFormat="1" x14ac:dyDescent="0.25">
      <c r="A2002" s="37" t="s">
        <v>3990</v>
      </c>
      <c r="B2002" s="44" t="str">
        <f t="shared" si="39"/>
        <v>N3282 2F/115V/1Ph/25'Cond/HT</v>
      </c>
      <c r="C2002" s="37" t="s">
        <v>3991</v>
      </c>
      <c r="D2002" s="37" t="str">
        <f>VLOOKUP(A2002,'[1]Zoeller Pump Company'!$A$10:$C$3862,3,FALSE)</f>
        <v>https://www.zoellerpumps.com/en-us/products/high-temperature/3000-series</v>
      </c>
      <c r="E2002" s="37" t="s">
        <v>21</v>
      </c>
      <c r="F2002" s="40">
        <v>1876</v>
      </c>
      <c r="G2002" s="41"/>
      <c r="H2002" s="42">
        <v>53514302559</v>
      </c>
      <c r="I2002" s="43">
        <v>88</v>
      </c>
      <c r="J2002" s="43" t="s">
        <v>22</v>
      </c>
      <c r="K2002" s="43">
        <v>21.25</v>
      </c>
      <c r="L2002" s="43">
        <v>11.75</v>
      </c>
      <c r="M2002" s="43">
        <v>14.75</v>
      </c>
      <c r="N2002" s="37" t="s">
        <v>23</v>
      </c>
      <c r="O2002" s="37" t="s">
        <v>24</v>
      </c>
    </row>
    <row r="2003" spans="1:15" s="36" customFormat="1" x14ac:dyDescent="0.25">
      <c r="A2003" s="37" t="s">
        <v>3992</v>
      </c>
      <c r="B2003" s="44" t="str">
        <f t="shared" si="39"/>
        <v>N3282 2F/115V/1Ph/13' Cond/HT</v>
      </c>
      <c r="C2003" s="37" t="s">
        <v>3993</v>
      </c>
      <c r="D2003" s="37" t="str">
        <f>VLOOKUP(A2003,'[1]Zoeller Pump Company'!$A$10:$C$3862,3,FALSE)</f>
        <v>https://www.zoellerpumps.com/en-us/products/high-temperature/3000-series</v>
      </c>
      <c r="E2003" s="37" t="s">
        <v>21</v>
      </c>
      <c r="F2003" s="40">
        <v>1696</v>
      </c>
      <c r="G2003" s="41"/>
      <c r="H2003" s="42">
        <v>53514333379</v>
      </c>
      <c r="I2003" s="43">
        <v>90</v>
      </c>
      <c r="J2003" s="43" t="s">
        <v>22</v>
      </c>
      <c r="K2003" s="43">
        <v>22.62</v>
      </c>
      <c r="L2003" s="43">
        <v>11.75</v>
      </c>
      <c r="M2003" s="43">
        <v>14.75</v>
      </c>
      <c r="N2003" s="37" t="s">
        <v>23</v>
      </c>
      <c r="O2003" s="37" t="s">
        <v>24</v>
      </c>
    </row>
    <row r="2004" spans="1:15" s="36" customFormat="1" x14ac:dyDescent="0.25">
      <c r="A2004" s="37" t="s">
        <v>3994</v>
      </c>
      <c r="B2004" s="44" t="str">
        <f t="shared" si="39"/>
        <v>N3282 2F/115V/1Ph/12' Cond/HT</v>
      </c>
      <c r="C2004" s="37" t="s">
        <v>3995</v>
      </c>
      <c r="D2004" s="37" t="str">
        <f>VLOOKUP(A2004,'[1]Zoeller Pump Company'!$A$10:$C$3862,3,FALSE)</f>
        <v>https://www.zoellerpumps.com/en-us/products/high-temperature/3000-series</v>
      </c>
      <c r="E2004" s="37" t="s">
        <v>21</v>
      </c>
      <c r="F2004" s="40">
        <v>1681</v>
      </c>
      <c r="G2004" s="41"/>
      <c r="H2004" s="42">
        <v>53514346027</v>
      </c>
      <c r="I2004" s="43">
        <v>90</v>
      </c>
      <c r="J2004" s="43" t="s">
        <v>22</v>
      </c>
      <c r="K2004" s="43">
        <v>22.62</v>
      </c>
      <c r="L2004" s="43">
        <v>11.75</v>
      </c>
      <c r="M2004" s="43">
        <v>14.75</v>
      </c>
      <c r="N2004" s="37" t="s">
        <v>23</v>
      </c>
      <c r="O2004" s="37" t="s">
        <v>24</v>
      </c>
    </row>
    <row r="2005" spans="1:15" s="36" customFormat="1" x14ac:dyDescent="0.25">
      <c r="A2005" s="37" t="s">
        <v>3996</v>
      </c>
      <c r="B2005" s="44" t="str">
        <f t="shared" si="39"/>
        <v>NE330 115/230V/1Ph/.75Hp/Field Wired/Dual Volt</v>
      </c>
      <c r="C2005" s="37" t="s">
        <v>3997</v>
      </c>
      <c r="D2005" s="51" t="s">
        <v>3444</v>
      </c>
      <c r="E2005" s="37" t="s">
        <v>21</v>
      </c>
      <c r="F2005" s="40">
        <v>915</v>
      </c>
      <c r="G2005" s="41"/>
      <c r="H2005" s="42">
        <v>53514140007</v>
      </c>
      <c r="I2005" s="43">
        <v>64</v>
      </c>
      <c r="J2005" s="43" t="s">
        <v>22</v>
      </c>
      <c r="K2005" s="43">
        <v>11.5</v>
      </c>
      <c r="L2005" s="43">
        <v>14.8</v>
      </c>
      <c r="M2005" s="43">
        <v>24.3</v>
      </c>
      <c r="N2005" s="37" t="s">
        <v>23</v>
      </c>
      <c r="O2005" s="37" t="s">
        <v>24</v>
      </c>
    </row>
    <row r="2006" spans="1:15" s="36" customFormat="1" x14ac:dyDescent="0.25">
      <c r="A2006" s="37" t="s">
        <v>3998</v>
      </c>
      <c r="B2006" s="44" t="str">
        <f t="shared" si="39"/>
        <v>Basin&amp;Rail Asm/24X60/Sim/1.25-2"D/NS Z-Rail/FG Cover/(2)Elec Coupling/AFD</v>
      </c>
      <c r="C2006" s="37" t="s">
        <v>3999</v>
      </c>
      <c r="D2006" s="37" t="str">
        <f>VLOOKUP(A2006,'[1]Zoeller Pump Company'!$A$10:$C$3862,3,FALSE)</f>
        <v>https://www.zoellerpumps.com/en-us/products/package-systems/basins</v>
      </c>
      <c r="E2006" s="37" t="s">
        <v>21</v>
      </c>
      <c r="F2006" s="40">
        <v>3748</v>
      </c>
      <c r="G2006" s="41"/>
      <c r="H2006" s="42">
        <v>53514303334</v>
      </c>
      <c r="I2006" s="43">
        <v>189</v>
      </c>
      <c r="J2006" s="43" t="s">
        <v>22</v>
      </c>
      <c r="K2006" s="43">
        <v>66</v>
      </c>
      <c r="L2006" s="43">
        <v>42</v>
      </c>
      <c r="M2006" s="43">
        <v>48</v>
      </c>
      <c r="N2006" s="37" t="s">
        <v>23</v>
      </c>
      <c r="O2006" s="37" t="s">
        <v>24</v>
      </c>
    </row>
    <row r="2007" spans="1:15" s="36" customFormat="1" x14ac:dyDescent="0.25">
      <c r="A2007" s="37" t="s">
        <v>4000</v>
      </c>
      <c r="B2007" s="44" t="str">
        <f t="shared" si="39"/>
        <v>Basin&amp;Rail Asm/24X72/Sim/1.25-2"D/NS Z-Rail/FG Cover/(2)Elec Coupling/AFD</v>
      </c>
      <c r="C2007" s="37" t="s">
        <v>4001</v>
      </c>
      <c r="D2007" s="37" t="str">
        <f>VLOOKUP(A2007,'[1]Zoeller Pump Company'!$A$10:$C$3862,3,FALSE)</f>
        <v>https://www.zoellerpumps.com/en-us/products/package-systems/basins</v>
      </c>
      <c r="E2007" s="37" t="s">
        <v>21</v>
      </c>
      <c r="F2007" s="40">
        <v>3945</v>
      </c>
      <c r="G2007" s="41"/>
      <c r="H2007" s="42">
        <v>53514303358</v>
      </c>
      <c r="I2007" s="43">
        <v>192</v>
      </c>
      <c r="J2007" s="43" t="s">
        <v>22</v>
      </c>
      <c r="K2007" s="43">
        <v>78</v>
      </c>
      <c r="L2007" s="43">
        <v>42</v>
      </c>
      <c r="M2007" s="43">
        <v>48</v>
      </c>
      <c r="N2007" s="37" t="s">
        <v>23</v>
      </c>
      <c r="O2007" s="37" t="s">
        <v>24</v>
      </c>
    </row>
    <row r="2008" spans="1:15" s="36" customFormat="1" x14ac:dyDescent="0.25">
      <c r="A2008" s="37" t="s">
        <v>4002</v>
      </c>
      <c r="B2008" s="44" t="str">
        <f t="shared" si="39"/>
        <v>Basin&amp;Rail Asm/24X84/Sim/1.25-2"D/NS Z-Rail/FG Cover/(2)Elec Coupling/AFD</v>
      </c>
      <c r="C2008" s="37" t="s">
        <v>4003</v>
      </c>
      <c r="D2008" s="37" t="str">
        <f>VLOOKUP(A2008,'[1]Zoeller Pump Company'!$A$10:$C$3862,3,FALSE)</f>
        <v>https://www.zoellerpumps.com/en-us/products/package-systems/basins</v>
      </c>
      <c r="E2008" s="37" t="s">
        <v>21</v>
      </c>
      <c r="F2008" s="40">
        <v>4107</v>
      </c>
      <c r="G2008" s="41"/>
      <c r="H2008" s="42">
        <v>53514303372</v>
      </c>
      <c r="I2008" s="43">
        <v>213</v>
      </c>
      <c r="J2008" s="43" t="s">
        <v>22</v>
      </c>
      <c r="K2008" s="43">
        <v>90</v>
      </c>
      <c r="L2008" s="43">
        <v>42</v>
      </c>
      <c r="M2008" s="43">
        <v>48</v>
      </c>
      <c r="N2008" s="37" t="s">
        <v>23</v>
      </c>
      <c r="O2008" s="37" t="s">
        <v>24</v>
      </c>
    </row>
    <row r="2009" spans="1:15" s="36" customFormat="1" x14ac:dyDescent="0.25">
      <c r="A2009" s="37" t="s">
        <v>4004</v>
      </c>
      <c r="B2009" s="44" t="str">
        <f t="shared" si="39"/>
        <v>NE331 115/230V/1Ph/1Hp/Field Wired/Dual Volt</v>
      </c>
      <c r="C2009" s="37" t="s">
        <v>4005</v>
      </c>
      <c r="D2009" s="51" t="s">
        <v>3444</v>
      </c>
      <c r="E2009" s="37" t="s">
        <v>21</v>
      </c>
      <c r="F2009" s="40">
        <v>943</v>
      </c>
      <c r="G2009" s="41"/>
      <c r="H2009" s="42">
        <v>53514140014</v>
      </c>
      <c r="I2009" s="43">
        <v>68</v>
      </c>
      <c r="J2009" s="43" t="s">
        <v>22</v>
      </c>
      <c r="K2009" s="43">
        <v>11.5</v>
      </c>
      <c r="L2009" s="43">
        <v>14.8</v>
      </c>
      <c r="M2009" s="43">
        <v>24.3</v>
      </c>
      <c r="N2009" s="37" t="s">
        <v>23</v>
      </c>
      <c r="O2009" s="37" t="s">
        <v>24</v>
      </c>
    </row>
    <row r="2010" spans="1:15" s="36" customFormat="1" x14ac:dyDescent="0.25">
      <c r="A2010" s="37" t="s">
        <v>4006</v>
      </c>
      <c r="B2010" s="44" t="str">
        <f t="shared" si="39"/>
        <v>Basin&amp;Rail Asm/24X96/Sim/1.25-2"D/NS Z-Rail/FG Cover/(2)Elec Coupling/AFD</v>
      </c>
      <c r="C2010" s="37" t="s">
        <v>4007</v>
      </c>
      <c r="D2010" s="37" t="str">
        <f>VLOOKUP(A2010,'[1]Zoeller Pump Company'!$A$10:$C$3862,3,FALSE)</f>
        <v>https://www.zoellerpumps.com/en-us/products/package-systems/basins</v>
      </c>
      <c r="E2010" s="37" t="s">
        <v>21</v>
      </c>
      <c r="F2010" s="40">
        <v>4457</v>
      </c>
      <c r="G2010" s="41"/>
      <c r="H2010" s="42">
        <v>53514303396</v>
      </c>
      <c r="I2010" s="43">
        <v>235</v>
      </c>
      <c r="J2010" s="43" t="s">
        <v>22</v>
      </c>
      <c r="K2010" s="43">
        <v>36</v>
      </c>
      <c r="L2010" s="43">
        <v>48</v>
      </c>
      <c r="M2010" s="43">
        <v>106</v>
      </c>
      <c r="N2010" s="37" t="s">
        <v>23</v>
      </c>
      <c r="O2010" s="37" t="s">
        <v>24</v>
      </c>
    </row>
    <row r="2011" spans="1:15" s="36" customFormat="1" x14ac:dyDescent="0.25">
      <c r="A2011" s="37" t="s">
        <v>4008</v>
      </c>
      <c r="B2011" s="44" t="str">
        <f t="shared" si="39"/>
        <v>Basin&amp;Rail Asm/36X60/Dup/1.25-2"D/NS Z-Rail/FG Cover/(2)Elec Coupling/AFD</v>
      </c>
      <c r="C2011" s="37" t="s">
        <v>4009</v>
      </c>
      <c r="D2011" s="37" t="str">
        <f>VLOOKUP(A2011,'[1]Zoeller Pump Company'!$A$10:$C$3862,3,FALSE)</f>
        <v>https://www.zoellerpumps.com/en-us/products/package-systems/basins</v>
      </c>
      <c r="E2011" s="37" t="s">
        <v>21</v>
      </c>
      <c r="F2011" s="40">
        <v>6241</v>
      </c>
      <c r="G2011" s="41"/>
      <c r="H2011" s="42">
        <v>53514303419</v>
      </c>
      <c r="I2011" s="43">
        <v>393</v>
      </c>
      <c r="J2011" s="43" t="s">
        <v>22</v>
      </c>
      <c r="K2011" s="43">
        <v>66</v>
      </c>
      <c r="L2011" s="43">
        <v>42</v>
      </c>
      <c r="M2011" s="43">
        <v>48</v>
      </c>
      <c r="N2011" s="37" t="s">
        <v>23</v>
      </c>
      <c r="O2011" s="37" t="s">
        <v>24</v>
      </c>
    </row>
    <row r="2012" spans="1:15" s="36" customFormat="1" x14ac:dyDescent="0.25">
      <c r="A2012" s="37" t="s">
        <v>4010</v>
      </c>
      <c r="B2012" s="44" t="str">
        <f t="shared" si="39"/>
        <v>Basin&amp;Rail Asm/36X72/Dup/1.25-2"D/NS Z-Rail/FG Cover/(2)Elec Coupling/AFD</v>
      </c>
      <c r="C2012" s="37" t="s">
        <v>4011</v>
      </c>
      <c r="D2012" s="37" t="str">
        <f>VLOOKUP(A2012,'[1]Zoeller Pump Company'!$A$10:$C$3862,3,FALSE)</f>
        <v>https://www.zoellerpumps.com/en-us/products/package-systems/basins</v>
      </c>
      <c r="E2012" s="37" t="s">
        <v>21</v>
      </c>
      <c r="F2012" s="40">
        <v>6558</v>
      </c>
      <c r="G2012" s="41"/>
      <c r="H2012" s="42">
        <v>53514303433</v>
      </c>
      <c r="I2012" s="43">
        <v>468</v>
      </c>
      <c r="J2012" s="43" t="s">
        <v>22</v>
      </c>
      <c r="K2012" s="43">
        <v>78</v>
      </c>
      <c r="L2012" s="43">
        <v>42</v>
      </c>
      <c r="M2012" s="43">
        <v>48</v>
      </c>
      <c r="N2012" s="37" t="s">
        <v>23</v>
      </c>
      <c r="O2012" s="37" t="s">
        <v>24</v>
      </c>
    </row>
    <row r="2013" spans="1:15" s="36" customFormat="1" x14ac:dyDescent="0.25">
      <c r="A2013" s="37" t="s">
        <v>4012</v>
      </c>
      <c r="B2013" s="44" t="str">
        <f t="shared" si="39"/>
        <v>Basin&amp;Rail Asm/36X84/Dup/1.25-2"D/NS Z-Rail/FG Cover/(2)Elec Coupling/AFD</v>
      </c>
      <c r="C2013" s="37" t="s">
        <v>4013</v>
      </c>
      <c r="D2013" s="37" t="str">
        <f>VLOOKUP(A2013,'[1]Zoeller Pump Company'!$A$10:$C$3862,3,FALSE)</f>
        <v>https://www.zoellerpumps.com/en-us/products/package-systems/basins</v>
      </c>
      <c r="E2013" s="37" t="s">
        <v>21</v>
      </c>
      <c r="F2013" s="40">
        <v>6855</v>
      </c>
      <c r="G2013" s="41"/>
      <c r="H2013" s="42">
        <v>53514303457</v>
      </c>
      <c r="I2013" s="43">
        <v>533</v>
      </c>
      <c r="J2013" s="43" t="s">
        <v>22</v>
      </c>
      <c r="K2013" s="43">
        <v>90</v>
      </c>
      <c r="L2013" s="43">
        <v>48</v>
      </c>
      <c r="M2013" s="43">
        <v>48</v>
      </c>
      <c r="N2013" s="37" t="s">
        <v>23</v>
      </c>
      <c r="O2013" s="37" t="s">
        <v>24</v>
      </c>
    </row>
    <row r="2014" spans="1:15" s="36" customFormat="1" x14ac:dyDescent="0.25">
      <c r="A2014" s="37" t="s">
        <v>4014</v>
      </c>
      <c r="B2014" s="44" t="str">
        <f t="shared" si="39"/>
        <v>Basin&amp;Rail Asm/36X96/Dup/1.25-2"D/NS Z-Rail/FG Cover/(2)Elec Coupling/AFD</v>
      </c>
      <c r="C2014" s="37" t="s">
        <v>4015</v>
      </c>
      <c r="D2014" s="37" t="str">
        <f>VLOOKUP(A2014,'[1]Zoeller Pump Company'!$A$10:$C$3862,3,FALSE)</f>
        <v>https://www.zoellerpumps.com/en-us/products/package-systems/basins</v>
      </c>
      <c r="E2014" s="37" t="s">
        <v>21</v>
      </c>
      <c r="F2014" s="40">
        <v>7731</v>
      </c>
      <c r="G2014" s="41"/>
      <c r="H2014" s="42">
        <v>53514303471</v>
      </c>
      <c r="I2014" s="43">
        <v>593</v>
      </c>
      <c r="J2014" s="43" t="s">
        <v>22</v>
      </c>
      <c r="K2014" s="43">
        <v>48</v>
      </c>
      <c r="L2014" s="43">
        <v>48</v>
      </c>
      <c r="M2014" s="43">
        <v>106</v>
      </c>
      <c r="N2014" s="37" t="s">
        <v>23</v>
      </c>
      <c r="O2014" s="37" t="s">
        <v>24</v>
      </c>
    </row>
    <row r="2015" spans="1:15" s="36" customFormat="1" x14ac:dyDescent="0.25">
      <c r="A2015" s="45" t="s">
        <v>4016</v>
      </c>
      <c r="B2015" s="44" t="str">
        <f t="shared" si="39"/>
        <v>Basin&amp;Rail Asm/24X48/Sim/ZP/1.25"D@18"/Z-Rail/PC/FG Cover/4"PS/Float Tree/AFD</v>
      </c>
      <c r="C2015" s="37" t="s">
        <v>4017</v>
      </c>
      <c r="D2015" s="37" t="str">
        <f>VLOOKUP(A2015,'[1]Zoeller Pump Company'!$A$10:$C$3862,3,FALSE)</f>
        <v>https://www.zoellerpumps.com/en-us/products/package-systems/basins</v>
      </c>
      <c r="E2015" s="37" t="s">
        <v>21</v>
      </c>
      <c r="F2015" s="40">
        <v>3081</v>
      </c>
      <c r="G2015" s="41"/>
      <c r="H2015" s="42">
        <v>53514410513</v>
      </c>
      <c r="I2015" s="43">
        <v>180</v>
      </c>
      <c r="J2015" s="46" t="s">
        <v>22</v>
      </c>
      <c r="K2015" s="43">
        <v>54</v>
      </c>
      <c r="L2015" s="43">
        <v>40</v>
      </c>
      <c r="M2015" s="43">
        <v>48</v>
      </c>
      <c r="N2015" s="39" t="s">
        <v>23</v>
      </c>
      <c r="O2015" s="39" t="s">
        <v>24</v>
      </c>
    </row>
    <row r="2016" spans="1:15" s="36" customFormat="1" x14ac:dyDescent="0.25">
      <c r="A2016" s="37" t="s">
        <v>4018</v>
      </c>
      <c r="B2016" s="44" t="str">
        <f t="shared" si="39"/>
        <v>NE332 115/230V/1Ph/1.5Hp/Field Wired/Dual Volt</v>
      </c>
      <c r="C2016" s="37" t="s">
        <v>4019</v>
      </c>
      <c r="D2016" s="51" t="s">
        <v>3444</v>
      </c>
      <c r="E2016" s="37" t="s">
        <v>21</v>
      </c>
      <c r="F2016" s="40">
        <v>1017</v>
      </c>
      <c r="G2016" s="41"/>
      <c r="H2016" s="42">
        <v>53514140021</v>
      </c>
      <c r="I2016" s="43">
        <v>72.5</v>
      </c>
      <c r="J2016" s="43" t="s">
        <v>22</v>
      </c>
      <c r="K2016" s="43">
        <v>11.5</v>
      </c>
      <c r="L2016" s="43">
        <v>14.8</v>
      </c>
      <c r="M2016" s="43">
        <v>24.3</v>
      </c>
      <c r="N2016" s="37" t="s">
        <v>23</v>
      </c>
      <c r="O2016" s="37" t="s">
        <v>24</v>
      </c>
    </row>
    <row r="2017" spans="1:16" s="36" customFormat="1" x14ac:dyDescent="0.25">
      <c r="A2017" s="45" t="s">
        <v>4020</v>
      </c>
      <c r="B2017" s="44" t="str">
        <f t="shared" si="39"/>
        <v>Basin&amp;Rail Asm/24X60/Sim/ZP/1.25"D@24"/Z-Rail/PC/FG Cover/4"PS/Float Tree/AFD</v>
      </c>
      <c r="C2017" s="37" t="s">
        <v>4021</v>
      </c>
      <c r="D2017" s="37" t="str">
        <f>VLOOKUP(A2017,'[1]Zoeller Pump Company'!$A$10:$C$3862,3,FALSE)</f>
        <v>https://www.zoellerpumps.com/en-us/products/package-systems/basins</v>
      </c>
      <c r="E2017" s="37" t="s">
        <v>21</v>
      </c>
      <c r="F2017" s="40">
        <v>3181</v>
      </c>
      <c r="G2017" s="41"/>
      <c r="H2017" s="42">
        <v>53514410544</v>
      </c>
      <c r="I2017" s="43">
        <v>187</v>
      </c>
      <c r="J2017" s="46" t="s">
        <v>22</v>
      </c>
      <c r="K2017" s="43">
        <v>66</v>
      </c>
      <c r="L2017" s="43">
        <v>40</v>
      </c>
      <c r="M2017" s="43">
        <v>48</v>
      </c>
      <c r="N2017" s="39" t="s">
        <v>23</v>
      </c>
      <c r="O2017" s="39" t="s">
        <v>24</v>
      </c>
    </row>
    <row r="2018" spans="1:16" s="36" customFormat="1" x14ac:dyDescent="0.25">
      <c r="A2018" s="45" t="s">
        <v>4022</v>
      </c>
      <c r="B2018" s="44" t="str">
        <f t="shared" si="39"/>
        <v>Basin&amp;Rail Asm/24X72/Sim/ZP/1.25"D@30"/Z-Rail/PC/FG Cover/4"PS/Float Tree/AFD</v>
      </c>
      <c r="C2018" s="37" t="s">
        <v>4023</v>
      </c>
      <c r="D2018" s="37" t="str">
        <f>VLOOKUP(A2018,'[1]Zoeller Pump Company'!$A$10:$C$3862,3,FALSE)</f>
        <v>https://www.zoellerpumps.com/en-us/products/package-systems/basins</v>
      </c>
      <c r="E2018" s="37" t="s">
        <v>21</v>
      </c>
      <c r="F2018" s="40">
        <v>3281</v>
      </c>
      <c r="G2018" s="41"/>
      <c r="H2018" s="42">
        <v>53514410575</v>
      </c>
      <c r="I2018" s="43">
        <v>192</v>
      </c>
      <c r="J2018" s="46" t="s">
        <v>22</v>
      </c>
      <c r="K2018" s="43">
        <v>78</v>
      </c>
      <c r="L2018" s="43">
        <v>40</v>
      </c>
      <c r="M2018" s="43">
        <v>48</v>
      </c>
      <c r="N2018" s="39" t="s">
        <v>23</v>
      </c>
      <c r="O2018" s="39" t="s">
        <v>24</v>
      </c>
    </row>
    <row r="2019" spans="1:16" s="36" customFormat="1" x14ac:dyDescent="0.25">
      <c r="A2019" s="45" t="s">
        <v>4024</v>
      </c>
      <c r="B2019" s="44" t="str">
        <f t="shared" si="39"/>
        <v>Basin&amp;Rail Asm/24X84/Sim/ZP/1.25"D@36"/Z-Rail/PC/FG Cover/4"PS/Float Tree/AFD</v>
      </c>
      <c r="C2019" s="37" t="s">
        <v>4025</v>
      </c>
      <c r="D2019" s="37" t="str">
        <f>VLOOKUP(A2019,'[1]Zoeller Pump Company'!$A$10:$C$3862,3,FALSE)</f>
        <v>https://www.zoellerpumps.com/en-us/products/package-systems/basins</v>
      </c>
      <c r="E2019" s="37" t="s">
        <v>21</v>
      </c>
      <c r="F2019" s="40">
        <v>3381</v>
      </c>
      <c r="G2019" s="41"/>
      <c r="H2019" s="42">
        <v>53514408961</v>
      </c>
      <c r="I2019" s="43">
        <v>213</v>
      </c>
      <c r="J2019" s="46" t="s">
        <v>22</v>
      </c>
      <c r="K2019" s="43">
        <v>90</v>
      </c>
      <c r="L2019" s="43">
        <v>40</v>
      </c>
      <c r="M2019" s="43">
        <v>48</v>
      </c>
      <c r="N2019" s="39" t="s">
        <v>23</v>
      </c>
      <c r="O2019" s="39" t="s">
        <v>24</v>
      </c>
    </row>
    <row r="2020" spans="1:16" s="36" customFormat="1" x14ac:dyDescent="0.25">
      <c r="A2020" s="45" t="s">
        <v>4026</v>
      </c>
      <c r="B2020" s="44" t="str">
        <f t="shared" si="39"/>
        <v>Basin&amp;Rail Asm/24X84/Sim/ZP/1.25"D@48"/Z-Rail/PC/FG Cover/4"PS/Flt Tree/AFD</v>
      </c>
      <c r="C2020" s="37" t="s">
        <v>4027</v>
      </c>
      <c r="D2020" s="37" t="str">
        <f>VLOOKUP(A2020,'[1]Zoeller Pump Company'!$A$10:$C$3862,3,FALSE)</f>
        <v>https://www.zoellerpumps.com/en-us/products/package-systems/basins</v>
      </c>
      <c r="E2020" s="37" t="s">
        <v>21</v>
      </c>
      <c r="F2020" s="40">
        <v>3381</v>
      </c>
      <c r="G2020" s="41"/>
      <c r="H2020" s="42">
        <v>53514408992</v>
      </c>
      <c r="I2020" s="43">
        <v>213</v>
      </c>
      <c r="J2020" s="46" t="s">
        <v>22</v>
      </c>
      <c r="K2020" s="43">
        <v>90</v>
      </c>
      <c r="L2020" s="43">
        <v>40</v>
      </c>
      <c r="M2020" s="43">
        <v>48</v>
      </c>
      <c r="N2020" s="39" t="s">
        <v>23</v>
      </c>
      <c r="O2020" s="39" t="s">
        <v>24</v>
      </c>
      <c r="P2020" s="39"/>
    </row>
    <row r="2021" spans="1:16" s="36" customFormat="1" x14ac:dyDescent="0.25">
      <c r="A2021" s="45" t="s">
        <v>4028</v>
      </c>
      <c r="B2021" s="44" t="str">
        <f t="shared" si="39"/>
        <v>Basin&amp;Rail Asm/24X96/Sim/ZP/1.25"D@36"/Z-Rail/PC/FG Cover/4"PS/Flt Tree/AFD</v>
      </c>
      <c r="C2021" s="37" t="s">
        <v>4029</v>
      </c>
      <c r="D2021" s="37" t="str">
        <f>VLOOKUP(A2021,'[1]Zoeller Pump Company'!$A$10:$C$3862,3,FALSE)</f>
        <v>https://www.zoellerpumps.com/en-us/products/package-systems/basins</v>
      </c>
      <c r="E2021" s="37" t="s">
        <v>21</v>
      </c>
      <c r="F2021" s="40">
        <v>4241</v>
      </c>
      <c r="G2021" s="41"/>
      <c r="H2021" s="42">
        <v>53514409029</v>
      </c>
      <c r="I2021" s="43">
        <v>230</v>
      </c>
      <c r="J2021" s="46" t="s">
        <v>22</v>
      </c>
      <c r="K2021" s="43">
        <v>40</v>
      </c>
      <c r="L2021" s="43">
        <v>42</v>
      </c>
      <c r="M2021" s="43">
        <v>106</v>
      </c>
      <c r="N2021" s="39" t="s">
        <v>23</v>
      </c>
      <c r="O2021" s="39" t="s">
        <v>24</v>
      </c>
    </row>
    <row r="2022" spans="1:16" s="36" customFormat="1" x14ac:dyDescent="0.25">
      <c r="A2022" s="45" t="s">
        <v>4030</v>
      </c>
      <c r="B2022" s="44" t="str">
        <f t="shared" si="39"/>
        <v>Basin&amp;Rail Asm/24X96/Sim/ZP/1.25"D@48"/Z-Rail/PC/FG Cover/4"PS/Flt Tree/AFD</v>
      </c>
      <c r="C2022" s="37" t="s">
        <v>4031</v>
      </c>
      <c r="D2022" s="37" t="str">
        <f>VLOOKUP(A2022,'[1]Zoeller Pump Company'!$A$10:$C$3862,3,FALSE)</f>
        <v>https://www.zoellerpumps.com/en-us/products/package-systems/basins</v>
      </c>
      <c r="E2022" s="37" t="s">
        <v>21</v>
      </c>
      <c r="F2022" s="40">
        <v>4241</v>
      </c>
      <c r="G2022" s="41"/>
      <c r="H2022" s="42">
        <v>53514409050</v>
      </c>
      <c r="I2022" s="43">
        <v>230</v>
      </c>
      <c r="J2022" s="46" t="s">
        <v>22</v>
      </c>
      <c r="K2022" s="43">
        <v>40</v>
      </c>
      <c r="L2022" s="43">
        <v>42</v>
      </c>
      <c r="M2022" s="43">
        <v>106</v>
      </c>
      <c r="N2022" s="39" t="s">
        <v>23</v>
      </c>
      <c r="O2022" s="39" t="s">
        <v>24</v>
      </c>
    </row>
    <row r="2023" spans="1:16" s="36" customFormat="1" x14ac:dyDescent="0.25">
      <c r="A2023" s="45" t="s">
        <v>4032</v>
      </c>
      <c r="B2023" s="44" t="str">
        <f t="shared" si="39"/>
        <v>Basin&amp;Rail Asm/24X108/Sim/ZP/1.25"D@48"/Z-Rail/PC/FG Cover/4"PS/Flt Tree/AFD</v>
      </c>
      <c r="C2023" s="37" t="s">
        <v>4033</v>
      </c>
      <c r="D2023" s="37" t="str">
        <f>VLOOKUP(A2023,'[1]Zoeller Pump Company'!$A$10:$C$3862,3,FALSE)</f>
        <v>https://www.zoellerpumps.com/en-us/products/package-systems/basins</v>
      </c>
      <c r="E2023" s="37" t="s">
        <v>21</v>
      </c>
      <c r="F2023" s="40">
        <v>4391</v>
      </c>
      <c r="G2023" s="41"/>
      <c r="H2023" s="42">
        <v>53514409081</v>
      </c>
      <c r="I2023" s="43">
        <v>248</v>
      </c>
      <c r="J2023" s="46" t="s">
        <v>22</v>
      </c>
      <c r="K2023" s="43">
        <v>40</v>
      </c>
      <c r="L2023" s="43">
        <v>42</v>
      </c>
      <c r="M2023" s="43">
        <v>118</v>
      </c>
      <c r="N2023" s="39" t="s">
        <v>23</v>
      </c>
      <c r="O2023" s="39" t="s">
        <v>24</v>
      </c>
    </row>
    <row r="2024" spans="1:16" s="36" customFormat="1" x14ac:dyDescent="0.25">
      <c r="A2024" s="45" t="s">
        <v>4034</v>
      </c>
      <c r="B2024" s="44" t="str">
        <f t="shared" si="39"/>
        <v>Basin&amp;Rail Asm/24X120/Sim/ZP/1.25"D@48"/Z-Rail/PC/FG Cover/4"PS/Flt Tree/AFD</v>
      </c>
      <c r="C2024" s="37" t="s">
        <v>4035</v>
      </c>
      <c r="D2024" s="37" t="str">
        <f>VLOOKUP(A2024,'[1]Zoeller Pump Company'!$A$10:$C$3862,3,FALSE)</f>
        <v>https://www.zoellerpumps.com/en-us/products/package-systems/basins</v>
      </c>
      <c r="E2024" s="37" t="s">
        <v>21</v>
      </c>
      <c r="F2024" s="40">
        <v>4541</v>
      </c>
      <c r="G2024" s="41"/>
      <c r="H2024" s="42">
        <v>53514409111</v>
      </c>
      <c r="I2024" s="43">
        <v>260</v>
      </c>
      <c r="J2024" s="46" t="s">
        <v>22</v>
      </c>
      <c r="K2024" s="43">
        <v>40</v>
      </c>
      <c r="L2024" s="43">
        <v>42</v>
      </c>
      <c r="M2024" s="43">
        <v>130</v>
      </c>
      <c r="N2024" s="39" t="s">
        <v>23</v>
      </c>
      <c r="O2024" s="39" t="s">
        <v>24</v>
      </c>
    </row>
    <row r="2025" spans="1:16" s="36" customFormat="1" x14ac:dyDescent="0.25">
      <c r="A2025" s="45" t="s">
        <v>4036</v>
      </c>
      <c r="B2025" s="44" t="str">
        <f t="shared" si="39"/>
        <v>Basin&amp;Rail Asm/30X48/Sim/ZP/1.25"D@18"/Z-Rail/PC/FG Cover/4"PS/Float Tree/AFD</v>
      </c>
      <c r="C2025" s="37" t="s">
        <v>4037</v>
      </c>
      <c r="D2025" s="37" t="str">
        <f>VLOOKUP(A2025,'[1]Zoeller Pump Company'!$A$10:$C$3862,3,FALSE)</f>
        <v>https://www.zoellerpumps.com/en-us/products/package-systems/basins</v>
      </c>
      <c r="E2025" s="37" t="s">
        <v>21</v>
      </c>
      <c r="F2025" s="40">
        <v>3503</v>
      </c>
      <c r="G2025" s="41"/>
      <c r="H2025" s="42">
        <v>53514409142</v>
      </c>
      <c r="I2025" s="43">
        <v>202</v>
      </c>
      <c r="J2025" s="46" t="s">
        <v>22</v>
      </c>
      <c r="K2025" s="43">
        <v>54</v>
      </c>
      <c r="L2025" s="43">
        <v>40</v>
      </c>
      <c r="M2025" s="43">
        <v>48</v>
      </c>
      <c r="N2025" s="39" t="s">
        <v>23</v>
      </c>
      <c r="O2025" s="39" t="s">
        <v>24</v>
      </c>
    </row>
    <row r="2026" spans="1:16" s="36" customFormat="1" x14ac:dyDescent="0.25">
      <c r="A2026" s="45" t="s">
        <v>4038</v>
      </c>
      <c r="B2026" s="44" t="str">
        <f t="shared" si="39"/>
        <v>Basin&amp;Rail Asm/30X60/Sim/ZP/1.25"D@24"/Z-Rail/PC/FG Cover/4"PS/Float Tree/AFD</v>
      </c>
      <c r="C2026" s="37" t="s">
        <v>4039</v>
      </c>
      <c r="D2026" s="37" t="str">
        <f>VLOOKUP(A2026,'[1]Zoeller Pump Company'!$A$10:$C$3862,3,FALSE)</f>
        <v>https://www.zoellerpumps.com/en-us/products/package-systems/basins</v>
      </c>
      <c r="E2026" s="37" t="s">
        <v>21</v>
      </c>
      <c r="F2026" s="40">
        <v>3628</v>
      </c>
      <c r="G2026" s="41"/>
      <c r="H2026" s="42">
        <v>53514409173</v>
      </c>
      <c r="I2026" s="43">
        <v>222</v>
      </c>
      <c r="J2026" s="46" t="s">
        <v>22</v>
      </c>
      <c r="K2026" s="43">
        <v>66</v>
      </c>
      <c r="L2026" s="43">
        <v>40</v>
      </c>
      <c r="M2026" s="43">
        <v>48</v>
      </c>
      <c r="N2026" s="39" t="s">
        <v>23</v>
      </c>
      <c r="O2026" s="39" t="s">
        <v>24</v>
      </c>
      <c r="P2026" s="39"/>
    </row>
    <row r="2027" spans="1:16" s="36" customFormat="1" x14ac:dyDescent="0.25">
      <c r="A2027" s="45" t="s">
        <v>4040</v>
      </c>
      <c r="B2027" s="44" t="str">
        <f t="shared" si="39"/>
        <v>Basin&amp;Rail Asm/30X72/Sim/ZP/1.25"D@30"/Z-Rail/PC/FG Cover/4"PS/Float Tree/AFD</v>
      </c>
      <c r="C2027" s="37" t="s">
        <v>4041</v>
      </c>
      <c r="D2027" s="37" t="str">
        <f>VLOOKUP(A2027,'[1]Zoeller Pump Company'!$A$10:$C$3862,3,FALSE)</f>
        <v>https://www.zoellerpumps.com/en-us/products/package-systems/basins</v>
      </c>
      <c r="E2027" s="37" t="s">
        <v>21</v>
      </c>
      <c r="F2027" s="40">
        <v>3753</v>
      </c>
      <c r="G2027" s="41"/>
      <c r="H2027" s="42">
        <v>53514409203</v>
      </c>
      <c r="I2027" s="43">
        <v>243</v>
      </c>
      <c r="J2027" s="46" t="s">
        <v>22</v>
      </c>
      <c r="K2027" s="43">
        <v>78</v>
      </c>
      <c r="L2027" s="43">
        <v>40</v>
      </c>
      <c r="M2027" s="43">
        <v>48</v>
      </c>
      <c r="N2027" s="39" t="s">
        <v>23</v>
      </c>
      <c r="O2027" s="39" t="s">
        <v>24</v>
      </c>
      <c r="P2027" s="39"/>
    </row>
    <row r="2028" spans="1:16" s="36" customFormat="1" x14ac:dyDescent="0.25">
      <c r="A2028" s="45" t="s">
        <v>4042</v>
      </c>
      <c r="B2028" s="44" t="str">
        <f t="shared" si="39"/>
        <v>Basin&amp;Rail Asm/30X84/Sim/ZP/1.25"D@36"/Z-Rail/PC/FG Cover/4"PS/Float Tree/AFD</v>
      </c>
      <c r="C2028" s="37" t="s">
        <v>4043</v>
      </c>
      <c r="D2028" s="37" t="str">
        <f>VLOOKUP(A2028,'[1]Zoeller Pump Company'!$A$10:$C$3862,3,FALSE)</f>
        <v>https://www.zoellerpumps.com/en-us/products/package-systems/basins</v>
      </c>
      <c r="E2028" s="37" t="s">
        <v>21</v>
      </c>
      <c r="F2028" s="40">
        <v>3878</v>
      </c>
      <c r="G2028" s="41"/>
      <c r="H2028" s="42">
        <v>53514409234</v>
      </c>
      <c r="I2028" s="43">
        <v>300</v>
      </c>
      <c r="J2028" s="46" t="s">
        <v>22</v>
      </c>
      <c r="K2028" s="43">
        <v>90</v>
      </c>
      <c r="L2028" s="43">
        <v>40</v>
      </c>
      <c r="M2028" s="43">
        <v>48</v>
      </c>
      <c r="N2028" s="39" t="s">
        <v>23</v>
      </c>
      <c r="O2028" s="39" t="s">
        <v>24</v>
      </c>
      <c r="P2028" s="39"/>
    </row>
    <row r="2029" spans="1:16" s="36" customFormat="1" x14ac:dyDescent="0.25">
      <c r="A2029" s="45" t="s">
        <v>4044</v>
      </c>
      <c r="B2029" s="44" t="str">
        <f t="shared" si="39"/>
        <v>Basin&amp;Rail Asm/30X84/Sim/ZP/1.25"D@48"/Z-Rail/PC/FG Cover/4"PS/Flt Tree/AFD</v>
      </c>
      <c r="C2029" s="37" t="s">
        <v>4045</v>
      </c>
      <c r="D2029" s="37" t="str">
        <f>VLOOKUP(A2029,'[1]Zoeller Pump Company'!$A$10:$C$3862,3,FALSE)</f>
        <v>https://www.zoellerpumps.com/en-us/products/package-systems/basins</v>
      </c>
      <c r="E2029" s="37" t="s">
        <v>21</v>
      </c>
      <c r="F2029" s="40">
        <v>3878</v>
      </c>
      <c r="G2029" s="41"/>
      <c r="H2029" s="42">
        <v>53514409265</v>
      </c>
      <c r="I2029" s="43">
        <v>299</v>
      </c>
      <c r="J2029" s="46" t="s">
        <v>22</v>
      </c>
      <c r="K2029" s="43">
        <v>90</v>
      </c>
      <c r="L2029" s="43">
        <v>40</v>
      </c>
      <c r="M2029" s="43">
        <v>48</v>
      </c>
      <c r="N2029" s="39" t="s">
        <v>23</v>
      </c>
      <c r="O2029" s="39" t="s">
        <v>24</v>
      </c>
    </row>
    <row r="2030" spans="1:16" s="36" customFormat="1" x14ac:dyDescent="0.25">
      <c r="A2030" s="45" t="s">
        <v>4046</v>
      </c>
      <c r="B2030" s="44" t="str">
        <f t="shared" si="39"/>
        <v>Basin&amp;Rail Asm/30X96/Sim/ZP/1.25"D@36"/Z-Rail/PC/FG Cover/4"PS/Flt Tree/AFD</v>
      </c>
      <c r="C2030" s="37" t="s">
        <v>4047</v>
      </c>
      <c r="D2030" s="37" t="str">
        <f>VLOOKUP(A2030,'[1]Zoeller Pump Company'!$A$10:$C$3862,3,FALSE)</f>
        <v>https://www.zoellerpumps.com/en-us/products/package-systems/basins</v>
      </c>
      <c r="E2030" s="37" t="s">
        <v>21</v>
      </c>
      <c r="F2030" s="40">
        <v>4847</v>
      </c>
      <c r="G2030" s="41"/>
      <c r="H2030" s="42">
        <v>53514409296</v>
      </c>
      <c r="I2030" s="43">
        <v>314</v>
      </c>
      <c r="J2030" s="46" t="s">
        <v>22</v>
      </c>
      <c r="K2030" s="43">
        <v>45</v>
      </c>
      <c r="L2030" s="43">
        <v>42</v>
      </c>
      <c r="M2030" s="43">
        <v>106</v>
      </c>
      <c r="N2030" s="39" t="s">
        <v>23</v>
      </c>
      <c r="O2030" s="39" t="s">
        <v>24</v>
      </c>
    </row>
    <row r="2031" spans="1:16" s="36" customFormat="1" x14ac:dyDescent="0.25">
      <c r="A2031" s="45" t="s">
        <v>4048</v>
      </c>
      <c r="B2031" s="44" t="str">
        <f t="shared" si="39"/>
        <v>Basin&amp;Rail Asm/30X96/Sim/ZP/1.25"D@48"/Z-Rail/PC/FG Cover/4"PS/Flt Tree/AFD</v>
      </c>
      <c r="C2031" s="37" t="s">
        <v>4049</v>
      </c>
      <c r="D2031" s="37" t="str">
        <f>VLOOKUP(A2031,'[1]Zoeller Pump Company'!$A$10:$C$3862,3,FALSE)</f>
        <v>https://www.zoellerpumps.com/en-us/products/package-systems/basins</v>
      </c>
      <c r="E2031" s="37" t="s">
        <v>21</v>
      </c>
      <c r="F2031" s="40">
        <v>4847</v>
      </c>
      <c r="G2031" s="41"/>
      <c r="H2031" s="42">
        <v>53514409326</v>
      </c>
      <c r="I2031" s="43">
        <v>314</v>
      </c>
      <c r="J2031" s="46" t="s">
        <v>22</v>
      </c>
      <c r="K2031" s="43">
        <v>45</v>
      </c>
      <c r="L2031" s="43">
        <v>42</v>
      </c>
      <c r="M2031" s="43">
        <v>106</v>
      </c>
      <c r="N2031" s="39" t="s">
        <v>23</v>
      </c>
      <c r="O2031" s="39" t="s">
        <v>24</v>
      </c>
    </row>
    <row r="2032" spans="1:16" s="36" customFormat="1" x14ac:dyDescent="0.25">
      <c r="A2032" s="45" t="s">
        <v>4050</v>
      </c>
      <c r="B2032" s="44" t="str">
        <f t="shared" si="39"/>
        <v>Basin&amp;Rail Asm/30X108/Sim/ZP/1.25"D@48"/Z-Rail/PC/FG Cover/4"PS/Flt Tree/AFD</v>
      </c>
      <c r="C2032" s="37" t="s">
        <v>4051</v>
      </c>
      <c r="D2032" s="37" t="str">
        <f>VLOOKUP(A2032,'[1]Zoeller Pump Company'!$A$10:$C$3862,3,FALSE)</f>
        <v>https://www.zoellerpumps.com/en-us/products/package-systems/basins</v>
      </c>
      <c r="E2032" s="37" t="s">
        <v>21</v>
      </c>
      <c r="F2032" s="40">
        <v>5047</v>
      </c>
      <c r="G2032" s="41"/>
      <c r="H2032" s="42">
        <v>53514409357</v>
      </c>
      <c r="I2032" s="43">
        <v>329</v>
      </c>
      <c r="J2032" s="46" t="s">
        <v>22</v>
      </c>
      <c r="K2032" s="43">
        <v>45</v>
      </c>
      <c r="L2032" s="43">
        <v>42</v>
      </c>
      <c r="M2032" s="43">
        <v>118</v>
      </c>
      <c r="N2032" s="39" t="s">
        <v>23</v>
      </c>
      <c r="O2032" s="39" t="s">
        <v>24</v>
      </c>
    </row>
    <row r="2033" spans="1:15" s="36" customFormat="1" x14ac:dyDescent="0.25">
      <c r="A2033" s="45" t="s">
        <v>4052</v>
      </c>
      <c r="B2033" s="44" t="str">
        <f t="shared" si="39"/>
        <v>Basin&amp;Rail Asm/30X120/Sim/ZP/1.25"D@48"/Z-Rail/PC/FG Cover/4"PS/Flt Tree/AFD</v>
      </c>
      <c r="C2033" s="37" t="s">
        <v>4053</v>
      </c>
      <c r="D2033" s="37" t="str">
        <f>VLOOKUP(A2033,'[1]Zoeller Pump Company'!$A$10:$C$3862,3,FALSE)</f>
        <v>https://www.zoellerpumps.com/en-us/products/package-systems/basins</v>
      </c>
      <c r="E2033" s="37" t="s">
        <v>21</v>
      </c>
      <c r="F2033" s="40">
        <v>5247</v>
      </c>
      <c r="G2033" s="41"/>
      <c r="H2033" s="42">
        <v>53514409388</v>
      </c>
      <c r="I2033" s="43">
        <v>345</v>
      </c>
      <c r="J2033" s="46" t="s">
        <v>22</v>
      </c>
      <c r="K2033" s="43">
        <v>45</v>
      </c>
      <c r="L2033" s="43">
        <v>42</v>
      </c>
      <c r="M2033" s="43">
        <v>130</v>
      </c>
      <c r="N2033" s="39" t="s">
        <v>23</v>
      </c>
      <c r="O2033" s="39" t="s">
        <v>24</v>
      </c>
    </row>
    <row r="2034" spans="1:15" s="36" customFormat="1" x14ac:dyDescent="0.25">
      <c r="A2034" s="45" t="s">
        <v>4054</v>
      </c>
      <c r="B2034" s="44" t="str">
        <f t="shared" si="39"/>
        <v>Basin&amp;Rail Asm/24X48/Sim/ZP/1.25-2"D@15"/Z-Rail/FG Cover/4"PS/Flt Tree/AFD</v>
      </c>
      <c r="C2034" s="37" t="s">
        <v>4055</v>
      </c>
      <c r="D2034" s="37" t="str">
        <f>VLOOKUP(A2034,'[1]Zoeller Pump Company'!$A$10:$C$3862,3,FALSE)</f>
        <v>https://www.zoellerpumps.com/en-us/products/package-systems/basins</v>
      </c>
      <c r="E2034" s="37" t="s">
        <v>21</v>
      </c>
      <c r="F2034" s="40">
        <v>3118</v>
      </c>
      <c r="G2034" s="41"/>
      <c r="H2034" s="42">
        <v>53514409418</v>
      </c>
      <c r="I2034" s="43">
        <v>180</v>
      </c>
      <c r="J2034" s="46" t="s">
        <v>22</v>
      </c>
      <c r="K2034" s="43">
        <v>54</v>
      </c>
      <c r="L2034" s="43">
        <v>40</v>
      </c>
      <c r="M2034" s="43">
        <v>48</v>
      </c>
      <c r="N2034" s="39" t="s">
        <v>23</v>
      </c>
      <c r="O2034" s="39" t="s">
        <v>24</v>
      </c>
    </row>
    <row r="2035" spans="1:15" s="36" customFormat="1" x14ac:dyDescent="0.25">
      <c r="A2035" s="45" t="s">
        <v>4056</v>
      </c>
      <c r="B2035" s="44" t="str">
        <f t="shared" si="39"/>
        <v>Basin&amp;Rail Asm/24X60/Sim/ZP/1.25-2"D@24"/Z-Rail/FG Cover/4"PS/Flt Tree/AFD</v>
      </c>
      <c r="C2035" s="37" t="s">
        <v>4057</v>
      </c>
      <c r="D2035" s="37" t="str">
        <f>VLOOKUP(A2035,'[1]Zoeller Pump Company'!$A$10:$C$3862,3,FALSE)</f>
        <v>https://www.zoellerpumps.com/en-us/products/package-systems/basins</v>
      </c>
      <c r="E2035" s="37" t="s">
        <v>21</v>
      </c>
      <c r="F2035" s="40">
        <v>3181</v>
      </c>
      <c r="G2035" s="41"/>
      <c r="H2035" s="42">
        <v>53514409449</v>
      </c>
      <c r="I2035" s="43">
        <v>187</v>
      </c>
      <c r="J2035" s="46" t="s">
        <v>22</v>
      </c>
      <c r="K2035" s="43">
        <v>66</v>
      </c>
      <c r="L2035" s="43">
        <v>40</v>
      </c>
      <c r="M2035" s="43">
        <v>48</v>
      </c>
      <c r="N2035" s="39" t="s">
        <v>23</v>
      </c>
      <c r="O2035" s="39" t="s">
        <v>24</v>
      </c>
    </row>
    <row r="2036" spans="1:15" s="36" customFormat="1" x14ac:dyDescent="0.25">
      <c r="A2036" s="45" t="s">
        <v>4058</v>
      </c>
      <c r="B2036" s="44" t="str">
        <f t="shared" si="39"/>
        <v>Basin&amp;Rail Asm/24X72/Sim/ZP/1.25-2"D@30"/Z-Rail/FG Cover/4"PS/Flt Tree/AFD</v>
      </c>
      <c r="C2036" s="37" t="s">
        <v>4059</v>
      </c>
      <c r="D2036" s="37" t="str">
        <f>VLOOKUP(A2036,'[1]Zoeller Pump Company'!$A$10:$C$3862,3,FALSE)</f>
        <v>https://www.zoellerpumps.com/en-us/products/package-systems/basins</v>
      </c>
      <c r="E2036" s="37" t="s">
        <v>21</v>
      </c>
      <c r="F2036" s="40">
        <v>3281</v>
      </c>
      <c r="G2036" s="41"/>
      <c r="H2036" s="42">
        <v>53514409470</v>
      </c>
      <c r="I2036" s="43">
        <v>192</v>
      </c>
      <c r="J2036" s="46" t="s">
        <v>22</v>
      </c>
      <c r="K2036" s="43">
        <v>78</v>
      </c>
      <c r="L2036" s="43">
        <v>40</v>
      </c>
      <c r="M2036" s="43">
        <v>48</v>
      </c>
      <c r="N2036" s="39" t="s">
        <v>23</v>
      </c>
      <c r="O2036" s="39" t="s">
        <v>24</v>
      </c>
    </row>
    <row r="2037" spans="1:15" s="36" customFormat="1" x14ac:dyDescent="0.25">
      <c r="A2037" s="45" t="s">
        <v>4060</v>
      </c>
      <c r="B2037" s="44" t="str">
        <f t="shared" si="39"/>
        <v>Basin&amp;Rail Asm/24X84/Sim/ZP/1.25-2"D@36"/Z-Rail/FG Cover/4"PS/Flt Tree/AFD</v>
      </c>
      <c r="C2037" s="37" t="s">
        <v>4061</v>
      </c>
      <c r="D2037" s="37" t="str">
        <f>VLOOKUP(A2037,'[1]Zoeller Pump Company'!$A$10:$C$3862,3,FALSE)</f>
        <v>https://www.zoellerpumps.com/en-us/products/package-systems/basins</v>
      </c>
      <c r="E2037" s="37" t="s">
        <v>21</v>
      </c>
      <c r="F2037" s="40">
        <v>3381</v>
      </c>
      <c r="G2037" s="41"/>
      <c r="H2037" s="42">
        <v>53514409500</v>
      </c>
      <c r="I2037" s="43">
        <v>213</v>
      </c>
      <c r="J2037" s="46" t="s">
        <v>22</v>
      </c>
      <c r="K2037" s="43">
        <v>90</v>
      </c>
      <c r="L2037" s="43">
        <v>40</v>
      </c>
      <c r="M2037" s="43">
        <v>48</v>
      </c>
      <c r="N2037" s="39" t="s">
        <v>23</v>
      </c>
      <c r="O2037" s="39" t="s">
        <v>24</v>
      </c>
    </row>
    <row r="2038" spans="1:15" s="36" customFormat="1" x14ac:dyDescent="0.25">
      <c r="A2038" s="45" t="s">
        <v>4062</v>
      </c>
      <c r="B2038" s="44" t="str">
        <f t="shared" si="39"/>
        <v>Basin&amp;Rail Asm/24X84/Sim/ZP/1.25-2"D@48"/Z-Rail/FG Cover/4"PS/Flt Tree/AFD</v>
      </c>
      <c r="C2038" s="37" t="s">
        <v>4063</v>
      </c>
      <c r="D2038" s="37" t="str">
        <f>VLOOKUP(A2038,'[1]Zoeller Pump Company'!$A$10:$C$3862,3,FALSE)</f>
        <v>https://www.zoellerpumps.com/en-us/products/package-systems/basins</v>
      </c>
      <c r="E2038" s="37" t="s">
        <v>21</v>
      </c>
      <c r="F2038" s="40">
        <v>3381</v>
      </c>
      <c r="G2038" s="41"/>
      <c r="H2038" s="42">
        <v>53514409531</v>
      </c>
      <c r="I2038" s="43">
        <v>213</v>
      </c>
      <c r="J2038" s="46" t="s">
        <v>22</v>
      </c>
      <c r="K2038" s="43">
        <v>90</v>
      </c>
      <c r="L2038" s="43">
        <v>40</v>
      </c>
      <c r="M2038" s="43">
        <v>48</v>
      </c>
      <c r="N2038" s="39" t="s">
        <v>23</v>
      </c>
      <c r="O2038" s="39" t="s">
        <v>24</v>
      </c>
    </row>
    <row r="2039" spans="1:15" s="36" customFormat="1" x14ac:dyDescent="0.25">
      <c r="A2039" s="45" t="s">
        <v>4064</v>
      </c>
      <c r="B2039" s="44" t="str">
        <f t="shared" si="39"/>
        <v>Basin&amp;Rail Asm/24X96/Sim/ZP/1.25-2"D@36"/Z-Rail/FG Cover/4"PS/Flt Tree/AFD</v>
      </c>
      <c r="C2039" s="37" t="s">
        <v>4065</v>
      </c>
      <c r="D2039" s="37" t="str">
        <f>VLOOKUP(A2039,'[1]Zoeller Pump Company'!$A$10:$C$3862,3,FALSE)</f>
        <v>https://www.zoellerpumps.com/en-us/products/package-systems/basins</v>
      </c>
      <c r="E2039" s="37" t="s">
        <v>21</v>
      </c>
      <c r="F2039" s="40">
        <v>4058</v>
      </c>
      <c r="G2039" s="41"/>
      <c r="H2039" s="42">
        <v>53514409562</v>
      </c>
      <c r="I2039" s="43">
        <v>230</v>
      </c>
      <c r="J2039" s="46" t="s">
        <v>22</v>
      </c>
      <c r="K2039" s="43">
        <v>40</v>
      </c>
      <c r="L2039" s="43">
        <v>42</v>
      </c>
      <c r="M2039" s="43">
        <v>106</v>
      </c>
      <c r="N2039" s="39" t="s">
        <v>23</v>
      </c>
      <c r="O2039" s="39" t="s">
        <v>24</v>
      </c>
    </row>
    <row r="2040" spans="1:15" s="36" customFormat="1" x14ac:dyDescent="0.25">
      <c r="A2040" s="45" t="s">
        <v>4066</v>
      </c>
      <c r="B2040" s="44" t="str">
        <f t="shared" si="39"/>
        <v>Basin&amp;Rail Asm/24X96/Sim/ZP/1.25-2"D@48"/Z-Rail/FG Cover/4"PS/Flt Tree/AFD</v>
      </c>
      <c r="C2040" s="37" t="s">
        <v>4067</v>
      </c>
      <c r="D2040" s="37" t="str">
        <f>VLOOKUP(A2040,'[1]Zoeller Pump Company'!$A$10:$C$3862,3,FALSE)</f>
        <v>https://www.zoellerpumps.com/en-us/products/package-systems/basins</v>
      </c>
      <c r="E2040" s="37" t="s">
        <v>21</v>
      </c>
      <c r="F2040" s="40">
        <v>4058</v>
      </c>
      <c r="G2040" s="41"/>
      <c r="H2040" s="42">
        <v>53514409593</v>
      </c>
      <c r="I2040" s="43">
        <v>230</v>
      </c>
      <c r="J2040" s="46" t="s">
        <v>22</v>
      </c>
      <c r="K2040" s="43">
        <v>40</v>
      </c>
      <c r="L2040" s="43">
        <v>42</v>
      </c>
      <c r="M2040" s="43">
        <v>106</v>
      </c>
      <c r="N2040" s="39" t="s">
        <v>23</v>
      </c>
      <c r="O2040" s="39" t="s">
        <v>24</v>
      </c>
    </row>
    <row r="2041" spans="1:15" s="36" customFormat="1" x14ac:dyDescent="0.25">
      <c r="A2041" s="45" t="s">
        <v>4068</v>
      </c>
      <c r="B2041" s="44" t="str">
        <f t="shared" si="39"/>
        <v>Basin&amp;Rail Asm/24X108/Sim/ZP/1.25-2"D@48"/Z-Rail/FG Cover/4"PS/Flt Tree/AFD</v>
      </c>
      <c r="C2041" s="37" t="s">
        <v>4069</v>
      </c>
      <c r="D2041" s="37" t="str">
        <f>VLOOKUP(A2041,'[1]Zoeller Pump Company'!$A$10:$C$3862,3,FALSE)</f>
        <v>https://www.zoellerpumps.com/en-us/products/package-systems/basins</v>
      </c>
      <c r="E2041" s="37" t="s">
        <v>21</v>
      </c>
      <c r="F2041" s="40">
        <v>4391</v>
      </c>
      <c r="G2041" s="41"/>
      <c r="H2041" s="42">
        <v>53514409623</v>
      </c>
      <c r="I2041" s="43">
        <v>248</v>
      </c>
      <c r="J2041" s="46" t="s">
        <v>22</v>
      </c>
      <c r="K2041" s="43">
        <v>40</v>
      </c>
      <c r="L2041" s="43">
        <v>42</v>
      </c>
      <c r="M2041" s="43">
        <v>118</v>
      </c>
      <c r="N2041" s="39" t="s">
        <v>23</v>
      </c>
      <c r="O2041" s="39" t="s">
        <v>24</v>
      </c>
    </row>
    <row r="2042" spans="1:15" s="36" customFormat="1" x14ac:dyDescent="0.25">
      <c r="A2042" s="45" t="s">
        <v>4070</v>
      </c>
      <c r="B2042" s="44" t="str">
        <f t="shared" si="39"/>
        <v>Basin&amp;Rail Asm/24X120/Sim/ZP/1.25-2"D@48"/Z-Rail/FG Cover/4"PS/Flt Tree/AFD</v>
      </c>
      <c r="C2042" s="37" t="s">
        <v>4071</v>
      </c>
      <c r="D2042" s="37" t="str">
        <f>VLOOKUP(A2042,'[1]Zoeller Pump Company'!$A$10:$C$3862,3,FALSE)</f>
        <v>https://www.zoellerpumps.com/en-us/products/package-systems/basins</v>
      </c>
      <c r="E2042" s="37" t="s">
        <v>21</v>
      </c>
      <c r="F2042" s="40">
        <v>4541</v>
      </c>
      <c r="G2042" s="41"/>
      <c r="H2042" s="42">
        <v>53514409654</v>
      </c>
      <c r="I2042" s="43">
        <v>260</v>
      </c>
      <c r="J2042" s="46" t="s">
        <v>22</v>
      </c>
      <c r="K2042" s="43">
        <v>40</v>
      </c>
      <c r="L2042" s="43">
        <v>42</v>
      </c>
      <c r="M2042" s="43">
        <v>130</v>
      </c>
      <c r="N2042" s="39" t="s">
        <v>23</v>
      </c>
      <c r="O2042" s="39" t="s">
        <v>24</v>
      </c>
    </row>
    <row r="2043" spans="1:15" s="36" customFormat="1" x14ac:dyDescent="0.25">
      <c r="A2043" s="45" t="s">
        <v>4072</v>
      </c>
      <c r="B2043" s="44" t="str">
        <f t="shared" si="39"/>
        <v>Basin&amp;Rail Asm/30X48/Sim/ZP/1.25-2"D@15"/Z-Rail/FG Cover/4"PS/Float Tree/AFD</v>
      </c>
      <c r="C2043" s="37" t="s">
        <v>4073</v>
      </c>
      <c r="D2043" s="37" t="str">
        <f>VLOOKUP(A2043,'[1]Zoeller Pump Company'!$A$10:$C$3862,3,FALSE)</f>
        <v>https://www.zoellerpumps.com/en-us/products/package-systems/basins</v>
      </c>
      <c r="E2043" s="37" t="s">
        <v>21</v>
      </c>
      <c r="F2043" s="40">
        <v>3377</v>
      </c>
      <c r="G2043" s="41"/>
      <c r="H2043" s="42">
        <v>53514409685</v>
      </c>
      <c r="I2043" s="43">
        <v>202</v>
      </c>
      <c r="J2043" s="46" t="s">
        <v>22</v>
      </c>
      <c r="K2043" s="43">
        <v>54</v>
      </c>
      <c r="L2043" s="43">
        <v>40</v>
      </c>
      <c r="M2043" s="43">
        <v>48</v>
      </c>
      <c r="N2043" s="39" t="s">
        <v>23</v>
      </c>
      <c r="O2043" s="39" t="s">
        <v>24</v>
      </c>
    </row>
    <row r="2044" spans="1:15" s="36" customFormat="1" x14ac:dyDescent="0.25">
      <c r="A2044" s="45" t="s">
        <v>4074</v>
      </c>
      <c r="B2044" s="44" t="str">
        <f t="shared" si="39"/>
        <v>Basin&amp;Rail Asm/30X60/Sim/ZP/1.25-2"D@24"/Z-Rail/FG Cover/4"PS/Float Tree/AFD</v>
      </c>
      <c r="C2044" s="37" t="s">
        <v>4075</v>
      </c>
      <c r="D2044" s="37" t="str">
        <f>VLOOKUP(A2044,'[1]Zoeller Pump Company'!$A$10:$C$3862,3,FALSE)</f>
        <v>https://www.zoellerpumps.com/en-us/products/package-systems/basins</v>
      </c>
      <c r="E2044" s="37" t="s">
        <v>21</v>
      </c>
      <c r="F2044" s="40">
        <v>3502</v>
      </c>
      <c r="G2044" s="41"/>
      <c r="H2044" s="42">
        <v>53514409715</v>
      </c>
      <c r="I2044" s="43">
        <v>222</v>
      </c>
      <c r="J2044" s="46" t="s">
        <v>22</v>
      </c>
      <c r="K2044" s="43">
        <v>66</v>
      </c>
      <c r="L2044" s="43">
        <v>40</v>
      </c>
      <c r="M2044" s="43">
        <v>48</v>
      </c>
      <c r="N2044" s="39" t="s">
        <v>23</v>
      </c>
      <c r="O2044" s="39" t="s">
        <v>24</v>
      </c>
    </row>
    <row r="2045" spans="1:15" s="36" customFormat="1" x14ac:dyDescent="0.25">
      <c r="A2045" s="45" t="s">
        <v>4076</v>
      </c>
      <c r="B2045" s="44" t="str">
        <f t="shared" si="39"/>
        <v>Basin&amp;Rail Asm/30X72/Sim/ZP/1.25-2"D@30"/Z-Rail/FG Cover/4"PS/Float Tree/AFD</v>
      </c>
      <c r="C2045" s="37" t="s">
        <v>4077</v>
      </c>
      <c r="D2045" s="37" t="str">
        <f>VLOOKUP(A2045,'[1]Zoeller Pump Company'!$A$10:$C$3862,3,FALSE)</f>
        <v>https://www.zoellerpumps.com/en-us/products/package-systems/basins</v>
      </c>
      <c r="E2045" s="37" t="s">
        <v>21</v>
      </c>
      <c r="F2045" s="40">
        <v>3627</v>
      </c>
      <c r="G2045" s="41"/>
      <c r="H2045" s="42">
        <v>53514409746</v>
      </c>
      <c r="I2045" s="43">
        <v>243</v>
      </c>
      <c r="J2045" s="46" t="s">
        <v>22</v>
      </c>
      <c r="K2045" s="43">
        <v>78</v>
      </c>
      <c r="L2045" s="43">
        <v>40</v>
      </c>
      <c r="M2045" s="43">
        <v>48</v>
      </c>
      <c r="N2045" s="39" t="s">
        <v>23</v>
      </c>
      <c r="O2045" s="39" t="s">
        <v>24</v>
      </c>
    </row>
    <row r="2046" spans="1:15" s="36" customFormat="1" x14ac:dyDescent="0.25">
      <c r="A2046" s="45" t="s">
        <v>4078</v>
      </c>
      <c r="B2046" s="44" t="str">
        <f t="shared" ref="B2046:B2085" si="40">IF(D2046&lt;&gt;0,HYPERLINK(D2046,C2046),"NO LINK")</f>
        <v>Basin&amp;Rail Asm/30X84/Sim/ZP/1.25-2"D@36"/Z-Rail/FG Cover/4"PS/Float Tree/AFD</v>
      </c>
      <c r="C2046" s="37" t="s">
        <v>4079</v>
      </c>
      <c r="D2046" s="37" t="str">
        <f>VLOOKUP(A2046,'[1]Zoeller Pump Company'!$A$10:$C$3862,3,FALSE)</f>
        <v>https://www.zoellerpumps.com/en-us/products/package-systems/basins</v>
      </c>
      <c r="E2046" s="37" t="s">
        <v>21</v>
      </c>
      <c r="F2046" s="40">
        <v>3752</v>
      </c>
      <c r="G2046" s="41"/>
      <c r="H2046" s="42">
        <v>53514409777</v>
      </c>
      <c r="I2046" s="43">
        <v>300</v>
      </c>
      <c r="J2046" s="46" t="s">
        <v>22</v>
      </c>
      <c r="K2046" s="43">
        <v>90</v>
      </c>
      <c r="L2046" s="43">
        <v>40</v>
      </c>
      <c r="M2046" s="43">
        <v>48</v>
      </c>
      <c r="N2046" s="39" t="s">
        <v>23</v>
      </c>
      <c r="O2046" s="39" t="s">
        <v>24</v>
      </c>
    </row>
    <row r="2047" spans="1:15" s="36" customFormat="1" x14ac:dyDescent="0.25">
      <c r="A2047" s="45" t="s">
        <v>4080</v>
      </c>
      <c r="B2047" s="44" t="str">
        <f t="shared" si="40"/>
        <v>Basin&amp;Rail Asm/30X84/Sim/ZP/1.25-2"D@48"/Z-Rail/FG Cover/4"PS/Float Tree/AFD</v>
      </c>
      <c r="C2047" s="37" t="s">
        <v>4081</v>
      </c>
      <c r="D2047" s="37" t="str">
        <f>VLOOKUP(A2047,'[1]Zoeller Pump Company'!$A$10:$C$3862,3,FALSE)</f>
        <v>https://www.zoellerpumps.com/en-us/products/package-systems/basins</v>
      </c>
      <c r="E2047" s="37" t="s">
        <v>21</v>
      </c>
      <c r="F2047" s="40">
        <v>3752</v>
      </c>
      <c r="G2047" s="41"/>
      <c r="H2047" s="42">
        <v>53514409807</v>
      </c>
      <c r="I2047" s="43">
        <v>300</v>
      </c>
      <c r="J2047" s="46" t="s">
        <v>22</v>
      </c>
      <c r="K2047" s="43">
        <v>90</v>
      </c>
      <c r="L2047" s="43">
        <v>40</v>
      </c>
      <c r="M2047" s="43">
        <v>48</v>
      </c>
      <c r="N2047" s="39" t="s">
        <v>23</v>
      </c>
      <c r="O2047" s="39" t="s">
        <v>24</v>
      </c>
    </row>
    <row r="2048" spans="1:15" s="36" customFormat="1" x14ac:dyDescent="0.25">
      <c r="A2048" s="45" t="s">
        <v>4082</v>
      </c>
      <c r="B2048" s="44" t="str">
        <f t="shared" si="40"/>
        <v>Basin&amp;Rail Asm/30X96/Sim/ZP/1.25-2"D@36"/Z-Rail/FG Cover/4"PS/Float Tree/AFD</v>
      </c>
      <c r="C2048" s="37" t="s">
        <v>4083</v>
      </c>
      <c r="D2048" s="37" t="str">
        <f>VLOOKUP(A2048,'[1]Zoeller Pump Company'!$A$10:$C$3862,3,FALSE)</f>
        <v>https://www.zoellerpumps.com/en-us/products/package-systems/basins</v>
      </c>
      <c r="E2048" s="37" t="s">
        <v>21</v>
      </c>
      <c r="F2048" s="40">
        <v>4657</v>
      </c>
      <c r="G2048" s="41"/>
      <c r="H2048" s="42">
        <v>53514409838</v>
      </c>
      <c r="I2048" s="43">
        <v>314</v>
      </c>
      <c r="J2048" s="46" t="s">
        <v>22</v>
      </c>
      <c r="K2048" s="43">
        <v>45</v>
      </c>
      <c r="L2048" s="43">
        <v>42</v>
      </c>
      <c r="M2048" s="43">
        <v>106</v>
      </c>
      <c r="N2048" s="39" t="s">
        <v>23</v>
      </c>
      <c r="O2048" s="39" t="s">
        <v>24</v>
      </c>
    </row>
    <row r="2049" spans="1:15" s="36" customFormat="1" x14ac:dyDescent="0.25">
      <c r="A2049" s="45" t="s">
        <v>4084</v>
      </c>
      <c r="B2049" s="44" t="str">
        <f t="shared" si="40"/>
        <v>Basin&amp;Rail Asm/30X96/Sim/ZP/1.25-2"D@48"/Z-Rail/FG Cover/4"PS/Float Tree/AFD</v>
      </c>
      <c r="C2049" s="37" t="s">
        <v>4085</v>
      </c>
      <c r="D2049" s="37" t="str">
        <f>VLOOKUP(A2049,'[1]Zoeller Pump Company'!$A$10:$C$3862,3,FALSE)</f>
        <v>https://www.zoellerpumps.com/en-us/products/package-systems/basins</v>
      </c>
      <c r="E2049" s="37" t="s">
        <v>21</v>
      </c>
      <c r="F2049" s="40">
        <v>4657</v>
      </c>
      <c r="G2049" s="41"/>
      <c r="H2049" s="42">
        <v>53514409869</v>
      </c>
      <c r="I2049" s="43">
        <v>314</v>
      </c>
      <c r="J2049" s="46" t="s">
        <v>22</v>
      </c>
      <c r="K2049" s="43">
        <v>45</v>
      </c>
      <c r="L2049" s="43">
        <v>42</v>
      </c>
      <c r="M2049" s="43">
        <v>106</v>
      </c>
      <c r="N2049" s="39" t="s">
        <v>23</v>
      </c>
      <c r="O2049" s="39" t="s">
        <v>24</v>
      </c>
    </row>
    <row r="2050" spans="1:15" s="36" customFormat="1" x14ac:dyDescent="0.25">
      <c r="A2050" s="45" t="s">
        <v>4086</v>
      </c>
      <c r="B2050" s="44" t="str">
        <f t="shared" si="40"/>
        <v>Basin&amp;Rail Asm/30X108/Sim/ZP/1.25-2"D@48"/Z-Rail/FG Cover/4"PS/Float Tree/AFD</v>
      </c>
      <c r="C2050" s="37" t="s">
        <v>4087</v>
      </c>
      <c r="D2050" s="37" t="str">
        <f>VLOOKUP(A2050,'[1]Zoeller Pump Company'!$A$10:$C$3862,3,FALSE)</f>
        <v>https://www.zoellerpumps.com/en-us/products/package-systems/basins</v>
      </c>
      <c r="E2050" s="37" t="s">
        <v>21</v>
      </c>
      <c r="F2050" s="40">
        <v>4857</v>
      </c>
      <c r="G2050" s="41"/>
      <c r="H2050" s="42">
        <v>53514409890</v>
      </c>
      <c r="I2050" s="43">
        <v>329</v>
      </c>
      <c r="J2050" s="46" t="s">
        <v>22</v>
      </c>
      <c r="K2050" s="43">
        <v>45</v>
      </c>
      <c r="L2050" s="43">
        <v>42</v>
      </c>
      <c r="M2050" s="43">
        <v>118</v>
      </c>
      <c r="N2050" s="39" t="s">
        <v>23</v>
      </c>
      <c r="O2050" s="39" t="s">
        <v>24</v>
      </c>
    </row>
    <row r="2051" spans="1:15" s="36" customFormat="1" x14ac:dyDescent="0.25">
      <c r="A2051" s="45" t="s">
        <v>4088</v>
      </c>
      <c r="B2051" s="44" t="str">
        <f t="shared" si="40"/>
        <v>Basin&amp;Rail Asm/30X120/Sim/ZP/1.25-2"D@48"/Z-Rail/FG Cover/4"PS/Float Tree/AFD</v>
      </c>
      <c r="C2051" s="37" t="s">
        <v>4089</v>
      </c>
      <c r="D2051" s="37" t="str">
        <f>VLOOKUP(A2051,'[1]Zoeller Pump Company'!$A$10:$C$3862,3,FALSE)</f>
        <v>https://www.zoellerpumps.com/en-us/products/package-systems/basins</v>
      </c>
      <c r="E2051" s="37" t="s">
        <v>21</v>
      </c>
      <c r="F2051" s="40">
        <v>5057</v>
      </c>
      <c r="G2051" s="41"/>
      <c r="H2051" s="42">
        <v>53514409920</v>
      </c>
      <c r="I2051" s="43">
        <v>345</v>
      </c>
      <c r="J2051" s="46" t="s">
        <v>22</v>
      </c>
      <c r="K2051" s="43">
        <v>45</v>
      </c>
      <c r="L2051" s="43">
        <v>42</v>
      </c>
      <c r="M2051" s="43">
        <v>130</v>
      </c>
      <c r="N2051" s="39" t="s">
        <v>23</v>
      </c>
      <c r="O2051" s="39" t="s">
        <v>24</v>
      </c>
    </row>
    <row r="2052" spans="1:15" s="36" customFormat="1" x14ac:dyDescent="0.25">
      <c r="A2052" s="45" t="s">
        <v>4090</v>
      </c>
      <c r="B2052" s="44" t="str">
        <f t="shared" si="40"/>
        <v>Basin&amp;Rail Asm/36X48/Dup/ZP/1.25-2"D@19"/Z-Rail/FG Cover/4"PS/Float Tree/AFD</v>
      </c>
      <c r="C2052" s="37" t="s">
        <v>4091</v>
      </c>
      <c r="D2052" s="37" t="str">
        <f>VLOOKUP(A2052,'[1]Zoeller Pump Company'!$A$10:$C$3862,3,FALSE)</f>
        <v>https://www.zoellerpumps.com/en-us/products/package-systems/basins</v>
      </c>
      <c r="E2052" s="37" t="s">
        <v>21</v>
      </c>
      <c r="F2052" s="40">
        <v>4966</v>
      </c>
      <c r="G2052" s="41"/>
      <c r="H2052" s="42">
        <v>53514409951</v>
      </c>
      <c r="I2052" s="43">
        <v>258</v>
      </c>
      <c r="J2052" s="46" t="s">
        <v>22</v>
      </c>
      <c r="K2052" s="43">
        <v>54</v>
      </c>
      <c r="L2052" s="43">
        <v>40</v>
      </c>
      <c r="M2052" s="43">
        <v>48</v>
      </c>
      <c r="N2052" s="39" t="s">
        <v>23</v>
      </c>
      <c r="O2052" s="39" t="s">
        <v>24</v>
      </c>
    </row>
    <row r="2053" spans="1:15" s="36" customFormat="1" x14ac:dyDescent="0.25">
      <c r="A2053" s="45" t="s">
        <v>4092</v>
      </c>
      <c r="B2053" s="44" t="str">
        <f t="shared" si="40"/>
        <v>Basin&amp;Rail Asm/36X60/Dup/ZP/1.25-2"D@24"/Z-Rail/FG Cover/4"PS/Float Tree/AFD</v>
      </c>
      <c r="C2053" s="37" t="s">
        <v>4093</v>
      </c>
      <c r="D2053" s="37" t="str">
        <f>VLOOKUP(A2053,'[1]Zoeller Pump Company'!$A$10:$C$3862,3,FALSE)</f>
        <v>https://www.zoellerpumps.com/en-us/products/package-systems/basins</v>
      </c>
      <c r="E2053" s="37" t="s">
        <v>21</v>
      </c>
      <c r="F2053" s="40">
        <v>5116</v>
      </c>
      <c r="G2053" s="41"/>
      <c r="H2053" s="42">
        <v>53514409982</v>
      </c>
      <c r="I2053" s="43">
        <v>272</v>
      </c>
      <c r="J2053" s="46" t="s">
        <v>22</v>
      </c>
      <c r="K2053" s="43">
        <v>66</v>
      </c>
      <c r="L2053" s="43">
        <v>40</v>
      </c>
      <c r="M2053" s="43">
        <v>48</v>
      </c>
      <c r="N2053" s="39" t="s">
        <v>23</v>
      </c>
      <c r="O2053" s="39" t="s">
        <v>24</v>
      </c>
    </row>
    <row r="2054" spans="1:15" s="36" customFormat="1" x14ac:dyDescent="0.25">
      <c r="A2054" s="45" t="s">
        <v>4094</v>
      </c>
      <c r="B2054" s="44" t="str">
        <f t="shared" si="40"/>
        <v>Basin&amp;Rail Asm/36X72/Dup/ZP/1.25-2"D@30"/Z-Rail/FG Cover/4"PS/Float Tree/AFD</v>
      </c>
      <c r="C2054" s="37" t="s">
        <v>4095</v>
      </c>
      <c r="D2054" s="37" t="str">
        <f>VLOOKUP(A2054,'[1]Zoeller Pump Company'!$A$10:$C$3862,3,FALSE)</f>
        <v>https://www.zoellerpumps.com/en-us/products/package-systems/basins</v>
      </c>
      <c r="E2054" s="37" t="s">
        <v>21</v>
      </c>
      <c r="F2054" s="40">
        <v>5266</v>
      </c>
      <c r="G2054" s="41"/>
      <c r="H2054" s="42">
        <v>53514410018</v>
      </c>
      <c r="I2054" s="43">
        <v>285</v>
      </c>
      <c r="J2054" s="46" t="s">
        <v>22</v>
      </c>
      <c r="K2054" s="43">
        <v>78</v>
      </c>
      <c r="L2054" s="43">
        <v>40</v>
      </c>
      <c r="M2054" s="43">
        <v>48</v>
      </c>
      <c r="N2054" s="39" t="s">
        <v>23</v>
      </c>
      <c r="O2054" s="39" t="s">
        <v>24</v>
      </c>
    </row>
    <row r="2055" spans="1:15" s="36" customFormat="1" x14ac:dyDescent="0.25">
      <c r="A2055" s="45" t="s">
        <v>4096</v>
      </c>
      <c r="B2055" s="44" t="str">
        <f t="shared" si="40"/>
        <v>Basin&amp;Rail Asm/36X84/Dup/ZP/1.25-2"D@36"/Z-Rail/FG Cover/4"PS/Float Tree/AFD</v>
      </c>
      <c r="C2055" s="37" t="s">
        <v>4097</v>
      </c>
      <c r="D2055" s="37" t="str">
        <f>VLOOKUP(A2055,'[1]Zoeller Pump Company'!$A$10:$C$3862,3,FALSE)</f>
        <v>https://www.zoellerpumps.com/en-us/products/package-systems/basins</v>
      </c>
      <c r="E2055" s="37" t="s">
        <v>21</v>
      </c>
      <c r="F2055" s="40">
        <v>5416</v>
      </c>
      <c r="G2055" s="41"/>
      <c r="H2055" s="42">
        <v>53514410049</v>
      </c>
      <c r="I2055" s="43">
        <v>304</v>
      </c>
      <c r="J2055" s="46" t="s">
        <v>22</v>
      </c>
      <c r="K2055" s="43">
        <v>90</v>
      </c>
      <c r="L2055" s="43">
        <v>40</v>
      </c>
      <c r="M2055" s="43">
        <v>48</v>
      </c>
      <c r="N2055" s="39" t="s">
        <v>23</v>
      </c>
      <c r="O2055" s="39" t="s">
        <v>24</v>
      </c>
    </row>
    <row r="2056" spans="1:15" s="36" customFormat="1" x14ac:dyDescent="0.25">
      <c r="A2056" s="45" t="s">
        <v>4098</v>
      </c>
      <c r="B2056" s="44" t="str">
        <f t="shared" si="40"/>
        <v>Basin&amp;Rail Asm/36X84/Dup/ZP/1.25-2"D@48"/Z-Rail/FG Cover/4"PS/Float Tree/AFD</v>
      </c>
      <c r="C2056" s="37" t="s">
        <v>4099</v>
      </c>
      <c r="D2056" s="37" t="str">
        <f>VLOOKUP(A2056,'[1]Zoeller Pump Company'!$A$10:$C$3862,3,FALSE)</f>
        <v>https://www.zoellerpumps.com/en-us/products/package-systems/basins</v>
      </c>
      <c r="E2056" s="37" t="s">
        <v>21</v>
      </c>
      <c r="F2056" s="40">
        <v>5416</v>
      </c>
      <c r="G2056" s="41"/>
      <c r="H2056" s="42">
        <v>53514410070</v>
      </c>
      <c r="I2056" s="43">
        <v>304</v>
      </c>
      <c r="J2056" s="46" t="s">
        <v>22</v>
      </c>
      <c r="K2056" s="43">
        <v>96</v>
      </c>
      <c r="L2056" s="43">
        <v>40</v>
      </c>
      <c r="M2056" s="43">
        <v>48</v>
      </c>
      <c r="N2056" s="39" t="s">
        <v>23</v>
      </c>
      <c r="O2056" s="39" t="s">
        <v>24</v>
      </c>
    </row>
    <row r="2057" spans="1:15" s="36" customFormat="1" x14ac:dyDescent="0.25">
      <c r="A2057" s="45" t="s">
        <v>4100</v>
      </c>
      <c r="B2057" s="44" t="str">
        <f t="shared" si="40"/>
        <v>Basin&amp;Rail Asm/36X96/Dup/ZP/1.25-2"D@36"/Z-Rail/FG Cover/4"PS/Float Tree/AFD</v>
      </c>
      <c r="C2057" s="37" t="s">
        <v>4101</v>
      </c>
      <c r="D2057" s="37" t="str">
        <f>VLOOKUP(A2057,'[1]Zoeller Pump Company'!$A$10:$C$3862,3,FALSE)</f>
        <v>https://www.zoellerpumps.com/en-us/products/package-systems/basins</v>
      </c>
      <c r="E2057" s="37" t="s">
        <v>21</v>
      </c>
      <c r="F2057" s="40">
        <v>6699</v>
      </c>
      <c r="G2057" s="41"/>
      <c r="H2057" s="42">
        <v>53514410100</v>
      </c>
      <c r="I2057" s="43">
        <v>332</v>
      </c>
      <c r="J2057" s="46" t="s">
        <v>22</v>
      </c>
      <c r="K2057" s="43">
        <v>50</v>
      </c>
      <c r="L2057" s="43">
        <v>42</v>
      </c>
      <c r="M2057" s="43">
        <v>106</v>
      </c>
      <c r="N2057" s="39" t="s">
        <v>23</v>
      </c>
      <c r="O2057" s="39" t="s">
        <v>24</v>
      </c>
    </row>
    <row r="2058" spans="1:15" s="36" customFormat="1" x14ac:dyDescent="0.25">
      <c r="A2058" s="45" t="s">
        <v>4102</v>
      </c>
      <c r="B2058" s="44" t="str">
        <f t="shared" si="40"/>
        <v>Basin&amp;Rail Asm/36X96/Dup/ZP/1.25-2"D@48"/Z-Rail/FG Cover/4"PS/Float Tree/AFD</v>
      </c>
      <c r="C2058" s="37" t="s">
        <v>4103</v>
      </c>
      <c r="D2058" s="37" t="str">
        <f>VLOOKUP(A2058,'[1]Zoeller Pump Company'!$A$10:$C$3862,3,FALSE)</f>
        <v>https://www.zoellerpumps.com/en-us/products/package-systems/basins</v>
      </c>
      <c r="E2058" s="37" t="s">
        <v>21</v>
      </c>
      <c r="F2058" s="40">
        <v>6699</v>
      </c>
      <c r="G2058" s="41"/>
      <c r="H2058" s="42">
        <v>53514410131</v>
      </c>
      <c r="I2058" s="43">
        <v>332</v>
      </c>
      <c r="J2058" s="46" t="s">
        <v>22</v>
      </c>
      <c r="K2058" s="43">
        <v>50</v>
      </c>
      <c r="L2058" s="43">
        <v>42</v>
      </c>
      <c r="M2058" s="43">
        <v>106</v>
      </c>
      <c r="N2058" s="39" t="s">
        <v>23</v>
      </c>
      <c r="O2058" s="39" t="s">
        <v>24</v>
      </c>
    </row>
    <row r="2059" spans="1:15" s="36" customFormat="1" x14ac:dyDescent="0.25">
      <c r="A2059" s="45" t="s">
        <v>4104</v>
      </c>
      <c r="B2059" s="44" t="str">
        <f t="shared" si="40"/>
        <v>Basin&amp;Rail Asm/36X108/Dup/ZP/1.25-2"D@48"/Z-Rail/FG Cover/4"PS/Float Tree/AFD</v>
      </c>
      <c r="C2059" s="37" t="s">
        <v>4105</v>
      </c>
      <c r="D2059" s="37" t="str">
        <f>VLOOKUP(A2059,'[1]Zoeller Pump Company'!$A$10:$C$3862,3,FALSE)</f>
        <v>https://www.zoellerpumps.com/en-us/products/package-systems/basins</v>
      </c>
      <c r="E2059" s="37" t="s">
        <v>21</v>
      </c>
      <c r="F2059" s="40">
        <v>6899</v>
      </c>
      <c r="G2059" s="41"/>
      <c r="H2059" s="42">
        <v>53514410162</v>
      </c>
      <c r="I2059" s="43">
        <v>359</v>
      </c>
      <c r="J2059" s="46" t="s">
        <v>22</v>
      </c>
      <c r="K2059" s="43">
        <v>50</v>
      </c>
      <c r="L2059" s="43">
        <v>42</v>
      </c>
      <c r="M2059" s="43">
        <v>118</v>
      </c>
      <c r="N2059" s="39" t="s">
        <v>23</v>
      </c>
      <c r="O2059" s="39" t="s">
        <v>24</v>
      </c>
    </row>
    <row r="2060" spans="1:15" s="36" customFormat="1" x14ac:dyDescent="0.25">
      <c r="A2060" s="45" t="s">
        <v>4106</v>
      </c>
      <c r="B2060" s="44" t="str">
        <f t="shared" si="40"/>
        <v>Basin&amp;Rail Asm/36X120/Dup/ZP/1.25-2"D@48"/Z-Rail/FG Cover/4"PS/Float Tree/AFD</v>
      </c>
      <c r="C2060" s="37" t="s">
        <v>4107</v>
      </c>
      <c r="D2060" s="37" t="str">
        <f>VLOOKUP(A2060,'[1]Zoeller Pump Company'!$A$10:$C$3862,3,FALSE)</f>
        <v>https://www.zoellerpumps.com/en-us/products/package-systems/basins</v>
      </c>
      <c r="E2060" s="37" t="s">
        <v>21</v>
      </c>
      <c r="F2060" s="40">
        <v>7099</v>
      </c>
      <c r="G2060" s="41"/>
      <c r="H2060" s="42">
        <v>53514410193</v>
      </c>
      <c r="I2060" s="43">
        <v>379</v>
      </c>
      <c r="J2060" s="46" t="s">
        <v>22</v>
      </c>
      <c r="K2060" s="43">
        <v>50</v>
      </c>
      <c r="L2060" s="43">
        <v>42</v>
      </c>
      <c r="M2060" s="43">
        <v>130</v>
      </c>
      <c r="N2060" s="39" t="s">
        <v>23</v>
      </c>
      <c r="O2060" s="39" t="s">
        <v>24</v>
      </c>
    </row>
    <row r="2061" spans="1:15" s="36" customFormat="1" x14ac:dyDescent="0.25">
      <c r="A2061" s="45" t="s">
        <v>4108</v>
      </c>
      <c r="B2061" s="44" t="str">
        <f t="shared" si="40"/>
        <v>Basin&amp;Rail Asm/48X48/Dup/ZP/1.25-2"D@19"/Z-Rail/FG Cover/4"PS/Float Tree/AFD</v>
      </c>
      <c r="C2061" s="37" t="s">
        <v>4109</v>
      </c>
      <c r="D2061" s="37" t="str">
        <f>VLOOKUP(A2061,'[1]Zoeller Pump Company'!$A$10:$C$3862,3,FALSE)</f>
        <v>https://www.zoellerpumps.com/en-us/products/package-systems/basins</v>
      </c>
      <c r="E2061" s="37" t="s">
        <v>21</v>
      </c>
      <c r="F2061" s="40">
        <v>5605</v>
      </c>
      <c r="G2061" s="41"/>
      <c r="H2061" s="42">
        <v>53514410223</v>
      </c>
      <c r="I2061" s="43">
        <v>479</v>
      </c>
      <c r="J2061" s="46" t="s">
        <v>22</v>
      </c>
      <c r="K2061" s="43">
        <v>56</v>
      </c>
      <c r="L2061" s="43">
        <v>56</v>
      </c>
      <c r="M2061" s="43">
        <v>56</v>
      </c>
      <c r="N2061" s="39" t="s">
        <v>23</v>
      </c>
      <c r="O2061" s="39" t="s">
        <v>24</v>
      </c>
    </row>
    <row r="2062" spans="1:15" s="36" customFormat="1" x14ac:dyDescent="0.25">
      <c r="A2062" s="45" t="s">
        <v>4110</v>
      </c>
      <c r="B2062" s="44" t="str">
        <f t="shared" si="40"/>
        <v>Basin&amp;Rail Asm/48X60/Dup/ZP/1.25-2"D@24"/Z-Rail/FG Cover/4"PS/Float Tree/AFD</v>
      </c>
      <c r="C2062" s="37" t="s">
        <v>4111</v>
      </c>
      <c r="D2062" s="37" t="str">
        <f>VLOOKUP(A2062,'[1]Zoeller Pump Company'!$A$10:$C$3862,3,FALSE)</f>
        <v>https://www.zoellerpumps.com/en-us/products/package-systems/basins</v>
      </c>
      <c r="E2062" s="37" t="s">
        <v>21</v>
      </c>
      <c r="F2062" s="40">
        <v>5905</v>
      </c>
      <c r="G2062" s="41"/>
      <c r="H2062" s="42">
        <v>53514410254</v>
      </c>
      <c r="I2062" s="43">
        <v>540</v>
      </c>
      <c r="J2062" s="46" t="s">
        <v>22</v>
      </c>
      <c r="K2062" s="43">
        <v>66</v>
      </c>
      <c r="L2062" s="43">
        <v>56</v>
      </c>
      <c r="M2062" s="43">
        <v>56</v>
      </c>
      <c r="N2062" s="39" t="s">
        <v>23</v>
      </c>
      <c r="O2062" s="39" t="s">
        <v>24</v>
      </c>
    </row>
    <row r="2063" spans="1:15" s="36" customFormat="1" x14ac:dyDescent="0.25">
      <c r="A2063" s="45" t="s">
        <v>4112</v>
      </c>
      <c r="B2063" s="44" t="str">
        <f t="shared" si="40"/>
        <v>Basin&amp;Rail Asm/48X72/Dup/ZP/1.25-2"D@30"/Z-Rail/FG Cover/4"PS/Float Tree/AFD</v>
      </c>
      <c r="C2063" s="37" t="s">
        <v>4113</v>
      </c>
      <c r="D2063" s="37" t="str">
        <f>VLOOKUP(A2063,'[1]Zoeller Pump Company'!$A$10:$C$3862,3,FALSE)</f>
        <v>https://www.zoellerpumps.com/en-us/products/package-systems/basins</v>
      </c>
      <c r="E2063" s="37" t="s">
        <v>21</v>
      </c>
      <c r="F2063" s="40">
        <v>6205</v>
      </c>
      <c r="G2063" s="41"/>
      <c r="H2063" s="42">
        <v>53514410285</v>
      </c>
      <c r="I2063" s="43">
        <v>585</v>
      </c>
      <c r="J2063" s="46" t="s">
        <v>22</v>
      </c>
      <c r="K2063" s="43">
        <v>78</v>
      </c>
      <c r="L2063" s="43">
        <v>56</v>
      </c>
      <c r="M2063" s="43">
        <v>56</v>
      </c>
      <c r="N2063" s="39" t="s">
        <v>23</v>
      </c>
      <c r="O2063" s="39" t="s">
        <v>24</v>
      </c>
    </row>
    <row r="2064" spans="1:15" s="36" customFormat="1" x14ac:dyDescent="0.25">
      <c r="A2064" s="45" t="s">
        <v>4114</v>
      </c>
      <c r="B2064" s="44" t="str">
        <f t="shared" si="40"/>
        <v>Basin&amp;Rail Asm/48X84/Dup/ZP/1.25-2"D@36"/Z-Rail/FG Cover/4"PS/Float Tree/AFD</v>
      </c>
      <c r="C2064" s="37" t="s">
        <v>4115</v>
      </c>
      <c r="D2064" s="37" t="str">
        <f>VLOOKUP(A2064,'[1]Zoeller Pump Company'!$A$10:$C$3862,3,FALSE)</f>
        <v>https://www.zoellerpumps.com/en-us/products/package-systems/basins</v>
      </c>
      <c r="E2064" s="37" t="s">
        <v>21</v>
      </c>
      <c r="F2064" s="40">
        <v>6505</v>
      </c>
      <c r="G2064" s="41"/>
      <c r="H2064" s="42">
        <v>53514410315</v>
      </c>
      <c r="I2064" s="43">
        <v>655</v>
      </c>
      <c r="J2064" s="46" t="s">
        <v>22</v>
      </c>
      <c r="K2064" s="43">
        <v>90</v>
      </c>
      <c r="L2064" s="43">
        <v>56</v>
      </c>
      <c r="M2064" s="43">
        <v>56</v>
      </c>
      <c r="N2064" s="39" t="s">
        <v>23</v>
      </c>
      <c r="O2064" s="39" t="s">
        <v>24</v>
      </c>
    </row>
    <row r="2065" spans="1:16" s="36" customFormat="1" x14ac:dyDescent="0.25">
      <c r="A2065" s="45" t="s">
        <v>4116</v>
      </c>
      <c r="B2065" s="44" t="str">
        <f t="shared" si="40"/>
        <v>Basin&amp;Rail Asm/48X84/Dup/ZP/1.25-2"D@48"/Z-Rail/FG Cover/4"PS/Float Tree/AFD</v>
      </c>
      <c r="C2065" s="37" t="s">
        <v>4117</v>
      </c>
      <c r="D2065" s="37" t="str">
        <f>VLOOKUP(A2065,'[1]Zoeller Pump Company'!$A$10:$C$3862,3,FALSE)</f>
        <v>https://www.zoellerpumps.com/en-us/products/package-systems/basins</v>
      </c>
      <c r="E2065" s="37" t="s">
        <v>21</v>
      </c>
      <c r="F2065" s="40">
        <v>6505</v>
      </c>
      <c r="G2065" s="41"/>
      <c r="H2065" s="42">
        <v>53514410346</v>
      </c>
      <c r="I2065" s="43">
        <v>655</v>
      </c>
      <c r="J2065" s="46" t="s">
        <v>22</v>
      </c>
      <c r="K2065" s="43">
        <v>90</v>
      </c>
      <c r="L2065" s="43">
        <v>56</v>
      </c>
      <c r="M2065" s="43">
        <v>56</v>
      </c>
      <c r="N2065" s="39" t="s">
        <v>23</v>
      </c>
      <c r="O2065" s="39" t="s">
        <v>24</v>
      </c>
    </row>
    <row r="2066" spans="1:16" s="36" customFormat="1" x14ac:dyDescent="0.25">
      <c r="A2066" s="45" t="s">
        <v>4118</v>
      </c>
      <c r="B2066" s="44" t="str">
        <f t="shared" si="40"/>
        <v>Basin&amp;Rail Asm/48X96/Dup/ZP/1.25-2"D@36"/Z-Rail/FG Cover/4"PS/Float Tree/AFD</v>
      </c>
      <c r="C2066" s="37" t="s">
        <v>4119</v>
      </c>
      <c r="D2066" s="37" t="str">
        <f>VLOOKUP(A2066,'[1]Zoeller Pump Company'!$A$10:$C$3862,3,FALSE)</f>
        <v>https://www.zoellerpumps.com/en-us/products/package-systems/basins</v>
      </c>
      <c r="E2066" s="37" t="s">
        <v>21</v>
      </c>
      <c r="F2066" s="40">
        <v>8223</v>
      </c>
      <c r="G2066" s="41"/>
      <c r="H2066" s="42">
        <v>53514410377</v>
      </c>
      <c r="I2066" s="43">
        <v>695</v>
      </c>
      <c r="J2066" s="46" t="s">
        <v>22</v>
      </c>
      <c r="K2066" s="43">
        <v>62</v>
      </c>
      <c r="L2066" s="43">
        <v>56</v>
      </c>
      <c r="M2066" s="43">
        <v>106</v>
      </c>
      <c r="N2066" s="39" t="s">
        <v>23</v>
      </c>
      <c r="O2066" s="39" t="s">
        <v>24</v>
      </c>
    </row>
    <row r="2067" spans="1:16" s="36" customFormat="1" x14ac:dyDescent="0.25">
      <c r="A2067" s="45" t="s">
        <v>4120</v>
      </c>
      <c r="B2067" s="44" t="str">
        <f t="shared" si="40"/>
        <v>Basin&amp;Rail Asm/48X96/Dup/ZP/1.25-2"D@48"/Z-Rail/FG Cover/4"PS/Float Tree/AFD</v>
      </c>
      <c r="C2067" s="37" t="s">
        <v>4121</v>
      </c>
      <c r="D2067" s="37" t="str">
        <f>VLOOKUP(A2067,'[1]Zoeller Pump Company'!$A$10:$C$3862,3,FALSE)</f>
        <v>https://www.zoellerpumps.com/en-us/products/package-systems/basins</v>
      </c>
      <c r="E2067" s="37" t="s">
        <v>21</v>
      </c>
      <c r="F2067" s="40">
        <v>8223</v>
      </c>
      <c r="G2067" s="41"/>
      <c r="H2067" s="42">
        <v>53514410407</v>
      </c>
      <c r="I2067" s="43">
        <v>695</v>
      </c>
      <c r="J2067" s="46" t="s">
        <v>22</v>
      </c>
      <c r="K2067" s="43">
        <v>66</v>
      </c>
      <c r="L2067" s="43">
        <v>56</v>
      </c>
      <c r="M2067" s="43">
        <v>106</v>
      </c>
      <c r="N2067" s="39" t="s">
        <v>23</v>
      </c>
      <c r="O2067" s="39" t="s">
        <v>24</v>
      </c>
    </row>
    <row r="2068" spans="1:16" s="36" customFormat="1" x14ac:dyDescent="0.25">
      <c r="A2068" s="45" t="s">
        <v>4122</v>
      </c>
      <c r="B2068" s="44" t="str">
        <f t="shared" si="40"/>
        <v>Basin&amp;Rail Asm/48X108/Dup/ZP/1.25-2"D@48"/Z-Rail/FG Cover/4"PS/Float Tree/AFD</v>
      </c>
      <c r="C2068" s="37" t="s">
        <v>4123</v>
      </c>
      <c r="D2068" s="37" t="str">
        <f>VLOOKUP(A2068,'[1]Zoeller Pump Company'!$A$10:$C$3862,3,FALSE)</f>
        <v>https://www.zoellerpumps.com/en-us/products/package-systems/basins</v>
      </c>
      <c r="E2068" s="37" t="s">
        <v>21</v>
      </c>
      <c r="F2068" s="40">
        <v>8623</v>
      </c>
      <c r="G2068" s="41"/>
      <c r="H2068" s="42">
        <v>53514410438</v>
      </c>
      <c r="I2068" s="43">
        <v>735</v>
      </c>
      <c r="J2068" s="46" t="s">
        <v>22</v>
      </c>
      <c r="K2068" s="43">
        <v>62</v>
      </c>
      <c r="L2068" s="43">
        <v>56</v>
      </c>
      <c r="M2068" s="43">
        <v>118</v>
      </c>
      <c r="N2068" s="39" t="s">
        <v>23</v>
      </c>
      <c r="O2068" s="39" t="s">
        <v>24</v>
      </c>
    </row>
    <row r="2069" spans="1:16" s="36" customFormat="1" x14ac:dyDescent="0.25">
      <c r="A2069" s="45" t="s">
        <v>4124</v>
      </c>
      <c r="B2069" s="44" t="str">
        <f t="shared" si="40"/>
        <v>Basin&amp;Rail Asm/48X120/Dup/ZP/1.25-2"D@48"/Z-Rail/FG Cover/4"PS/Float Tree/AFD</v>
      </c>
      <c r="C2069" s="37" t="s">
        <v>4125</v>
      </c>
      <c r="D2069" s="37" t="str">
        <f>VLOOKUP(A2069,'[1]Zoeller Pump Company'!$A$10:$C$3862,3,FALSE)</f>
        <v>https://www.zoellerpumps.com/en-us/products/package-systems/basins</v>
      </c>
      <c r="E2069" s="37" t="s">
        <v>21</v>
      </c>
      <c r="F2069" s="40">
        <v>9023</v>
      </c>
      <c r="G2069" s="41"/>
      <c r="H2069" s="42">
        <v>53514410469</v>
      </c>
      <c r="I2069" s="43">
        <v>775</v>
      </c>
      <c r="J2069" s="46" t="s">
        <v>22</v>
      </c>
      <c r="K2069" s="43">
        <v>62</v>
      </c>
      <c r="L2069" s="43">
        <v>56</v>
      </c>
      <c r="M2069" s="43">
        <v>130</v>
      </c>
      <c r="N2069" s="39" t="s">
        <v>23</v>
      </c>
      <c r="O2069" s="39" t="s">
        <v>24</v>
      </c>
    </row>
    <row r="2070" spans="1:16" s="36" customFormat="1" x14ac:dyDescent="0.25">
      <c r="A2070" s="37" t="s">
        <v>4126</v>
      </c>
      <c r="B2070" s="44" t="str">
        <f t="shared" si="40"/>
        <v>NE333 115/230V/1Ph/2Hp/Field Wired/Dual Volt</v>
      </c>
      <c r="C2070" s="37" t="s">
        <v>4127</v>
      </c>
      <c r="D2070" s="51" t="s">
        <v>3444</v>
      </c>
      <c r="E2070" s="37" t="s">
        <v>21</v>
      </c>
      <c r="F2070" s="40">
        <v>1104</v>
      </c>
      <c r="G2070" s="41"/>
      <c r="H2070" s="42">
        <v>53514140038</v>
      </c>
      <c r="I2070" s="43">
        <v>77</v>
      </c>
      <c r="J2070" s="43" t="s">
        <v>22</v>
      </c>
      <c r="K2070" s="43">
        <v>11.5</v>
      </c>
      <c r="L2070" s="43">
        <v>14.8</v>
      </c>
      <c r="M2070" s="43">
        <v>24.3</v>
      </c>
      <c r="N2070" s="37" t="s">
        <v>23</v>
      </c>
      <c r="O2070" s="37" t="s">
        <v>24</v>
      </c>
    </row>
    <row r="2071" spans="1:16" s="36" customFormat="1" x14ac:dyDescent="0.25">
      <c r="A2071" s="37" t="s">
        <v>4128</v>
      </c>
      <c r="B2071" s="44" t="str">
        <f t="shared" si="40"/>
        <v>M3161 3F/115V/1Ph/HT/(3161-0001)</v>
      </c>
      <c r="C2071" s="37" t="s">
        <v>4129</v>
      </c>
      <c r="D2071" s="37" t="str">
        <f>VLOOKUP(A2071,'[1]Zoeller Pump Company'!$A$10:$C$3862,3,FALSE)</f>
        <v>https://www.zoellerpumps.com/en-us/products/high-temperature/3000-series</v>
      </c>
      <c r="E2071" s="37" t="s">
        <v>21</v>
      </c>
      <c r="F2071" s="40">
        <v>2047</v>
      </c>
      <c r="G2071" s="41"/>
      <c r="H2071" s="42">
        <v>53514138257</v>
      </c>
      <c r="I2071" s="43">
        <v>94</v>
      </c>
      <c r="J2071" s="43" t="s">
        <v>22</v>
      </c>
      <c r="K2071" s="43">
        <v>21.25</v>
      </c>
      <c r="L2071" s="43">
        <v>11.75</v>
      </c>
      <c r="M2071" s="43">
        <v>14.75</v>
      </c>
      <c r="N2071" s="37" t="s">
        <v>23</v>
      </c>
      <c r="O2071" s="37" t="s">
        <v>24</v>
      </c>
    </row>
    <row r="2072" spans="1:16" s="36" customFormat="1" x14ac:dyDescent="0.25">
      <c r="A2072" s="37" t="s">
        <v>4130</v>
      </c>
      <c r="B2072" s="44" t="str">
        <f t="shared" si="40"/>
        <v>N3161 3F/115V/1Ph/HT (3161-0002)</v>
      </c>
      <c r="C2072" s="37" t="s">
        <v>4131</v>
      </c>
      <c r="D2072" s="37" t="str">
        <f>VLOOKUP(A2072,'[1]Zoeller Pump Company'!$A$10:$C$3862,3,FALSE)</f>
        <v>https://www.zoellerpumps.com/en-us/products/high-temperature/3000-series</v>
      </c>
      <c r="E2072" s="37" t="s">
        <v>21</v>
      </c>
      <c r="F2072" s="40">
        <v>1821</v>
      </c>
      <c r="G2072" s="41"/>
      <c r="H2072" s="42">
        <v>53514086220</v>
      </c>
      <c r="I2072" s="43">
        <v>94</v>
      </c>
      <c r="J2072" s="43" t="s">
        <v>22</v>
      </c>
      <c r="K2072" s="43">
        <v>21.25</v>
      </c>
      <c r="L2072" s="43">
        <v>11.75</v>
      </c>
      <c r="M2072" s="43">
        <v>14.75</v>
      </c>
      <c r="N2072" s="37" t="s">
        <v>23</v>
      </c>
      <c r="O2072" s="37" t="s">
        <v>24</v>
      </c>
      <c r="P2072" s="39"/>
    </row>
    <row r="2073" spans="1:16" s="36" customFormat="1" x14ac:dyDescent="0.25">
      <c r="A2073" s="37" t="s">
        <v>4132</v>
      </c>
      <c r="B2073" s="44" t="str">
        <f t="shared" si="40"/>
        <v>D3161 3F/230V/1Ph/HT (3161-0003)</v>
      </c>
      <c r="C2073" s="37" t="s">
        <v>4133</v>
      </c>
      <c r="D2073" s="37" t="str">
        <f>VLOOKUP(A2073,'[1]Zoeller Pump Company'!$A$10:$C$3862,3,FALSE)</f>
        <v>https://www.zoellerpumps.com/en-us/products/high-temperature/3000-series</v>
      </c>
      <c r="E2073" s="37" t="s">
        <v>21</v>
      </c>
      <c r="F2073" s="40">
        <v>2158</v>
      </c>
      <c r="G2073" s="41"/>
      <c r="H2073" s="42">
        <v>53514092948</v>
      </c>
      <c r="I2073" s="43">
        <v>94</v>
      </c>
      <c r="J2073" s="43" t="s">
        <v>22</v>
      </c>
      <c r="K2073" s="43">
        <v>21.25</v>
      </c>
      <c r="L2073" s="43">
        <v>11.75</v>
      </c>
      <c r="M2073" s="43">
        <v>14.75</v>
      </c>
      <c r="N2073" s="37" t="s">
        <v>23</v>
      </c>
      <c r="O2073" s="37" t="s">
        <v>24</v>
      </c>
      <c r="P2073" s="39"/>
    </row>
    <row r="2074" spans="1:16" s="36" customFormat="1" x14ac:dyDescent="0.25">
      <c r="A2074" s="37" t="s">
        <v>4134</v>
      </c>
      <c r="B2074" s="44" t="str">
        <f t="shared" si="40"/>
        <v>E3161 3F/230V/1P/12'Cond/HT/(3161-0012)</v>
      </c>
      <c r="C2074" s="37" t="s">
        <v>4135</v>
      </c>
      <c r="D2074" s="37" t="str">
        <f>VLOOKUP(A2074,'[1]Zoeller Pump Company'!$A$10:$C$3862,3,FALSE)</f>
        <v>https://www.zoellerpumps.com/en-us/products/high-temperature/3000-series</v>
      </c>
      <c r="E2074" s="37" t="s">
        <v>21</v>
      </c>
      <c r="F2074" s="40">
        <v>2061</v>
      </c>
      <c r="G2074" s="41"/>
      <c r="H2074" s="42">
        <v>53514162344</v>
      </c>
      <c r="I2074" s="43">
        <v>88</v>
      </c>
      <c r="J2074" s="43" t="s">
        <v>22</v>
      </c>
      <c r="K2074" s="43">
        <v>21.25</v>
      </c>
      <c r="L2074" s="43">
        <v>11.75</v>
      </c>
      <c r="M2074" s="43">
        <v>14.75</v>
      </c>
      <c r="N2074" s="37" t="s">
        <v>23</v>
      </c>
      <c r="O2074" s="37" t="s">
        <v>24</v>
      </c>
      <c r="P2074" s="39"/>
    </row>
    <row r="2075" spans="1:16" s="36" customFormat="1" x14ac:dyDescent="0.25">
      <c r="A2075" s="37" t="s">
        <v>4136</v>
      </c>
      <c r="B2075" s="44" t="str">
        <f t="shared" si="40"/>
        <v>D3161 3F/230V/1Ph/HT/7' Cond(3161-0014)</v>
      </c>
      <c r="C2075" s="37" t="s">
        <v>4137</v>
      </c>
      <c r="D2075" s="37" t="str">
        <f>VLOOKUP(A2075,'[1]Zoeller Pump Company'!$A$10:$C$3862,3,FALSE)</f>
        <v>https://www.zoellerpumps.com/en-us/products/high-temperature/3000-series</v>
      </c>
      <c r="E2075" s="37" t="s">
        <v>21</v>
      </c>
      <c r="F2075" s="40">
        <v>2251</v>
      </c>
      <c r="G2075" s="41"/>
      <c r="H2075" s="42">
        <v>53514175580</v>
      </c>
      <c r="I2075" s="43">
        <v>91</v>
      </c>
      <c r="J2075" s="43" t="s">
        <v>22</v>
      </c>
      <c r="K2075" s="43"/>
      <c r="L2075" s="43"/>
      <c r="M2075" s="43"/>
      <c r="N2075" s="37" t="s">
        <v>23</v>
      </c>
      <c r="O2075" s="37" t="s">
        <v>24</v>
      </c>
    </row>
    <row r="2076" spans="1:16" s="36" customFormat="1" x14ac:dyDescent="0.25">
      <c r="A2076" s="37" t="s">
        <v>4138</v>
      </c>
      <c r="B2076" s="44" t="str">
        <f t="shared" si="40"/>
        <v>N3161 3F/115V/1Ph/10'Cond/HT/(3161-0023)</v>
      </c>
      <c r="C2076" s="37" t="s">
        <v>4139</v>
      </c>
      <c r="D2076" s="37" t="str">
        <f>VLOOKUP(A2076,'[1]Zoeller Pump Company'!$A$10:$C$3862,3,FALSE)</f>
        <v>https://www.zoellerpumps.com/en-us/products/high-temperature/3000-series</v>
      </c>
      <c r="E2076" s="37" t="s">
        <v>21</v>
      </c>
      <c r="F2076" s="40">
        <v>1914</v>
      </c>
      <c r="G2076" s="41"/>
      <c r="H2076" s="42">
        <v>53514263966</v>
      </c>
      <c r="I2076" s="43">
        <v>89</v>
      </c>
      <c r="J2076" s="43" t="s">
        <v>22</v>
      </c>
      <c r="K2076" s="43">
        <v>21.25</v>
      </c>
      <c r="L2076" s="43">
        <v>11.75</v>
      </c>
      <c r="M2076" s="43">
        <v>14.75</v>
      </c>
      <c r="N2076" s="37" t="s">
        <v>23</v>
      </c>
      <c r="O2076" s="37" t="s">
        <v>24</v>
      </c>
    </row>
    <row r="2077" spans="1:16" s="36" customFormat="1" x14ac:dyDescent="0.25">
      <c r="A2077" s="37" t="s">
        <v>4140</v>
      </c>
      <c r="B2077" s="44" t="str">
        <f t="shared" si="40"/>
        <v>D3161 3F/25'Cd/230V/1Ph/HT (3161-0016)</v>
      </c>
      <c r="C2077" s="37" t="s">
        <v>4141</v>
      </c>
      <c r="D2077" s="37" t="str">
        <f>VLOOKUP(A2077,'[1]Zoeller Pump Company'!$A$10:$C$3862,3,FALSE)</f>
        <v>https://www.zoellerpumps.com/en-us/products/high-temperature/3000-series</v>
      </c>
      <c r="E2077" s="37" t="s">
        <v>21</v>
      </c>
      <c r="F2077" s="40">
        <v>2224</v>
      </c>
      <c r="G2077" s="41"/>
      <c r="H2077" s="42">
        <v>53514298531</v>
      </c>
      <c r="I2077" s="43">
        <v>95</v>
      </c>
      <c r="J2077" s="43" t="s">
        <v>22</v>
      </c>
      <c r="K2077" s="43">
        <v>21.25</v>
      </c>
      <c r="L2077" s="43">
        <v>11.75</v>
      </c>
      <c r="M2077" s="43">
        <v>14.75</v>
      </c>
      <c r="N2077" s="37" t="s">
        <v>23</v>
      </c>
      <c r="O2077" s="37" t="s">
        <v>24</v>
      </c>
    </row>
    <row r="2078" spans="1:16" s="36" customFormat="1" x14ac:dyDescent="0.25">
      <c r="A2078" s="37" t="s">
        <v>4142</v>
      </c>
      <c r="B2078" s="44" t="str">
        <f t="shared" si="40"/>
        <v>M3163 3F/115V/1Ph/HT/(3163-0001)</v>
      </c>
      <c r="C2078" s="37" t="s">
        <v>4143</v>
      </c>
      <c r="D2078" s="37" t="str">
        <f>VLOOKUP(A2078,'[1]Zoeller Pump Company'!$A$10:$C$3862,3,FALSE)</f>
        <v>https://www.zoellerpumps.com/en-us/products/high-temperature/3000-series</v>
      </c>
      <c r="E2078" s="37" t="s">
        <v>21</v>
      </c>
      <c r="F2078" s="40">
        <v>2047</v>
      </c>
      <c r="G2078" s="41"/>
      <c r="H2078" s="42">
        <v>53514097349</v>
      </c>
      <c r="I2078" s="43">
        <v>93</v>
      </c>
      <c r="J2078" s="43" t="s">
        <v>22</v>
      </c>
      <c r="K2078" s="43">
        <v>21.25</v>
      </c>
      <c r="L2078" s="43">
        <v>11.75</v>
      </c>
      <c r="M2078" s="43">
        <v>14.75</v>
      </c>
      <c r="N2078" s="37" t="s">
        <v>23</v>
      </c>
      <c r="O2078" s="37" t="s">
        <v>24</v>
      </c>
    </row>
    <row r="2079" spans="1:16" s="36" customFormat="1" x14ac:dyDescent="0.25">
      <c r="A2079" s="37" t="s">
        <v>4144</v>
      </c>
      <c r="B2079" s="44" t="str">
        <f t="shared" si="40"/>
        <v>E3163 3F/230V/1Ph/HT (3163-0004)</v>
      </c>
      <c r="C2079" s="37" t="s">
        <v>4145</v>
      </c>
      <c r="D2079" s="37" t="str">
        <f>VLOOKUP(A2079,'[1]Zoeller Pump Company'!$A$10:$C$3862,3,FALSE)</f>
        <v>https://www.zoellerpumps.com/en-us/products/high-temperature/3000-series</v>
      </c>
      <c r="E2079" s="37" t="s">
        <v>21</v>
      </c>
      <c r="F2079" s="40">
        <v>1938</v>
      </c>
      <c r="G2079" s="41"/>
      <c r="H2079" s="42">
        <v>53514262754</v>
      </c>
      <c r="I2079" s="43">
        <v>92</v>
      </c>
      <c r="J2079" s="43" t="s">
        <v>22</v>
      </c>
      <c r="K2079" s="43">
        <v>21.25</v>
      </c>
      <c r="L2079" s="43">
        <v>11.75</v>
      </c>
      <c r="M2079" s="43">
        <v>14.75</v>
      </c>
      <c r="N2079" s="37" t="s">
        <v>23</v>
      </c>
      <c r="O2079" s="37" t="s">
        <v>24</v>
      </c>
    </row>
    <row r="2080" spans="1:16" s="36" customFormat="1" x14ac:dyDescent="0.25">
      <c r="A2080" s="37" t="s">
        <v>4146</v>
      </c>
      <c r="B2080" s="44" t="str">
        <f t="shared" si="40"/>
        <v>M3282 3F/115V/1Ph/HT</v>
      </c>
      <c r="C2080" s="37" t="s">
        <v>4147</v>
      </c>
      <c r="D2080" s="37" t="str">
        <f>VLOOKUP(A2080,'[1]Zoeller Pump Company'!$A$10:$C$3862,3,FALSE)</f>
        <v>https://www.zoellerpumps.com/en-us/products/high-temperature/3000-series</v>
      </c>
      <c r="E2080" s="37" t="s">
        <v>21</v>
      </c>
      <c r="F2080" s="40">
        <v>1691</v>
      </c>
      <c r="G2080" s="41"/>
      <c r="H2080" s="42">
        <v>53514022181</v>
      </c>
      <c r="I2080" s="43">
        <v>90</v>
      </c>
      <c r="J2080" s="43" t="s">
        <v>22</v>
      </c>
      <c r="K2080" s="43">
        <v>21.25</v>
      </c>
      <c r="L2080" s="43">
        <v>11.75</v>
      </c>
      <c r="M2080" s="43">
        <v>14.75</v>
      </c>
      <c r="N2080" s="37" t="s">
        <v>23</v>
      </c>
      <c r="O2080" s="37" t="s">
        <v>24</v>
      </c>
    </row>
    <row r="2081" spans="1:16" s="36" customFormat="1" x14ac:dyDescent="0.25">
      <c r="A2081" s="37" t="s">
        <v>4148</v>
      </c>
      <c r="B2081" s="44" t="str">
        <f t="shared" si="40"/>
        <v>N3282 3F/115V/1Ph/HT</v>
      </c>
      <c r="C2081" s="37" t="s">
        <v>4149</v>
      </c>
      <c r="D2081" s="37" t="str">
        <f>VLOOKUP(A2081,'[1]Zoeller Pump Company'!$A$10:$C$3862,3,FALSE)</f>
        <v>https://www.zoellerpumps.com/en-us/products/high-temperature/3000-series</v>
      </c>
      <c r="E2081" s="37" t="s">
        <v>21</v>
      </c>
      <c r="F2081" s="40">
        <v>1558</v>
      </c>
      <c r="G2081" s="41"/>
      <c r="H2081" s="42">
        <v>53514022198</v>
      </c>
      <c r="I2081" s="43">
        <v>86</v>
      </c>
      <c r="J2081" s="43" t="s">
        <v>22</v>
      </c>
      <c r="K2081" s="43">
        <v>21.25</v>
      </c>
      <c r="L2081" s="43">
        <v>11.75</v>
      </c>
      <c r="M2081" s="43">
        <v>14.75</v>
      </c>
      <c r="N2081" s="37" t="s">
        <v>23</v>
      </c>
      <c r="O2081" s="37" t="s">
        <v>24</v>
      </c>
    </row>
    <row r="2082" spans="1:16" s="36" customFormat="1" x14ac:dyDescent="0.25">
      <c r="A2082" s="37" t="s">
        <v>4150</v>
      </c>
      <c r="B2082" s="44" t="str">
        <f t="shared" si="40"/>
        <v>D3282 3F/230V/1Ph/HT</v>
      </c>
      <c r="C2082" s="37" t="s">
        <v>4151</v>
      </c>
      <c r="D2082" s="37" t="str">
        <f>VLOOKUP(A2082,'[1]Zoeller Pump Company'!$A$10:$C$3862,3,FALSE)</f>
        <v>https://www.zoellerpumps.com/en-us/products/high-temperature/3000-series</v>
      </c>
      <c r="E2082" s="37" t="s">
        <v>21</v>
      </c>
      <c r="F2082" s="40">
        <v>1737</v>
      </c>
      <c r="G2082" s="41"/>
      <c r="H2082" s="42">
        <v>53514022204</v>
      </c>
      <c r="I2082" s="43">
        <v>90</v>
      </c>
      <c r="J2082" s="43" t="s">
        <v>22</v>
      </c>
      <c r="K2082" s="43">
        <v>21.25</v>
      </c>
      <c r="L2082" s="43">
        <v>11.75</v>
      </c>
      <c r="M2082" s="43">
        <v>14.75</v>
      </c>
      <c r="N2082" s="37" t="s">
        <v>23</v>
      </c>
      <c r="O2082" s="37" t="s">
        <v>24</v>
      </c>
    </row>
    <row r="2083" spans="1:16" s="36" customFormat="1" x14ac:dyDescent="0.25">
      <c r="A2083" s="37" t="s">
        <v>4152</v>
      </c>
      <c r="B2083" s="44" t="str">
        <f t="shared" si="40"/>
        <v>E3282 3F/230V/1Ph/HT</v>
      </c>
      <c r="C2083" s="37" t="s">
        <v>4153</v>
      </c>
      <c r="D2083" s="37" t="str">
        <f>VLOOKUP(A2083,'[1]Zoeller Pump Company'!$A$10:$C$3862,3,FALSE)</f>
        <v>https://www.zoellerpumps.com/en-us/products/high-temperature/3000-series</v>
      </c>
      <c r="E2083" s="37" t="s">
        <v>21</v>
      </c>
      <c r="F2083" s="40">
        <v>1656</v>
      </c>
      <c r="G2083" s="41"/>
      <c r="H2083" s="42">
        <v>53514022211</v>
      </c>
      <c r="I2083" s="43">
        <v>86</v>
      </c>
      <c r="J2083" s="43" t="s">
        <v>22</v>
      </c>
      <c r="K2083" s="43">
        <v>21.25</v>
      </c>
      <c r="L2083" s="43">
        <v>11.75</v>
      </c>
      <c r="M2083" s="43">
        <v>14.75</v>
      </c>
      <c r="N2083" s="37" t="s">
        <v>23</v>
      </c>
      <c r="O2083" s="37" t="s">
        <v>24</v>
      </c>
    </row>
    <row r="2084" spans="1:16" s="36" customFormat="1" x14ac:dyDescent="0.25">
      <c r="A2084" s="37" t="s">
        <v>4154</v>
      </c>
      <c r="B2084" s="44" t="str">
        <f t="shared" si="40"/>
        <v>N3282 3F/115V/1Ph/HT/9'Cond</v>
      </c>
      <c r="C2084" s="37" t="s">
        <v>4155</v>
      </c>
      <c r="D2084" s="37" t="str">
        <f>VLOOKUP(A2084,'[1]Zoeller Pump Company'!$A$10:$C$3862,3,FALSE)</f>
        <v>https://www.zoellerpumps.com/en-us/products/high-temperature/3000-series</v>
      </c>
      <c r="E2084" s="37" t="s">
        <v>21</v>
      </c>
      <c r="F2084" s="40">
        <v>1636</v>
      </c>
      <c r="G2084" s="41"/>
      <c r="H2084" s="42">
        <v>53514054311</v>
      </c>
      <c r="I2084" s="43">
        <v>88</v>
      </c>
      <c r="J2084" s="43" t="s">
        <v>22</v>
      </c>
      <c r="K2084" s="43">
        <v>21.25</v>
      </c>
      <c r="L2084" s="43">
        <v>11.75</v>
      </c>
      <c r="M2084" s="43">
        <v>14.75</v>
      </c>
      <c r="N2084" s="37" t="s">
        <v>23</v>
      </c>
      <c r="O2084" s="37" t="s">
        <v>24</v>
      </c>
      <c r="P2084" s="39"/>
    </row>
    <row r="2085" spans="1:16" s="36" customFormat="1" x14ac:dyDescent="0.25">
      <c r="A2085" s="37" t="s">
        <v>4156</v>
      </c>
      <c r="B2085" s="44" t="str">
        <f t="shared" si="40"/>
        <v>D3282 3F/230V/1Ph/8"Cond/HT</v>
      </c>
      <c r="C2085" s="37" t="s">
        <v>4157</v>
      </c>
      <c r="D2085" s="37" t="str">
        <f>VLOOKUP(A2085,'[1]Zoeller Pump Company'!$A$10:$C$3862,3,FALSE)</f>
        <v>https://www.zoellerpumps.com/en-us/products/high-temperature/3000-series</v>
      </c>
      <c r="E2085" s="37" t="s">
        <v>21</v>
      </c>
      <c r="F2085" s="40">
        <v>1865</v>
      </c>
      <c r="G2085" s="41"/>
      <c r="H2085" s="42">
        <v>53514192068</v>
      </c>
      <c r="I2085" s="43">
        <v>93</v>
      </c>
      <c r="J2085" s="43" t="s">
        <v>22</v>
      </c>
      <c r="K2085" s="43"/>
      <c r="L2085" s="43"/>
      <c r="M2085" s="43"/>
      <c r="N2085" s="37" t="s">
        <v>23</v>
      </c>
      <c r="O2085" s="37" t="s">
        <v>24</v>
      </c>
      <c r="P2085" s="39"/>
    </row>
    <row r="2086" spans="1:16" s="36" customFormat="1" x14ac:dyDescent="0.25">
      <c r="A2086" s="39" t="s">
        <v>4158</v>
      </c>
      <c r="B2086" s="44" t="s">
        <v>4159</v>
      </c>
      <c r="C2086" s="39" t="str">
        <f>VLOOKUP(A2086,'[2]2021 M10 PricePartsList'!$A:$D,2,FALSE)</f>
        <v>Sys,.5 Hp Booster/Pump</v>
      </c>
      <c r="D2086" s="39"/>
      <c r="E2086" s="37" t="s">
        <v>21</v>
      </c>
      <c r="F2086" s="50">
        <v>652</v>
      </c>
      <c r="G2086" s="41"/>
      <c r="H2086" s="42">
        <v>53514455019</v>
      </c>
      <c r="I2086" s="43">
        <v>55</v>
      </c>
      <c r="J2086" s="46" t="s">
        <v>22</v>
      </c>
      <c r="K2086" s="43">
        <v>24.5</v>
      </c>
      <c r="L2086" s="43">
        <v>13</v>
      </c>
      <c r="M2086" s="43">
        <v>24.5</v>
      </c>
      <c r="N2086" s="39" t="s">
        <v>23</v>
      </c>
      <c r="O2086" s="39" t="s">
        <v>24</v>
      </c>
    </row>
    <row r="2087" spans="1:16" s="36" customFormat="1" x14ac:dyDescent="0.25">
      <c r="A2087" s="37" t="s">
        <v>4160</v>
      </c>
      <c r="B2087" s="44" t="str">
        <f>IF(D2087&lt;&gt;0,HYPERLINK(D2087,C2087),"NO LINK")</f>
        <v>Basin&amp;Access/F-24X48/Sim/810/815</v>
      </c>
      <c r="C2087" s="37" t="s">
        <v>4161</v>
      </c>
      <c r="D2087" s="37" t="str">
        <f>VLOOKUP(A2087,'[1]Zoeller Pump Company'!$A$10:$C$3862,3,FALSE)</f>
        <v>https://www.zoellerpumps.com/en-us/products/package-systems/basins</v>
      </c>
      <c r="E2087" s="37" t="s">
        <v>21</v>
      </c>
      <c r="F2087" s="40">
        <v>1906</v>
      </c>
      <c r="G2087" s="41"/>
      <c r="H2087" s="42">
        <v>53514192211</v>
      </c>
      <c r="I2087" s="43">
        <v>111</v>
      </c>
      <c r="J2087" s="43" t="s">
        <v>22</v>
      </c>
      <c r="K2087" s="43">
        <v>54</v>
      </c>
      <c r="L2087" s="43">
        <v>40</v>
      </c>
      <c r="M2087" s="43">
        <v>48</v>
      </c>
      <c r="N2087" s="37" t="s">
        <v>23</v>
      </c>
      <c r="O2087" s="37" t="s">
        <v>24</v>
      </c>
      <c r="P2087" s="39"/>
    </row>
    <row r="2088" spans="1:16" s="36" customFormat="1" x14ac:dyDescent="0.25">
      <c r="A2088" s="37" t="s">
        <v>4162</v>
      </c>
      <c r="B2088" s="44" t="str">
        <f>IF(D2088&lt;&gt;0,HYPERLINK(D2088,C2088),"NO LINK")</f>
        <v>Basin&amp;Access/F-24X60/Sim/810/815</v>
      </c>
      <c r="C2088" s="37" t="s">
        <v>4163</v>
      </c>
      <c r="D2088" s="37" t="str">
        <f>VLOOKUP(A2088,'[1]Zoeller Pump Company'!$A$10:$C$3862,3,FALSE)</f>
        <v>https://www.zoellerpumps.com/en-us/products/package-systems/basins</v>
      </c>
      <c r="E2088" s="37" t="s">
        <v>21</v>
      </c>
      <c r="F2088" s="40">
        <v>2148</v>
      </c>
      <c r="G2088" s="41"/>
      <c r="H2088" s="42">
        <v>53514192228</v>
      </c>
      <c r="I2088" s="43">
        <v>120</v>
      </c>
      <c r="J2088" s="43" t="s">
        <v>22</v>
      </c>
      <c r="K2088" s="43">
        <v>66</v>
      </c>
      <c r="L2088" s="43">
        <v>40</v>
      </c>
      <c r="M2088" s="43">
        <v>48</v>
      </c>
      <c r="N2088" s="37" t="s">
        <v>23</v>
      </c>
      <c r="O2088" s="37" t="s">
        <v>24</v>
      </c>
    </row>
    <row r="2089" spans="1:16" s="36" customFormat="1" x14ac:dyDescent="0.25">
      <c r="A2089" s="37" t="s">
        <v>4164</v>
      </c>
      <c r="B2089" s="44" t="str">
        <f>IF(D2089&lt;&gt;0,HYPERLINK(D2089,C2089),"NO LINK")</f>
        <v>Basin&amp;Access/F-24X72/Sim/810/815</v>
      </c>
      <c r="C2089" s="37" t="s">
        <v>4165</v>
      </c>
      <c r="D2089" s="37" t="str">
        <f>VLOOKUP(A2089,'[1]Zoeller Pump Company'!$A$10:$C$3862,3,FALSE)</f>
        <v>https://www.zoellerpumps.com/en-us/products/package-systems/basins</v>
      </c>
      <c r="E2089" s="37" t="s">
        <v>21</v>
      </c>
      <c r="F2089" s="40">
        <v>2232</v>
      </c>
      <c r="G2089" s="41"/>
      <c r="H2089" s="42">
        <v>53514192235</v>
      </c>
      <c r="I2089" s="43">
        <v>130</v>
      </c>
      <c r="J2089" s="43" t="s">
        <v>22</v>
      </c>
      <c r="K2089" s="43">
        <v>78</v>
      </c>
      <c r="L2089" s="43">
        <v>40</v>
      </c>
      <c r="M2089" s="43">
        <v>48</v>
      </c>
      <c r="N2089" s="37" t="s">
        <v>23</v>
      </c>
      <c r="O2089" s="37" t="s">
        <v>24</v>
      </c>
      <c r="P2089" s="39"/>
    </row>
    <row r="2090" spans="1:16" s="36" customFormat="1" x14ac:dyDescent="0.25">
      <c r="A2090" s="39" t="s">
        <v>4166</v>
      </c>
      <c r="B2090" s="44" t="s">
        <v>4167</v>
      </c>
      <c r="C2090" s="39" t="str">
        <f>VLOOKUP(A2090,'[2]2021 M10 PricePartsList'!$A:$D,2,FALSE)</f>
        <v>Sys,1 Hp Booster/Pump</v>
      </c>
      <c r="D2090" s="39"/>
      <c r="E2090" s="37" t="s">
        <v>21</v>
      </c>
      <c r="F2090" s="50">
        <v>977</v>
      </c>
      <c r="G2090" s="41"/>
      <c r="H2090" s="42">
        <v>53514455026</v>
      </c>
      <c r="I2090" s="43">
        <v>55</v>
      </c>
      <c r="J2090" s="46" t="s">
        <v>22</v>
      </c>
      <c r="K2090" s="43">
        <v>24.5</v>
      </c>
      <c r="L2090" s="43">
        <v>13</v>
      </c>
      <c r="M2090" s="43">
        <v>24.5</v>
      </c>
      <c r="N2090" s="39" t="s">
        <v>23</v>
      </c>
      <c r="O2090" s="39" t="s">
        <v>24</v>
      </c>
    </row>
    <row r="2091" spans="1:16" s="36" customFormat="1" x14ac:dyDescent="0.25">
      <c r="A2091" s="37" t="s">
        <v>4168</v>
      </c>
      <c r="B2091" s="44" t="str">
        <f t="shared" ref="B2091:B2154" si="41">IF(D2091&lt;&gt;0,HYPERLINK(D2091,C2091),"NO LINK")</f>
        <v>M161 3F/115V/1Ph/cCSAus/UL/(161-0001)</v>
      </c>
      <c r="C2091" s="37" t="s">
        <v>4169</v>
      </c>
      <c r="D2091" s="37" t="str">
        <f>VLOOKUP(A2091,'[1]Zoeller Pump Company'!$A$10:$C$3862,3,FALSE)</f>
        <v>https://www.zoellerpumps.com/en-us/products/sump-effluent-pumps/commercial/160-series</v>
      </c>
      <c r="E2091" s="37" t="s">
        <v>21</v>
      </c>
      <c r="F2091" s="40">
        <v>1214</v>
      </c>
      <c r="G2091" s="41"/>
      <c r="H2091" s="42">
        <v>53514022228</v>
      </c>
      <c r="I2091" s="43">
        <v>86</v>
      </c>
      <c r="J2091" s="43" t="s">
        <v>22</v>
      </c>
      <c r="K2091" s="43">
        <v>21.25</v>
      </c>
      <c r="L2091" s="43">
        <v>11.75</v>
      </c>
      <c r="M2091" s="43">
        <v>14.75</v>
      </c>
      <c r="N2091" s="37" t="s">
        <v>23</v>
      </c>
      <c r="O2091" s="37" t="s">
        <v>196</v>
      </c>
      <c r="P2091" s="39"/>
    </row>
    <row r="2092" spans="1:16" s="36" customFormat="1" x14ac:dyDescent="0.25">
      <c r="A2092" s="37" t="s">
        <v>4170</v>
      </c>
      <c r="B2092" s="44" t="str">
        <f t="shared" si="41"/>
        <v>N161 3F/115V/1Ph/CSA/(161-0002)</v>
      </c>
      <c r="C2092" s="37" t="s">
        <v>4171</v>
      </c>
      <c r="D2092" s="37" t="str">
        <f>VLOOKUP(A2092,'[1]Zoeller Pump Company'!$A$10:$C$3862,3,FALSE)</f>
        <v>https://www.zoellerpumps.com/en-us/products/sump-effluent-pumps/commercial/160-series</v>
      </c>
      <c r="E2092" s="37" t="s">
        <v>21</v>
      </c>
      <c r="F2092" s="40">
        <v>1101</v>
      </c>
      <c r="G2092" s="41"/>
      <c r="H2092" s="42">
        <v>53514022235</v>
      </c>
      <c r="I2092" s="43">
        <v>85</v>
      </c>
      <c r="J2092" s="43" t="s">
        <v>22</v>
      </c>
      <c r="K2092" s="43">
        <v>21.25</v>
      </c>
      <c r="L2092" s="43">
        <v>11.75</v>
      </c>
      <c r="M2092" s="43">
        <v>14.75</v>
      </c>
      <c r="N2092" s="37" t="s">
        <v>23</v>
      </c>
      <c r="O2092" s="37" t="s">
        <v>196</v>
      </c>
      <c r="P2092" s="39"/>
    </row>
    <row r="2093" spans="1:16" s="36" customFormat="1" x14ac:dyDescent="0.25">
      <c r="A2093" s="37" t="s">
        <v>4172</v>
      </c>
      <c r="B2093" s="44" t="str">
        <f t="shared" si="41"/>
        <v>D161 3F/230V/1Ph/cCSAus/UL/(161-0003)</v>
      </c>
      <c r="C2093" s="37" t="s">
        <v>4173</v>
      </c>
      <c r="D2093" s="37" t="str">
        <f>VLOOKUP(A2093,'[1]Zoeller Pump Company'!$A$10:$C$3862,3,FALSE)</f>
        <v>https://www.zoellerpumps.com/en-us/products/sump-effluent-pumps/commercial/160-series</v>
      </c>
      <c r="E2093" s="37" t="s">
        <v>21</v>
      </c>
      <c r="F2093" s="40">
        <v>1272</v>
      </c>
      <c r="G2093" s="41"/>
      <c r="H2093" s="42">
        <v>53514022242</v>
      </c>
      <c r="I2093" s="43">
        <v>86</v>
      </c>
      <c r="J2093" s="43" t="s">
        <v>22</v>
      </c>
      <c r="K2093" s="43">
        <v>21.25</v>
      </c>
      <c r="L2093" s="43">
        <v>11.75</v>
      </c>
      <c r="M2093" s="43">
        <v>14.75</v>
      </c>
      <c r="N2093" s="37" t="s">
        <v>23</v>
      </c>
      <c r="O2093" s="37" t="s">
        <v>196</v>
      </c>
      <c r="P2093" s="39"/>
    </row>
    <row r="2094" spans="1:16" s="36" customFormat="1" x14ac:dyDescent="0.25">
      <c r="A2094" s="37" t="s">
        <v>4174</v>
      </c>
      <c r="B2094" s="44" t="str">
        <f t="shared" si="41"/>
        <v>E161 3F/230V/1Ph/cCSAus/UL/(161-0004)</v>
      </c>
      <c r="C2094" s="37" t="s">
        <v>4175</v>
      </c>
      <c r="D2094" s="37" t="str">
        <f>VLOOKUP(A2094,'[1]Zoeller Pump Company'!$A$10:$C$3862,3,FALSE)</f>
        <v>https://www.zoellerpumps.com/en-us/products/sump-effluent-pumps/commercial/160-series</v>
      </c>
      <c r="E2094" s="37" t="s">
        <v>21</v>
      </c>
      <c r="F2094" s="40">
        <v>1161</v>
      </c>
      <c r="G2094" s="41"/>
      <c r="H2094" s="42">
        <v>53514022259</v>
      </c>
      <c r="I2094" s="43">
        <v>85</v>
      </c>
      <c r="J2094" s="43" t="s">
        <v>22</v>
      </c>
      <c r="K2094" s="43">
        <v>21.25</v>
      </c>
      <c r="L2094" s="43">
        <v>11.75</v>
      </c>
      <c r="M2094" s="43">
        <v>14.75</v>
      </c>
      <c r="N2094" s="37" t="s">
        <v>23</v>
      </c>
      <c r="O2094" s="37" t="s">
        <v>196</v>
      </c>
      <c r="P2094" s="39"/>
    </row>
    <row r="2095" spans="1:16" s="36" customFormat="1" x14ac:dyDescent="0.25">
      <c r="A2095" s="37" t="s">
        <v>4176</v>
      </c>
      <c r="B2095" s="44" t="str">
        <f t="shared" si="41"/>
        <v>J161 3F/200-208V/3Ph/cCSAus/UL/(161-0012)</v>
      </c>
      <c r="C2095" s="37" t="s">
        <v>4177</v>
      </c>
      <c r="D2095" s="37" t="str">
        <f>VLOOKUP(A2095,'[1]Zoeller Pump Company'!$A$10:$C$3862,3,FALSE)</f>
        <v>https://www.zoellerpumps.com/en-us/products/sump-effluent-pumps/commercial/160-series</v>
      </c>
      <c r="E2095" s="37" t="s">
        <v>21</v>
      </c>
      <c r="F2095" s="40">
        <v>1276</v>
      </c>
      <c r="G2095" s="41"/>
      <c r="H2095" s="42">
        <v>53514032029</v>
      </c>
      <c r="I2095" s="43">
        <v>85</v>
      </c>
      <c r="J2095" s="43" t="s">
        <v>22</v>
      </c>
      <c r="K2095" s="43">
        <v>21.25</v>
      </c>
      <c r="L2095" s="43">
        <v>11.75</v>
      </c>
      <c r="M2095" s="43">
        <v>14.75</v>
      </c>
      <c r="N2095" s="37" t="s">
        <v>23</v>
      </c>
      <c r="O2095" s="37" t="s">
        <v>196</v>
      </c>
      <c r="P2095" s="39"/>
    </row>
    <row r="2096" spans="1:16" s="36" customFormat="1" x14ac:dyDescent="0.25">
      <c r="A2096" s="37" t="s">
        <v>4178</v>
      </c>
      <c r="B2096" s="44" t="str">
        <f t="shared" si="41"/>
        <v>E161 3F/230V/1Ph/cCSAus/(161-0021)</v>
      </c>
      <c r="C2096" s="37" t="s">
        <v>4179</v>
      </c>
      <c r="D2096" s="37" t="str">
        <f>VLOOKUP(A2096,'[1]Zoeller Pump Company'!$A$10:$C$3862,3,FALSE)</f>
        <v>https://www.zoellerpumps.com/en-us/products/sump-effluent-pumps/commercial/160-series</v>
      </c>
      <c r="E2096" s="37" t="s">
        <v>21</v>
      </c>
      <c r="F2096" s="40">
        <v>1161</v>
      </c>
      <c r="G2096" s="41"/>
      <c r="H2096" s="42">
        <v>53514045111</v>
      </c>
      <c r="I2096" s="43">
        <v>85</v>
      </c>
      <c r="J2096" s="43" t="s">
        <v>22</v>
      </c>
      <c r="K2096" s="43">
        <v>21.25</v>
      </c>
      <c r="L2096" s="43">
        <v>11.75</v>
      </c>
      <c r="M2096" s="43">
        <v>14.75</v>
      </c>
      <c r="N2096" s="37" t="s">
        <v>23</v>
      </c>
      <c r="O2096" s="37" t="s">
        <v>196</v>
      </c>
      <c r="P2096" s="39"/>
    </row>
    <row r="2097" spans="1:16" s="36" customFormat="1" x14ac:dyDescent="0.25">
      <c r="A2097" s="37" t="s">
        <v>4180</v>
      </c>
      <c r="B2097" s="44" t="str">
        <f t="shared" si="41"/>
        <v>I161 3F/200-208V/1Ph/cCSAus/(161-0005)</v>
      </c>
      <c r="C2097" s="37" t="s">
        <v>4181</v>
      </c>
      <c r="D2097" s="37" t="str">
        <f>VLOOKUP(A2097,'[1]Zoeller Pump Company'!$A$10:$C$3862,3,FALSE)</f>
        <v>https://www.zoellerpumps.com/en-us/products/sump-effluent-pumps/commercial/160-series</v>
      </c>
      <c r="E2097" s="37" t="s">
        <v>21</v>
      </c>
      <c r="F2097" s="40">
        <v>1201</v>
      </c>
      <c r="G2097" s="41"/>
      <c r="H2097" s="42">
        <v>53514036201</v>
      </c>
      <c r="I2097" s="43">
        <v>85</v>
      </c>
      <c r="J2097" s="43" t="s">
        <v>22</v>
      </c>
      <c r="K2097" s="43">
        <v>21.25</v>
      </c>
      <c r="L2097" s="43">
        <v>11.75</v>
      </c>
      <c r="M2097" s="43">
        <v>14.75</v>
      </c>
      <c r="N2097" s="37" t="s">
        <v>23</v>
      </c>
      <c r="O2097" s="37" t="s">
        <v>196</v>
      </c>
      <c r="P2097" s="39"/>
    </row>
    <row r="2098" spans="1:16" s="36" customFormat="1" x14ac:dyDescent="0.25">
      <c r="A2098" s="37" t="s">
        <v>4182</v>
      </c>
      <c r="B2098" s="44" t="str">
        <f t="shared" si="41"/>
        <v>G161 3F/460V/3Ph/cCSAus/UL/(161-0007)</v>
      </c>
      <c r="C2098" s="37" t="s">
        <v>4183</v>
      </c>
      <c r="D2098" s="37" t="str">
        <f>VLOOKUP(A2098,'[1]Zoeller Pump Company'!$A$10:$C$3862,3,FALSE)</f>
        <v>https://www.zoellerpumps.com/en-us/products/sump-effluent-pumps/commercial/160-series</v>
      </c>
      <c r="E2098" s="37" t="s">
        <v>21</v>
      </c>
      <c r="F2098" s="40">
        <v>1276</v>
      </c>
      <c r="G2098" s="41"/>
      <c r="H2098" s="42">
        <v>53514036966</v>
      </c>
      <c r="I2098" s="43">
        <v>85</v>
      </c>
      <c r="J2098" s="43" t="s">
        <v>22</v>
      </c>
      <c r="K2098" s="43">
        <v>21.25</v>
      </c>
      <c r="L2098" s="43">
        <v>11.75</v>
      </c>
      <c r="M2098" s="43">
        <v>14.75</v>
      </c>
      <c r="N2098" s="37" t="s">
        <v>23</v>
      </c>
      <c r="O2098" s="37" t="s">
        <v>196</v>
      </c>
      <c r="P2098" s="39"/>
    </row>
    <row r="2099" spans="1:16" s="36" customFormat="1" x14ac:dyDescent="0.25">
      <c r="A2099" s="37" t="s">
        <v>4184</v>
      </c>
      <c r="B2099" s="44" t="str">
        <f t="shared" si="41"/>
        <v>H161 3F/200-208V/1Ph/cCSAus/(161-0010)</v>
      </c>
      <c r="C2099" s="37" t="s">
        <v>4185</v>
      </c>
      <c r="D2099" s="37" t="str">
        <f>VLOOKUP(A2099,'[1]Zoeller Pump Company'!$A$10:$C$3862,3,FALSE)</f>
        <v>https://www.zoellerpumps.com/en-us/products/sump-effluent-pumps/commercial/160-series</v>
      </c>
      <c r="E2099" s="37" t="s">
        <v>21</v>
      </c>
      <c r="F2099" s="40">
        <v>1312</v>
      </c>
      <c r="G2099" s="41"/>
      <c r="H2099" s="42">
        <v>53514038328</v>
      </c>
      <c r="I2099" s="43">
        <v>86</v>
      </c>
      <c r="J2099" s="43" t="s">
        <v>22</v>
      </c>
      <c r="K2099" s="43">
        <v>21.25</v>
      </c>
      <c r="L2099" s="43">
        <v>11.75</v>
      </c>
      <c r="M2099" s="43">
        <v>14.75</v>
      </c>
      <c r="N2099" s="37" t="s">
        <v>23</v>
      </c>
      <c r="O2099" s="37" t="s">
        <v>196</v>
      </c>
      <c r="P2099" s="39"/>
    </row>
    <row r="2100" spans="1:16" s="36" customFormat="1" x14ac:dyDescent="0.25">
      <c r="A2100" s="37" t="s">
        <v>4186</v>
      </c>
      <c r="B2100" s="44" t="str">
        <f t="shared" si="41"/>
        <v>BN161 3F/115V/1Ph/Pb20'/CSA/(161-0002)</v>
      </c>
      <c r="C2100" s="37" t="s">
        <v>4187</v>
      </c>
      <c r="D2100" s="37" t="str">
        <f>VLOOKUP(A2100,'[1]Zoeller Pump Company'!$A$10:$C$3862,3,FALSE)</f>
        <v>https://www.zoellerpumps.com/en-us/products/sump-effluent-pumps/commercial/160-series</v>
      </c>
      <c r="E2100" s="37" t="s">
        <v>21</v>
      </c>
      <c r="F2100" s="40">
        <v>1241</v>
      </c>
      <c r="G2100" s="41"/>
      <c r="H2100" s="42">
        <v>53514044268</v>
      </c>
      <c r="I2100" s="43">
        <v>88</v>
      </c>
      <c r="J2100" s="43" t="s">
        <v>22</v>
      </c>
      <c r="K2100" s="43">
        <v>21.25</v>
      </c>
      <c r="L2100" s="43">
        <v>11.75</v>
      </c>
      <c r="M2100" s="43">
        <v>14.75</v>
      </c>
      <c r="N2100" s="37" t="s">
        <v>23</v>
      </c>
      <c r="O2100" s="37" t="s">
        <v>196</v>
      </c>
      <c r="P2100" s="39"/>
    </row>
    <row r="2101" spans="1:16" s="36" customFormat="1" x14ac:dyDescent="0.25">
      <c r="A2101" s="37" t="s">
        <v>4188</v>
      </c>
      <c r="B2101" s="44" t="str">
        <f t="shared" si="41"/>
        <v>E161 3F/50'Cd/230V/1Ph/cCSAus/UL/(161-0038)</v>
      </c>
      <c r="C2101" s="37" t="s">
        <v>4189</v>
      </c>
      <c r="D2101" s="37" t="str">
        <f>VLOOKUP(A2101,'[1]Zoeller Pump Company'!$A$10:$C$3862,3,FALSE)</f>
        <v>https://www.zoellerpumps.com/en-us/products/sump-effluent-pumps/commercial/160-series</v>
      </c>
      <c r="E2101" s="37" t="s">
        <v>21</v>
      </c>
      <c r="F2101" s="40">
        <v>1301</v>
      </c>
      <c r="G2101" s="41"/>
      <c r="H2101" s="42">
        <v>53514138943</v>
      </c>
      <c r="I2101" s="43">
        <v>87</v>
      </c>
      <c r="J2101" s="43" t="s">
        <v>22</v>
      </c>
      <c r="K2101" s="43">
        <v>21.25</v>
      </c>
      <c r="L2101" s="43">
        <v>11.75</v>
      </c>
      <c r="M2101" s="43">
        <v>14.75</v>
      </c>
      <c r="N2101" s="37" t="s">
        <v>23</v>
      </c>
      <c r="O2101" s="37" t="s">
        <v>196</v>
      </c>
      <c r="P2101" s="39"/>
    </row>
    <row r="2102" spans="1:16" s="36" customFormat="1" x14ac:dyDescent="0.25">
      <c r="A2102" s="37" t="s">
        <v>4190</v>
      </c>
      <c r="B2102" s="44" t="str">
        <f t="shared" si="41"/>
        <v>M161 3F/50'Cd/115V/1Ph/cCSAus/UL/(161-0009)</v>
      </c>
      <c r="C2102" s="37" t="s">
        <v>4191</v>
      </c>
      <c r="D2102" s="37" t="str">
        <f>VLOOKUP(A2102,'[1]Zoeller Pump Company'!$A$10:$C$3862,3,FALSE)</f>
        <v>https://www.zoellerpumps.com/en-us/products/sump-effluent-pumps/commercial/160-series</v>
      </c>
      <c r="E2102" s="37" t="s">
        <v>21</v>
      </c>
      <c r="F2102" s="40">
        <v>1354</v>
      </c>
      <c r="G2102" s="41"/>
      <c r="H2102" s="42">
        <v>53514156947</v>
      </c>
      <c r="I2102" s="43">
        <v>87</v>
      </c>
      <c r="J2102" s="43" t="s">
        <v>22</v>
      </c>
      <c r="K2102" s="43">
        <v>21.25</v>
      </c>
      <c r="L2102" s="43">
        <v>11.75</v>
      </c>
      <c r="M2102" s="43">
        <v>14.75</v>
      </c>
      <c r="N2102" s="37" t="s">
        <v>23</v>
      </c>
      <c r="O2102" s="37" t="s">
        <v>196</v>
      </c>
      <c r="P2102" s="39"/>
    </row>
    <row r="2103" spans="1:16" s="36" customFormat="1" x14ac:dyDescent="0.25">
      <c r="A2103" s="37" t="s">
        <v>4192</v>
      </c>
      <c r="B2103" s="44" t="str">
        <f t="shared" si="41"/>
        <v>M161 3F/35'Cd/115V/1Ph/cCSAus/UL/(161-0017)</v>
      </c>
      <c r="C2103" s="37" t="s">
        <v>4193</v>
      </c>
      <c r="D2103" s="37" t="str">
        <f>VLOOKUP(A2103,'[1]Zoeller Pump Company'!$A$10:$C$3862,3,FALSE)</f>
        <v>https://www.zoellerpumps.com/en-us/products/sump-effluent-pumps/commercial/160-series</v>
      </c>
      <c r="E2103" s="37" t="s">
        <v>21</v>
      </c>
      <c r="F2103" s="40">
        <v>1324</v>
      </c>
      <c r="G2103" s="41"/>
      <c r="H2103" s="42">
        <v>53514158002</v>
      </c>
      <c r="I2103" s="43">
        <v>85</v>
      </c>
      <c r="J2103" s="43" t="s">
        <v>22</v>
      </c>
      <c r="K2103" s="43">
        <v>21.25</v>
      </c>
      <c r="L2103" s="43">
        <v>11.75</v>
      </c>
      <c r="M2103" s="43">
        <v>14.75</v>
      </c>
      <c r="N2103" s="37" t="s">
        <v>23</v>
      </c>
      <c r="O2103" s="37" t="s">
        <v>196</v>
      </c>
      <c r="P2103" s="39"/>
    </row>
    <row r="2104" spans="1:16" s="36" customFormat="1" x14ac:dyDescent="0.25">
      <c r="A2104" s="37" t="s">
        <v>4194</v>
      </c>
      <c r="B2104" s="44" t="str">
        <f t="shared" si="41"/>
        <v>F161 3F/230V/3Ph/cCSAus/UL/(161-0011)</v>
      </c>
      <c r="C2104" s="37" t="s">
        <v>4195</v>
      </c>
      <c r="D2104" s="37" t="str">
        <f>VLOOKUP(A2104,'[1]Zoeller Pump Company'!$A$10:$C$3862,3,FALSE)</f>
        <v>https://www.zoellerpumps.com/en-us/products/sump-effluent-pumps/commercial/160-series</v>
      </c>
      <c r="E2104" s="37" t="s">
        <v>21</v>
      </c>
      <c r="F2104" s="40">
        <v>1276</v>
      </c>
      <c r="G2104" s="41"/>
      <c r="H2104" s="42">
        <v>53514173296</v>
      </c>
      <c r="I2104" s="43">
        <v>85</v>
      </c>
      <c r="J2104" s="43" t="s">
        <v>22</v>
      </c>
      <c r="K2104" s="43">
        <v>21.25</v>
      </c>
      <c r="L2104" s="43">
        <v>11.75</v>
      </c>
      <c r="M2104" s="43">
        <v>14.75</v>
      </c>
      <c r="N2104" s="37" t="s">
        <v>23</v>
      </c>
      <c r="O2104" s="37" t="s">
        <v>196</v>
      </c>
      <c r="P2104" s="39"/>
    </row>
    <row r="2105" spans="1:16" s="36" customFormat="1" x14ac:dyDescent="0.25">
      <c r="A2105" s="37" t="s">
        <v>4196</v>
      </c>
      <c r="B2105" s="44" t="str">
        <f t="shared" si="41"/>
        <v>EX161 3F/230V/1Ph/Ex Pr/FM/CSA/(161-0044)</v>
      </c>
      <c r="C2105" s="37" t="s">
        <v>4197</v>
      </c>
      <c r="D2105" s="37" t="str">
        <f>VLOOKUP(A2105,'[1]Zoeller Pump Company'!$A$10:$C$3862,3,FALSE)</f>
        <v>https://www.zoellerpumps.com/en-us/products/sump-effluent-pumps/commercial/160-series</v>
      </c>
      <c r="E2105" s="37" t="s">
        <v>21</v>
      </c>
      <c r="F2105" s="40">
        <v>2307</v>
      </c>
      <c r="G2105" s="41"/>
      <c r="H2105" s="42">
        <v>53514198053</v>
      </c>
      <c r="I2105" s="43">
        <v>119</v>
      </c>
      <c r="J2105" s="43" t="s">
        <v>22</v>
      </c>
      <c r="K2105" s="43">
        <v>32</v>
      </c>
      <c r="L2105" s="43">
        <v>12</v>
      </c>
      <c r="M2105" s="43">
        <v>15</v>
      </c>
      <c r="N2105" s="37" t="s">
        <v>23</v>
      </c>
      <c r="O2105" s="37" t="s">
        <v>24</v>
      </c>
      <c r="P2105" s="39"/>
    </row>
    <row r="2106" spans="1:16" s="36" customFormat="1" x14ac:dyDescent="0.25">
      <c r="A2106" s="37" t="s">
        <v>4198</v>
      </c>
      <c r="B2106" s="44" t="str">
        <f t="shared" si="41"/>
        <v>IX161 3F/200-208V/1Ph/Ex Pr/FM/CSA/(161-0043)</v>
      </c>
      <c r="C2106" s="37" t="s">
        <v>4199</v>
      </c>
      <c r="D2106" s="37" t="str">
        <f>VLOOKUP(A2106,'[1]Zoeller Pump Company'!$A$10:$C$3862,3,FALSE)</f>
        <v>https://www.zoellerpumps.com/en-us/products/sump-effluent-pumps/commercial/160-series</v>
      </c>
      <c r="E2106" s="37" t="s">
        <v>21</v>
      </c>
      <c r="F2106" s="40">
        <v>2347</v>
      </c>
      <c r="G2106" s="41"/>
      <c r="H2106" s="42">
        <v>53514198107</v>
      </c>
      <c r="I2106" s="43">
        <v>119</v>
      </c>
      <c r="J2106" s="43" t="s">
        <v>22</v>
      </c>
      <c r="K2106" s="43">
        <v>32</v>
      </c>
      <c r="L2106" s="43">
        <v>12</v>
      </c>
      <c r="M2106" s="43">
        <v>15</v>
      </c>
      <c r="N2106" s="37" t="s">
        <v>23</v>
      </c>
      <c r="O2106" s="37" t="s">
        <v>24</v>
      </c>
      <c r="P2106" s="39"/>
    </row>
    <row r="2107" spans="1:16" s="36" customFormat="1" x14ac:dyDescent="0.25">
      <c r="A2107" s="37" t="s">
        <v>4200</v>
      </c>
      <c r="B2107" s="44" t="str">
        <f t="shared" si="41"/>
        <v>E161 3F/25'Cd/230V/1Ph/cCSAus/UL/(161-0049)</v>
      </c>
      <c r="C2107" s="37" t="s">
        <v>4201</v>
      </c>
      <c r="D2107" s="37" t="str">
        <f>VLOOKUP(A2107,'[1]Zoeller Pump Company'!$A$10:$C$3862,3,FALSE)</f>
        <v>https://www.zoellerpumps.com/en-us/products/sump-effluent-pumps/commercial/160-series</v>
      </c>
      <c r="E2107" s="37" t="s">
        <v>21</v>
      </c>
      <c r="F2107" s="40">
        <v>1261</v>
      </c>
      <c r="G2107" s="41"/>
      <c r="H2107" s="42">
        <v>53514206758</v>
      </c>
      <c r="I2107" s="43">
        <v>89</v>
      </c>
      <c r="J2107" s="43" t="s">
        <v>22</v>
      </c>
      <c r="K2107" s="43">
        <v>21.25</v>
      </c>
      <c r="L2107" s="43">
        <v>11.75</v>
      </c>
      <c r="M2107" s="43">
        <v>14.75</v>
      </c>
      <c r="N2107" s="37" t="s">
        <v>23</v>
      </c>
      <c r="O2107" s="37" t="s">
        <v>196</v>
      </c>
      <c r="P2107" s="39"/>
    </row>
    <row r="2108" spans="1:16" s="36" customFormat="1" x14ac:dyDescent="0.25">
      <c r="A2108" s="37" t="s">
        <v>4202</v>
      </c>
      <c r="B2108" s="44" t="str">
        <f t="shared" si="41"/>
        <v>J161 3F/50'Cd/200-208V/3Ph/cCSAus/UL/(161-0057)</v>
      </c>
      <c r="C2108" s="37" t="s">
        <v>4203</v>
      </c>
      <c r="D2108" s="37" t="str">
        <f>VLOOKUP(A2108,'[1]Zoeller Pump Company'!$A$10:$C$3862,3,FALSE)</f>
        <v>https://www.zoellerpumps.com/en-us/products/sump-effluent-pumps/commercial/160-series</v>
      </c>
      <c r="E2108" s="37" t="s">
        <v>21</v>
      </c>
      <c r="F2108" s="40">
        <v>1416</v>
      </c>
      <c r="G2108" s="41"/>
      <c r="H2108" s="42">
        <v>53514253653</v>
      </c>
      <c r="I2108" s="43">
        <v>85</v>
      </c>
      <c r="J2108" s="43" t="s">
        <v>22</v>
      </c>
      <c r="K2108" s="43">
        <v>21.25</v>
      </c>
      <c r="L2108" s="43">
        <v>11.75</v>
      </c>
      <c r="M2108" s="43">
        <v>14.75</v>
      </c>
      <c r="N2108" s="37" t="s">
        <v>23</v>
      </c>
      <c r="O2108" s="37" t="s">
        <v>196</v>
      </c>
      <c r="P2108" s="39"/>
    </row>
    <row r="2109" spans="1:16" s="36" customFormat="1" x14ac:dyDescent="0.25">
      <c r="A2109" s="37" t="s">
        <v>4204</v>
      </c>
      <c r="B2109" s="44" t="str">
        <f t="shared" si="41"/>
        <v>NX161 3F/115V/1Ph/Ex Pr/FM/CSA/(161-0042)</v>
      </c>
      <c r="C2109" s="37" t="s">
        <v>4205</v>
      </c>
      <c r="D2109" s="37" t="str">
        <f>VLOOKUP(A2109,'[1]Zoeller Pump Company'!$A$10:$C$3862,3,FALSE)</f>
        <v>https://www.zoellerpumps.com/en-us/products/sump-effluent-pumps/commercial/160-series</v>
      </c>
      <c r="E2109" s="37" t="s">
        <v>21</v>
      </c>
      <c r="F2109" s="40">
        <v>2328</v>
      </c>
      <c r="G2109" s="41"/>
      <c r="H2109" s="42">
        <v>53514267599</v>
      </c>
      <c r="I2109" s="43">
        <v>119</v>
      </c>
      <c r="J2109" s="43" t="s">
        <v>22</v>
      </c>
      <c r="K2109" s="43">
        <v>32</v>
      </c>
      <c r="L2109" s="43">
        <v>12</v>
      </c>
      <c r="M2109" s="43">
        <v>15</v>
      </c>
      <c r="N2109" s="37" t="s">
        <v>23</v>
      </c>
      <c r="O2109" s="37" t="s">
        <v>24</v>
      </c>
      <c r="P2109" s="39"/>
    </row>
    <row r="2110" spans="1:16" s="36" customFormat="1" x14ac:dyDescent="0.25">
      <c r="A2110" s="37" t="s">
        <v>4206</v>
      </c>
      <c r="B2110" s="44" t="str">
        <f t="shared" si="41"/>
        <v>G161 3F/50'Cd/460V/3Ph/cCSAus/UL/(161-0054)</v>
      </c>
      <c r="C2110" s="37" t="s">
        <v>4207</v>
      </c>
      <c r="D2110" s="37" t="str">
        <f>VLOOKUP(A2110,'[1]Zoeller Pump Company'!$A$10:$C$3862,3,FALSE)</f>
        <v>https://www.zoellerpumps.com/en-us/products/sump-effluent-pumps/commercial/160-series</v>
      </c>
      <c r="E2110" s="37" t="s">
        <v>21</v>
      </c>
      <c r="F2110" s="40">
        <v>1416</v>
      </c>
      <c r="G2110" s="41"/>
      <c r="H2110" s="42">
        <v>53514312213</v>
      </c>
      <c r="I2110" s="43">
        <v>92</v>
      </c>
      <c r="J2110" s="43" t="s">
        <v>22</v>
      </c>
      <c r="K2110" s="43">
        <v>21.25</v>
      </c>
      <c r="L2110" s="43">
        <v>11.75</v>
      </c>
      <c r="M2110" s="43">
        <v>14.75</v>
      </c>
      <c r="N2110" s="37" t="s">
        <v>23</v>
      </c>
      <c r="O2110" s="37" t="s">
        <v>196</v>
      </c>
      <c r="P2110" s="39"/>
    </row>
    <row r="2111" spans="1:16" s="36" customFormat="1" x14ac:dyDescent="0.25">
      <c r="A2111" s="37" t="s">
        <v>4208</v>
      </c>
      <c r="B2111" s="44" t="str">
        <f t="shared" si="41"/>
        <v>M161 3F/25'Cd/115V/1Ph/cCSAus/UL/(161-0006)</v>
      </c>
      <c r="C2111" s="37" t="s">
        <v>4209</v>
      </c>
      <c r="D2111" s="37" t="str">
        <f>VLOOKUP(A2111,'[1]Zoeller Pump Company'!$A$10:$C$3862,3,FALSE)</f>
        <v>https://www.zoellerpumps.com/en-us/products/sump-effluent-pumps/commercial/160-series</v>
      </c>
      <c r="E2111" s="37" t="s">
        <v>21</v>
      </c>
      <c r="F2111" s="40">
        <v>1314</v>
      </c>
      <c r="G2111" s="41"/>
      <c r="H2111" s="42">
        <v>53514317874</v>
      </c>
      <c r="I2111" s="43">
        <v>88</v>
      </c>
      <c r="J2111" s="43" t="s">
        <v>22</v>
      </c>
      <c r="K2111" s="43">
        <v>21.25</v>
      </c>
      <c r="L2111" s="43">
        <v>11.75</v>
      </c>
      <c r="M2111" s="43">
        <v>14.75</v>
      </c>
      <c r="N2111" s="37" t="s">
        <v>23</v>
      </c>
      <c r="O2111" s="37" t="s">
        <v>196</v>
      </c>
      <c r="P2111" s="39"/>
    </row>
    <row r="2112" spans="1:16" s="36" customFormat="1" x14ac:dyDescent="0.25">
      <c r="A2112" s="37" t="s">
        <v>4210</v>
      </c>
      <c r="B2112" s="44" t="str">
        <f t="shared" si="41"/>
        <v>N161 3F/35'Cd/115V/1Ph/CSA/(161-0016)</v>
      </c>
      <c r="C2112" s="37" t="s">
        <v>4211</v>
      </c>
      <c r="D2112" s="37" t="str">
        <f>VLOOKUP(A2112,'[1]Zoeller Pump Company'!$A$10:$C$3862,3,FALSE)</f>
        <v>https://www.zoellerpumps.com/en-us/products/sump-effluent-pumps/commercial/160-series</v>
      </c>
      <c r="E2112" s="37" t="s">
        <v>21</v>
      </c>
      <c r="F2112" s="40">
        <v>1211</v>
      </c>
      <c r="G2112" s="41"/>
      <c r="H2112" s="42">
        <v>53514319809</v>
      </c>
      <c r="I2112" s="43">
        <v>85</v>
      </c>
      <c r="J2112" s="43" t="s">
        <v>22</v>
      </c>
      <c r="K2112" s="43">
        <v>21.25</v>
      </c>
      <c r="L2112" s="43">
        <v>11.75</v>
      </c>
      <c r="M2112" s="43">
        <v>14.75</v>
      </c>
      <c r="N2112" s="37" t="s">
        <v>23</v>
      </c>
      <c r="O2112" s="37" t="s">
        <v>196</v>
      </c>
      <c r="P2112" s="39"/>
    </row>
    <row r="2113" spans="1:16" s="36" customFormat="1" x14ac:dyDescent="0.25">
      <c r="A2113" s="37" t="s">
        <v>4212</v>
      </c>
      <c r="B2113" s="44" t="str">
        <f t="shared" si="41"/>
        <v>F161 3F/50'Cd/230V/3Ph/cCSAus/UL/(161-0101)</v>
      </c>
      <c r="C2113" s="37" t="s">
        <v>4213</v>
      </c>
      <c r="D2113" s="37" t="str">
        <f>VLOOKUP(A2113,'[1]Zoeller Pump Company'!$A$10:$C$3862,3,FALSE)</f>
        <v>https://www.zoellerpumps.com/en-us/products/sump-effluent-pumps/commercial/160-series</v>
      </c>
      <c r="E2113" s="37" t="s">
        <v>21</v>
      </c>
      <c r="F2113" s="40">
        <v>1431</v>
      </c>
      <c r="G2113" s="41"/>
      <c r="H2113" s="42">
        <v>53514340605</v>
      </c>
      <c r="I2113" s="43">
        <v>88</v>
      </c>
      <c r="J2113" s="43" t="s">
        <v>22</v>
      </c>
      <c r="K2113" s="43">
        <v>21.25</v>
      </c>
      <c r="L2113" s="43">
        <v>11.75</v>
      </c>
      <c r="M2113" s="43">
        <v>14.75</v>
      </c>
      <c r="N2113" s="37" t="s">
        <v>23</v>
      </c>
      <c r="O2113" s="37" t="s">
        <v>196</v>
      </c>
      <c r="P2113" s="39"/>
    </row>
    <row r="2114" spans="1:16" s="36" customFormat="1" x14ac:dyDescent="0.25">
      <c r="A2114" s="37" t="s">
        <v>4214</v>
      </c>
      <c r="B2114" s="44" t="str">
        <f t="shared" si="41"/>
        <v>NX161 3F/25'Cd/115V/1Ph/Ex Pr/FM/CSA/(161-0064)</v>
      </c>
      <c r="C2114" s="37" t="s">
        <v>4215</v>
      </c>
      <c r="D2114" s="37" t="str">
        <f>VLOOKUP(A2114,'[1]Zoeller Pump Company'!$A$10:$C$3862,3,FALSE)</f>
        <v>https://www.zoellerpumps.com/en-us/products/sump-effluent-pumps/commercial/160-series</v>
      </c>
      <c r="E2114" s="37" t="s">
        <v>21</v>
      </c>
      <c r="F2114" s="40">
        <v>2428</v>
      </c>
      <c r="G2114" s="41"/>
      <c r="H2114" s="42">
        <v>53514359485</v>
      </c>
      <c r="I2114" s="43">
        <v>120</v>
      </c>
      <c r="J2114" s="43" t="s">
        <v>22</v>
      </c>
      <c r="K2114" s="43">
        <v>32</v>
      </c>
      <c r="L2114" s="43">
        <v>12</v>
      </c>
      <c r="M2114" s="43">
        <v>15</v>
      </c>
      <c r="N2114" s="37" t="s">
        <v>23</v>
      </c>
      <c r="O2114" s="37" t="s">
        <v>24</v>
      </c>
      <c r="P2114" s="39"/>
    </row>
    <row r="2115" spans="1:16" s="36" customFormat="1" x14ac:dyDescent="0.25">
      <c r="A2115" s="37" t="s">
        <v>4216</v>
      </c>
      <c r="B2115" s="44" t="str">
        <f t="shared" si="41"/>
        <v>N161 3F/25'Cd/115V/1Ph/CSA/(161-0016)</v>
      </c>
      <c r="C2115" s="37" t="s">
        <v>4217</v>
      </c>
      <c r="D2115" s="37" t="str">
        <f>VLOOKUP(A2115,'[1]Zoeller Pump Company'!$A$10:$C$3862,3,FALSE)</f>
        <v>https://www.zoellerpumps.com/en-us/products/sump-effluent-pumps/commercial/160-series</v>
      </c>
      <c r="E2115" s="37" t="s">
        <v>21</v>
      </c>
      <c r="F2115" s="40">
        <v>1201</v>
      </c>
      <c r="G2115" s="41"/>
      <c r="H2115" s="42">
        <v>53514359492</v>
      </c>
      <c r="I2115" s="43">
        <v>85</v>
      </c>
      <c r="J2115" s="43" t="s">
        <v>22</v>
      </c>
      <c r="K2115" s="43">
        <v>21.25</v>
      </c>
      <c r="L2115" s="43">
        <v>11.75</v>
      </c>
      <c r="M2115" s="43">
        <v>14.75</v>
      </c>
      <c r="N2115" s="37" t="s">
        <v>23</v>
      </c>
      <c r="O2115" s="37" t="s">
        <v>196</v>
      </c>
      <c r="P2115" s="39"/>
    </row>
    <row r="2116" spans="1:16" s="36" customFormat="1" x14ac:dyDescent="0.25">
      <c r="A2116" s="37" t="s">
        <v>4218</v>
      </c>
      <c r="B2116" s="44" t="str">
        <f t="shared" si="41"/>
        <v>EX161 3F/50'Cd/230V/1Ph/Ex Pr/FM/CSA/(161-0055)</v>
      </c>
      <c r="C2116" s="37" t="s">
        <v>4219</v>
      </c>
      <c r="D2116" s="37" t="str">
        <f>VLOOKUP(A2116,'[1]Zoeller Pump Company'!$A$10:$C$3862,3,FALSE)</f>
        <v>https://www.zoellerpumps.com/en-us/products/sump-effluent-pumps/commercial/160-series</v>
      </c>
      <c r="E2116" s="37" t="s">
        <v>21</v>
      </c>
      <c r="F2116" s="40">
        <v>2447</v>
      </c>
      <c r="G2116" s="41"/>
      <c r="H2116" s="42">
        <v>53514362270</v>
      </c>
      <c r="I2116" s="43">
        <v>123</v>
      </c>
      <c r="J2116" s="43" t="s">
        <v>22</v>
      </c>
      <c r="K2116" s="43">
        <v>32</v>
      </c>
      <c r="L2116" s="43">
        <v>12</v>
      </c>
      <c r="M2116" s="43">
        <v>15</v>
      </c>
      <c r="N2116" s="37" t="s">
        <v>23</v>
      </c>
      <c r="O2116" s="37" t="s">
        <v>24</v>
      </c>
      <c r="P2116" s="39"/>
    </row>
    <row r="2117" spans="1:16" s="36" customFormat="1" x14ac:dyDescent="0.25">
      <c r="A2117" s="37" t="s">
        <v>4220</v>
      </c>
      <c r="B2117" s="44" t="str">
        <f t="shared" si="41"/>
        <v>JX161 50'Cd/3F/200-208V/3Ph/Ex Pr/FM/CSA/(161-0074)</v>
      </c>
      <c r="C2117" s="37" t="s">
        <v>4221</v>
      </c>
      <c r="D2117" s="37" t="str">
        <f>VLOOKUP(A2117,'[1]Zoeller Pump Company'!$A$10:$C$3862,3,FALSE)</f>
        <v>https://www.zoellerpumps.com/en-us/products/sump-effluent-pumps/commercial/160-series</v>
      </c>
      <c r="E2117" s="37" t="s">
        <v>21</v>
      </c>
      <c r="F2117" s="40">
        <v>2562</v>
      </c>
      <c r="G2117" s="41"/>
      <c r="H2117" s="42">
        <v>53514362416</v>
      </c>
      <c r="I2117" s="43">
        <v>119</v>
      </c>
      <c r="J2117" s="43" t="s">
        <v>22</v>
      </c>
      <c r="K2117" s="43">
        <v>32</v>
      </c>
      <c r="L2117" s="43">
        <v>12</v>
      </c>
      <c r="M2117" s="43">
        <v>15</v>
      </c>
      <c r="N2117" s="37" t="s">
        <v>23</v>
      </c>
      <c r="O2117" s="37" t="s">
        <v>24</v>
      </c>
      <c r="P2117" s="39"/>
    </row>
    <row r="2118" spans="1:16" s="36" customFormat="1" x14ac:dyDescent="0.25">
      <c r="A2118" s="37" t="s">
        <v>4222</v>
      </c>
      <c r="B2118" s="44" t="str">
        <f t="shared" si="41"/>
        <v>I161 3F/35'Cd/200-208V/1Ph/cCSAus/(161-0036)</v>
      </c>
      <c r="C2118" s="37" t="s">
        <v>4223</v>
      </c>
      <c r="D2118" s="37" t="str">
        <f>VLOOKUP(A2118,'[1]Zoeller Pump Company'!$A$10:$C$3862,3,FALSE)</f>
        <v>https://www.zoellerpumps.com/en-us/products/sump-effluent-pumps/commercial/160-series</v>
      </c>
      <c r="E2118" s="37" t="s">
        <v>21</v>
      </c>
      <c r="F2118" s="40">
        <v>1311</v>
      </c>
      <c r="G2118" s="41"/>
      <c r="H2118" s="42">
        <v>53514386542</v>
      </c>
      <c r="I2118" s="43">
        <v>85</v>
      </c>
      <c r="J2118" s="43" t="s">
        <v>22</v>
      </c>
      <c r="K2118" s="43">
        <v>21.25</v>
      </c>
      <c r="L2118" s="43">
        <v>11.75</v>
      </c>
      <c r="M2118" s="43">
        <v>14.75</v>
      </c>
      <c r="N2118" s="37" t="s">
        <v>23</v>
      </c>
      <c r="O2118" s="37" t="s">
        <v>196</v>
      </c>
      <c r="P2118" s="39"/>
    </row>
    <row r="2119" spans="1:16" s="36" customFormat="1" x14ac:dyDescent="0.25">
      <c r="A2119" s="37" t="s">
        <v>4224</v>
      </c>
      <c r="B2119" s="44" t="str">
        <f t="shared" si="41"/>
        <v>FX161 50'Cd/3F/230V/3Ph/Ex Pr/FM/CSA/(161-0110)</v>
      </c>
      <c r="C2119" s="37" t="s">
        <v>4225</v>
      </c>
      <c r="D2119" s="37" t="str">
        <f>VLOOKUP(A2119,'[1]Zoeller Pump Company'!$A$10:$C$3862,3,FALSE)</f>
        <v>https://www.zoellerpumps.com/en-us/products/sump-effluent-pumps/commercial/160-series</v>
      </c>
      <c r="E2119" s="37" t="s">
        <v>21</v>
      </c>
      <c r="F2119" s="40">
        <v>2562</v>
      </c>
      <c r="G2119" s="41"/>
      <c r="H2119" s="42">
        <v>53514393892</v>
      </c>
      <c r="I2119" s="43">
        <v>119</v>
      </c>
      <c r="J2119" s="43" t="s">
        <v>22</v>
      </c>
      <c r="K2119" s="43">
        <v>32</v>
      </c>
      <c r="L2119" s="43">
        <v>12</v>
      </c>
      <c r="M2119" s="43">
        <v>15</v>
      </c>
      <c r="N2119" s="37" t="s">
        <v>23</v>
      </c>
      <c r="O2119" s="37" t="s">
        <v>24</v>
      </c>
      <c r="P2119" s="39"/>
    </row>
    <row r="2120" spans="1:16" s="36" customFormat="1" x14ac:dyDescent="0.25">
      <c r="A2120" s="45" t="s">
        <v>4226</v>
      </c>
      <c r="B2120" s="44" t="str">
        <f t="shared" si="41"/>
        <v>MX161 3F/115V/1Ph/Ex Pr/FM/CSA/(161-0071)</v>
      </c>
      <c r="C2120" s="37" t="s">
        <v>4227</v>
      </c>
      <c r="D2120" s="37" t="str">
        <f>VLOOKUP(A2120,'[1]Zoeller Pump Company'!$A$10:$C$3862,3,FALSE)</f>
        <v>https://www.zoellerpumps.com/en-us/products/sump-effluent-pumps/commercial/160-series</v>
      </c>
      <c r="E2120" s="37" t="s">
        <v>21</v>
      </c>
      <c r="F2120" s="40">
        <v>3318</v>
      </c>
      <c r="G2120" s="41"/>
      <c r="H2120" s="42">
        <v>53514420901</v>
      </c>
      <c r="I2120" s="43">
        <v>126</v>
      </c>
      <c r="J2120" s="46" t="s">
        <v>22</v>
      </c>
      <c r="K2120" s="43">
        <v>32</v>
      </c>
      <c r="L2120" s="43">
        <v>12</v>
      </c>
      <c r="M2120" s="43">
        <v>15.75</v>
      </c>
      <c r="N2120" s="39" t="s">
        <v>23</v>
      </c>
      <c r="O2120" s="39" t="s">
        <v>24</v>
      </c>
      <c r="P2120" s="39"/>
    </row>
    <row r="2121" spans="1:16" s="36" customFormat="1" x14ac:dyDescent="0.25">
      <c r="A2121" s="45" t="s">
        <v>4228</v>
      </c>
      <c r="B2121" s="44" t="str">
        <f t="shared" si="41"/>
        <v>BE161 3F/230V/1Ph/Pb20'/cCSAus/UL/(161-0004)</v>
      </c>
      <c r="C2121" s="37" t="s">
        <v>4229</v>
      </c>
      <c r="D2121" s="37" t="str">
        <f>VLOOKUP(A2121,'[1]Zoeller Pump Company'!$A$10:$C$3862,3,FALSE)</f>
        <v>https://www.zoellerpumps.com/en-us/products/sump-effluent-pumps/commercial/160-series</v>
      </c>
      <c r="E2121" s="37" t="s">
        <v>21</v>
      </c>
      <c r="F2121" s="40">
        <v>1191</v>
      </c>
      <c r="G2121" s="41"/>
      <c r="H2121" s="42">
        <v>53514421663</v>
      </c>
      <c r="I2121" s="43">
        <v>87</v>
      </c>
      <c r="J2121" s="46" t="s">
        <v>22</v>
      </c>
      <c r="K2121" s="43">
        <v>21.25</v>
      </c>
      <c r="L2121" s="43">
        <v>11.75</v>
      </c>
      <c r="M2121" s="43">
        <v>14.75</v>
      </c>
      <c r="N2121" s="39" t="s">
        <v>23</v>
      </c>
      <c r="O2121" s="39" t="s">
        <v>196</v>
      </c>
      <c r="P2121" s="39"/>
    </row>
    <row r="2122" spans="1:16" s="36" customFormat="1" x14ac:dyDescent="0.25">
      <c r="A2122" s="45" t="s">
        <v>4230</v>
      </c>
      <c r="B2122" s="44" t="str">
        <f t="shared" si="41"/>
        <v>GX161 3F/460V/3Ph/Ex Pr/FM/CSA/(161-0047)</v>
      </c>
      <c r="C2122" s="37" t="s">
        <v>4231</v>
      </c>
      <c r="D2122" s="37" t="str">
        <f>VLOOKUP(A2122,'[1]Zoeller Pump Company'!$A$10:$C$3862,3,FALSE)</f>
        <v>https://www.zoellerpumps.com/en-us/products/sump-effluent-pumps/commercial/160-series</v>
      </c>
      <c r="E2122" s="37" t="s">
        <v>21</v>
      </c>
      <c r="F2122" s="40">
        <v>2422</v>
      </c>
      <c r="G2122" s="41"/>
      <c r="H2122" s="42">
        <v>53514423377</v>
      </c>
      <c r="I2122" s="43">
        <v>119</v>
      </c>
      <c r="J2122" s="46" t="s">
        <v>22</v>
      </c>
      <c r="K2122" s="43">
        <v>32</v>
      </c>
      <c r="L2122" s="43">
        <v>12</v>
      </c>
      <c r="M2122" s="43">
        <v>15</v>
      </c>
      <c r="N2122" s="39" t="s">
        <v>23</v>
      </c>
      <c r="O2122" s="37" t="s">
        <v>24</v>
      </c>
      <c r="P2122" s="39"/>
    </row>
    <row r="2123" spans="1:16" s="36" customFormat="1" x14ac:dyDescent="0.25">
      <c r="A2123" s="45" t="s">
        <v>4232</v>
      </c>
      <c r="B2123" s="44" t="str">
        <f t="shared" si="41"/>
        <v>N161 3F/50'Cd/115V/1Ph/CSA/(161-0024)</v>
      </c>
      <c r="C2123" s="37" t="s">
        <v>4233</v>
      </c>
      <c r="D2123" s="37" t="str">
        <f>VLOOKUP(A2123,'[1]Zoeller Pump Company'!$A$10:$C$3862,3,FALSE)</f>
        <v>https://www.zoellerpumps.com/en-us/products/sump-effluent-pumps/commercial/160-series</v>
      </c>
      <c r="E2123" s="37" t="s">
        <v>21</v>
      </c>
      <c r="F2123" s="40">
        <v>1241</v>
      </c>
      <c r="G2123" s="41"/>
      <c r="H2123" s="42">
        <v>53514427122</v>
      </c>
      <c r="I2123" s="43">
        <v>94</v>
      </c>
      <c r="J2123" s="46" t="s">
        <v>22</v>
      </c>
      <c r="K2123" s="43">
        <v>21.25</v>
      </c>
      <c r="L2123" s="43">
        <v>11.75</v>
      </c>
      <c r="M2123" s="43">
        <v>14.75</v>
      </c>
      <c r="N2123" s="39" t="s">
        <v>23</v>
      </c>
      <c r="O2123" s="39" t="s">
        <v>196</v>
      </c>
      <c r="P2123" s="39"/>
    </row>
    <row r="2124" spans="1:16" s="36" customFormat="1" x14ac:dyDescent="0.25">
      <c r="A2124" s="45" t="s">
        <v>4234</v>
      </c>
      <c r="B2124" s="44" t="str">
        <f t="shared" si="41"/>
        <v>G161 3F/25'Cd/460V/3Ph/cCSAus/UL/(161-0092)</v>
      </c>
      <c r="C2124" s="37" t="s">
        <v>4235</v>
      </c>
      <c r="D2124" s="37" t="str">
        <f>VLOOKUP(A2124,'[1]Zoeller Pump Company'!$A$10:$C$3862,3,FALSE)</f>
        <v>https://www.zoellerpumps.com/en-us/products/sump-effluent-pumps/commercial/160-series</v>
      </c>
      <c r="E2124" s="37" t="s">
        <v>21</v>
      </c>
      <c r="F2124" s="40">
        <v>1376</v>
      </c>
      <c r="G2124" s="41"/>
      <c r="H2124" s="42">
        <v>53514433123</v>
      </c>
      <c r="I2124" s="43">
        <v>92</v>
      </c>
      <c r="J2124" s="46" t="s">
        <v>22</v>
      </c>
      <c r="K2124" s="43">
        <v>21.25</v>
      </c>
      <c r="L2124" s="43">
        <v>11.75</v>
      </c>
      <c r="M2124" s="43">
        <v>14.75</v>
      </c>
      <c r="N2124" s="39" t="s">
        <v>23</v>
      </c>
      <c r="O2124" s="39" t="s">
        <v>196</v>
      </c>
      <c r="P2124" s="39"/>
    </row>
    <row r="2125" spans="1:16" s="36" customFormat="1" x14ac:dyDescent="0.25">
      <c r="A2125" s="37" t="s">
        <v>4236</v>
      </c>
      <c r="B2125" s="44" t="str">
        <f t="shared" si="41"/>
        <v>M163 3F/115V/1Ph/cCSAus/UL/(163-0001)</v>
      </c>
      <c r="C2125" s="37" t="s">
        <v>4237</v>
      </c>
      <c r="D2125" s="37" t="str">
        <f>VLOOKUP(A2125,'[1]Zoeller Pump Company'!$A$10:$C$3862,3,FALSE)</f>
        <v>https://www.zoellerpumps.com/en-us/products/sump-effluent-pumps/commercial/160-series</v>
      </c>
      <c r="E2125" s="37" t="s">
        <v>21</v>
      </c>
      <c r="F2125" s="40">
        <v>1214</v>
      </c>
      <c r="G2125" s="41"/>
      <c r="H2125" s="42">
        <v>53514022266</v>
      </c>
      <c r="I2125" s="43">
        <v>86</v>
      </c>
      <c r="J2125" s="43" t="s">
        <v>22</v>
      </c>
      <c r="K2125" s="43">
        <v>21.25</v>
      </c>
      <c r="L2125" s="43">
        <v>11.75</v>
      </c>
      <c r="M2125" s="43">
        <v>14.75</v>
      </c>
      <c r="N2125" s="37" t="s">
        <v>23</v>
      </c>
      <c r="O2125" s="37" t="s">
        <v>196</v>
      </c>
      <c r="P2125" s="39"/>
    </row>
    <row r="2126" spans="1:16" s="36" customFormat="1" x14ac:dyDescent="0.25">
      <c r="A2126" s="37" t="s">
        <v>4238</v>
      </c>
      <c r="B2126" s="44" t="str">
        <f t="shared" si="41"/>
        <v>N163 3F/115V/1Ph/CSA/(163-0002)</v>
      </c>
      <c r="C2126" s="37" t="s">
        <v>4239</v>
      </c>
      <c r="D2126" s="37" t="str">
        <f>VLOOKUP(A2126,'[1]Zoeller Pump Company'!$A$10:$C$3862,3,FALSE)</f>
        <v>https://www.zoellerpumps.com/en-us/products/sump-effluent-pumps/commercial/160-series</v>
      </c>
      <c r="E2126" s="37" t="s">
        <v>21</v>
      </c>
      <c r="F2126" s="40">
        <v>1101</v>
      </c>
      <c r="G2126" s="41"/>
      <c r="H2126" s="42">
        <v>53514022273</v>
      </c>
      <c r="I2126" s="43">
        <v>85</v>
      </c>
      <c r="J2126" s="43" t="s">
        <v>22</v>
      </c>
      <c r="K2126" s="43">
        <v>21.25</v>
      </c>
      <c r="L2126" s="43">
        <v>11.75</v>
      </c>
      <c r="M2126" s="43">
        <v>14.75</v>
      </c>
      <c r="N2126" s="37" t="s">
        <v>23</v>
      </c>
      <c r="O2126" s="37" t="s">
        <v>196</v>
      </c>
      <c r="P2126" s="39"/>
    </row>
    <row r="2127" spans="1:16" s="36" customFormat="1" x14ac:dyDescent="0.25">
      <c r="A2127" s="37" t="s">
        <v>4240</v>
      </c>
      <c r="B2127" s="44" t="str">
        <f t="shared" si="41"/>
        <v>D163 3F/230V/1Ph/cCSAus/UL/(163-0003)</v>
      </c>
      <c r="C2127" s="37" t="s">
        <v>4241</v>
      </c>
      <c r="D2127" s="37" t="str">
        <f>VLOOKUP(A2127,'[1]Zoeller Pump Company'!$A$10:$C$3862,3,FALSE)</f>
        <v>https://www.zoellerpumps.com/en-us/products/sump-effluent-pumps/commercial/160-series</v>
      </c>
      <c r="E2127" s="37" t="s">
        <v>21</v>
      </c>
      <c r="F2127" s="40">
        <v>1274</v>
      </c>
      <c r="G2127" s="41"/>
      <c r="H2127" s="42">
        <v>53514022280</v>
      </c>
      <c r="I2127" s="43">
        <v>86</v>
      </c>
      <c r="J2127" s="43" t="s">
        <v>22</v>
      </c>
      <c r="K2127" s="43">
        <v>21.25</v>
      </c>
      <c r="L2127" s="43">
        <v>11.75</v>
      </c>
      <c r="M2127" s="43">
        <v>14.75</v>
      </c>
      <c r="N2127" s="37" t="s">
        <v>23</v>
      </c>
      <c r="O2127" s="37" t="s">
        <v>196</v>
      </c>
      <c r="P2127" s="39"/>
    </row>
    <row r="2128" spans="1:16" s="36" customFormat="1" x14ac:dyDescent="0.25">
      <c r="A2128" s="37" t="s">
        <v>4242</v>
      </c>
      <c r="B2128" s="44" t="str">
        <f t="shared" si="41"/>
        <v>E163 3F/230V/1Ph/cCSAus/UL/(163-0004)</v>
      </c>
      <c r="C2128" s="37" t="s">
        <v>4243</v>
      </c>
      <c r="D2128" s="37" t="str">
        <f>VLOOKUP(A2128,'[1]Zoeller Pump Company'!$A$10:$C$3862,3,FALSE)</f>
        <v>https://www.zoellerpumps.com/en-us/products/sump-effluent-pumps/commercial/160-series</v>
      </c>
      <c r="E2128" s="37" t="s">
        <v>21</v>
      </c>
      <c r="F2128" s="40">
        <v>1161</v>
      </c>
      <c r="G2128" s="41"/>
      <c r="H2128" s="42">
        <v>53514022297</v>
      </c>
      <c r="I2128" s="43">
        <v>85</v>
      </c>
      <c r="J2128" s="43" t="s">
        <v>22</v>
      </c>
      <c r="K2128" s="43">
        <v>21.25</v>
      </c>
      <c r="L2128" s="43">
        <v>11.75</v>
      </c>
      <c r="M2128" s="43">
        <v>14.75</v>
      </c>
      <c r="N2128" s="37" t="s">
        <v>23</v>
      </c>
      <c r="O2128" s="37" t="s">
        <v>196</v>
      </c>
      <c r="P2128" s="39"/>
    </row>
    <row r="2129" spans="1:16" s="36" customFormat="1" x14ac:dyDescent="0.25">
      <c r="A2129" s="37" t="s">
        <v>4244</v>
      </c>
      <c r="B2129" s="44" t="str">
        <f t="shared" si="41"/>
        <v>BE163 3F/230V/1Ph/Pb20'/cCSAus/UL/(163-0004)</v>
      </c>
      <c r="C2129" s="37" t="s">
        <v>4245</v>
      </c>
      <c r="D2129" s="37" t="str">
        <f>VLOOKUP(A2129,'[1]Zoeller Pump Company'!$A$10:$C$3862,3,FALSE)</f>
        <v>https://www.zoellerpumps.com/en-us/products/sump-effluent-pumps/commercial/160-series</v>
      </c>
      <c r="E2129" s="37" t="s">
        <v>21</v>
      </c>
      <c r="F2129" s="40">
        <v>1192</v>
      </c>
      <c r="G2129" s="41"/>
      <c r="H2129" s="42">
        <v>53514044510</v>
      </c>
      <c r="I2129" s="43">
        <v>85</v>
      </c>
      <c r="J2129" s="43" t="s">
        <v>22</v>
      </c>
      <c r="K2129" s="43">
        <v>21.25</v>
      </c>
      <c r="L2129" s="43">
        <v>11.75</v>
      </c>
      <c r="M2129" s="43">
        <v>14.75</v>
      </c>
      <c r="N2129" s="37" t="s">
        <v>23</v>
      </c>
      <c r="O2129" s="37" t="s">
        <v>196</v>
      </c>
      <c r="P2129" s="39"/>
    </row>
    <row r="2130" spans="1:16" s="36" customFormat="1" x14ac:dyDescent="0.25">
      <c r="A2130" s="37" t="s">
        <v>4246</v>
      </c>
      <c r="B2130" s="44" t="str">
        <f t="shared" si="41"/>
        <v>F163 3F/230V/3Ph/cCSAus/UL/(163-0009)</v>
      </c>
      <c r="C2130" s="37" t="s">
        <v>4247</v>
      </c>
      <c r="D2130" s="37" t="str">
        <f>VLOOKUP(A2130,'[1]Zoeller Pump Company'!$A$10:$C$3862,3,FALSE)</f>
        <v>https://www.zoellerpumps.com/en-us/products/sump-effluent-pumps/commercial/160-series</v>
      </c>
      <c r="E2130" s="37" t="s">
        <v>21</v>
      </c>
      <c r="F2130" s="40">
        <v>1276</v>
      </c>
      <c r="G2130" s="41"/>
      <c r="H2130" s="42">
        <v>53514048518</v>
      </c>
      <c r="I2130" s="43">
        <v>85</v>
      </c>
      <c r="J2130" s="43" t="s">
        <v>22</v>
      </c>
      <c r="K2130" s="43">
        <v>21.25</v>
      </c>
      <c r="L2130" s="43">
        <v>11.75</v>
      </c>
      <c r="M2130" s="43">
        <v>14.75</v>
      </c>
      <c r="N2130" s="37" t="s">
        <v>23</v>
      </c>
      <c r="O2130" s="37" t="s">
        <v>196</v>
      </c>
      <c r="P2130" s="39"/>
    </row>
    <row r="2131" spans="1:16" s="36" customFormat="1" x14ac:dyDescent="0.25">
      <c r="A2131" s="37" t="s">
        <v>4248</v>
      </c>
      <c r="B2131" s="44" t="str">
        <f t="shared" si="41"/>
        <v>BN163 3F/115V/1Ph/Pb20'/CSA/(163-0002)</v>
      </c>
      <c r="C2131" s="37" t="s">
        <v>4249</v>
      </c>
      <c r="D2131" s="37" t="str">
        <f>VLOOKUP(A2131,'[1]Zoeller Pump Company'!$A$10:$C$3862,3,FALSE)</f>
        <v>https://www.zoellerpumps.com/en-us/products/sump-effluent-pumps/commercial/160-series</v>
      </c>
      <c r="E2131" s="37" t="s">
        <v>21</v>
      </c>
      <c r="F2131" s="40">
        <v>1241</v>
      </c>
      <c r="G2131" s="41"/>
      <c r="H2131" s="42">
        <v>53514060619</v>
      </c>
      <c r="I2131" s="43">
        <v>87</v>
      </c>
      <c r="J2131" s="43" t="s">
        <v>22</v>
      </c>
      <c r="K2131" s="43">
        <v>21.25</v>
      </c>
      <c r="L2131" s="43">
        <v>11.75</v>
      </c>
      <c r="M2131" s="43">
        <v>14.75</v>
      </c>
      <c r="N2131" s="37" t="s">
        <v>23</v>
      </c>
      <c r="O2131" s="37" t="s">
        <v>196</v>
      </c>
      <c r="P2131" s="39"/>
    </row>
    <row r="2132" spans="1:16" s="36" customFormat="1" x14ac:dyDescent="0.25">
      <c r="A2132" s="37" t="s">
        <v>4250</v>
      </c>
      <c r="B2132" s="44" t="str">
        <f t="shared" si="41"/>
        <v>H163 3F/200-208V/1Ph/ED/(163-0044)</v>
      </c>
      <c r="C2132" s="37" t="s">
        <v>4251</v>
      </c>
      <c r="D2132" s="37" t="str">
        <f>VLOOKUP(A2132,'[1]Zoeller Pump Company'!$A$10:$C$3862,3,FALSE)</f>
        <v>https://www.zoellerpumps.com/en-us/products/sump-effluent-pumps/commercial/160-series</v>
      </c>
      <c r="E2132" s="37" t="s">
        <v>21</v>
      </c>
      <c r="F2132" s="40">
        <v>1355</v>
      </c>
      <c r="G2132" s="41"/>
      <c r="H2132" s="42">
        <v>53514089924</v>
      </c>
      <c r="I2132" s="43">
        <v>85</v>
      </c>
      <c r="J2132" s="43" t="s">
        <v>22</v>
      </c>
      <c r="K2132" s="43">
        <v>21.25</v>
      </c>
      <c r="L2132" s="43">
        <v>11.75</v>
      </c>
      <c r="M2132" s="43">
        <v>14.75</v>
      </c>
      <c r="N2132" s="37" t="s">
        <v>23</v>
      </c>
      <c r="O2132" s="37" t="s">
        <v>196</v>
      </c>
      <c r="P2132" s="39"/>
    </row>
    <row r="2133" spans="1:16" s="36" customFormat="1" x14ac:dyDescent="0.25">
      <c r="A2133" s="37" t="s">
        <v>4252</v>
      </c>
      <c r="B2133" s="44" t="str">
        <f t="shared" si="41"/>
        <v>G163 3F/460V/3Ph/cCSAus/UL/(163-0031)</v>
      </c>
      <c r="C2133" s="37" t="s">
        <v>4253</v>
      </c>
      <c r="D2133" s="37" t="str">
        <f>VLOOKUP(A2133,'[1]Zoeller Pump Company'!$A$10:$C$3862,3,FALSE)</f>
        <v>https://www.zoellerpumps.com/en-us/products/sump-effluent-pumps/commercial/160-series</v>
      </c>
      <c r="E2133" s="37" t="s">
        <v>21</v>
      </c>
      <c r="F2133" s="40">
        <v>1276</v>
      </c>
      <c r="G2133" s="41"/>
      <c r="H2133" s="42">
        <v>53514104061</v>
      </c>
      <c r="I2133" s="43">
        <v>85</v>
      </c>
      <c r="J2133" s="43" t="s">
        <v>22</v>
      </c>
      <c r="K2133" s="43">
        <v>21.25</v>
      </c>
      <c r="L2133" s="43">
        <v>11.75</v>
      </c>
      <c r="M2133" s="43">
        <v>14.75</v>
      </c>
      <c r="N2133" s="37" t="s">
        <v>23</v>
      </c>
      <c r="O2133" s="37" t="s">
        <v>196</v>
      </c>
      <c r="P2133" s="39"/>
    </row>
    <row r="2134" spans="1:16" s="36" customFormat="1" x14ac:dyDescent="0.25">
      <c r="A2134" s="37" t="s">
        <v>4254</v>
      </c>
      <c r="B2134" s="44" t="str">
        <f t="shared" si="41"/>
        <v>J163 3F/200-208V/3Ph/cCSAus/UL/(163-0008)</v>
      </c>
      <c r="C2134" s="37" t="s">
        <v>4255</v>
      </c>
      <c r="D2134" s="37" t="str">
        <f>VLOOKUP(A2134,'[1]Zoeller Pump Company'!$A$10:$C$3862,3,FALSE)</f>
        <v>https://www.zoellerpumps.com/en-us/products/sump-effluent-pumps/commercial/160-series</v>
      </c>
      <c r="E2134" s="37" t="s">
        <v>21</v>
      </c>
      <c r="F2134" s="40">
        <v>1276</v>
      </c>
      <c r="G2134" s="41"/>
      <c r="H2134" s="42">
        <v>53514123956</v>
      </c>
      <c r="I2134" s="43">
        <v>86</v>
      </c>
      <c r="J2134" s="43" t="s">
        <v>22</v>
      </c>
      <c r="K2134" s="43">
        <v>21.25</v>
      </c>
      <c r="L2134" s="43">
        <v>11.75</v>
      </c>
      <c r="M2134" s="43">
        <v>14.75</v>
      </c>
      <c r="N2134" s="37" t="s">
        <v>23</v>
      </c>
      <c r="O2134" s="37" t="s">
        <v>196</v>
      </c>
      <c r="P2134" s="39"/>
    </row>
    <row r="2135" spans="1:16" s="36" customFormat="1" x14ac:dyDescent="0.25">
      <c r="A2135" s="37" t="s">
        <v>4256</v>
      </c>
      <c r="B2135" s="44" t="str">
        <f t="shared" si="41"/>
        <v>E163 50'Cd/3F/230V/1Ph/cCSAus/UL/(163-0035)</v>
      </c>
      <c r="C2135" s="37" t="s">
        <v>4257</v>
      </c>
      <c r="D2135" s="37" t="str">
        <f>VLOOKUP(A2135,'[1]Zoeller Pump Company'!$A$10:$C$3862,3,FALSE)</f>
        <v>https://www.zoellerpumps.com/en-us/products/sump-effluent-pumps/commercial/160-series</v>
      </c>
      <c r="E2135" s="37" t="s">
        <v>21</v>
      </c>
      <c r="F2135" s="40">
        <v>1301</v>
      </c>
      <c r="G2135" s="41"/>
      <c r="H2135" s="42">
        <v>53514185664</v>
      </c>
      <c r="I2135" s="43">
        <v>88</v>
      </c>
      <c r="J2135" s="43" t="s">
        <v>22</v>
      </c>
      <c r="K2135" s="43">
        <v>21.25</v>
      </c>
      <c r="L2135" s="43">
        <v>11.75</v>
      </c>
      <c r="M2135" s="43">
        <v>14.75</v>
      </c>
      <c r="N2135" s="37" t="s">
        <v>23</v>
      </c>
      <c r="O2135" s="37" t="s">
        <v>196</v>
      </c>
      <c r="P2135" s="39"/>
    </row>
    <row r="2136" spans="1:16" s="36" customFormat="1" x14ac:dyDescent="0.25">
      <c r="A2136" s="37" t="s">
        <v>4258</v>
      </c>
      <c r="B2136" s="44" t="str">
        <f t="shared" si="41"/>
        <v>JX163 3F/200-208V/3Ph/Ex Pr/FM/CSA/(163-0051)</v>
      </c>
      <c r="C2136" s="37" t="s">
        <v>4259</v>
      </c>
      <c r="D2136" s="37" t="str">
        <f>VLOOKUP(A2136,'[1]Zoeller Pump Company'!$A$10:$C$3862,3,FALSE)</f>
        <v>https://www.zoellerpumps.com/en-us/products/sump-effluent-pumps/commercial/160-series</v>
      </c>
      <c r="E2136" s="37" t="s">
        <v>21</v>
      </c>
      <c r="F2136" s="40">
        <v>2422</v>
      </c>
      <c r="G2136" s="41"/>
      <c r="H2136" s="42">
        <v>53514208509</v>
      </c>
      <c r="I2136" s="43">
        <v>118</v>
      </c>
      <c r="J2136" s="43" t="s">
        <v>22</v>
      </c>
      <c r="K2136" s="43">
        <v>21.25</v>
      </c>
      <c r="L2136" s="43">
        <v>11.75</v>
      </c>
      <c r="M2136" s="43">
        <v>14.75</v>
      </c>
      <c r="N2136" s="37" t="s">
        <v>23</v>
      </c>
      <c r="O2136" s="37" t="s">
        <v>24</v>
      </c>
      <c r="P2136" s="39"/>
    </row>
    <row r="2137" spans="1:16" s="36" customFormat="1" x14ac:dyDescent="0.25">
      <c r="A2137" s="37" t="s">
        <v>4260</v>
      </c>
      <c r="B2137" s="44" t="str">
        <f t="shared" si="41"/>
        <v>H163 2F/50'Cd/200-208V/1Ph/cCSAus/(163-0079)</v>
      </c>
      <c r="C2137" s="37" t="s">
        <v>4261</v>
      </c>
      <c r="D2137" s="37" t="str">
        <f>VLOOKUP(A2137,'[1]Zoeller Pump Company'!$A$10:$C$3862,3,FALSE)</f>
        <v>https://www.zoellerpumps.com/en-us/products/sump-effluent-pumps/commercial/160-series</v>
      </c>
      <c r="E2137" s="37" t="s">
        <v>21</v>
      </c>
      <c r="F2137" s="40">
        <v>1454</v>
      </c>
      <c r="G2137" s="41"/>
      <c r="H2137" s="42">
        <v>53514225056</v>
      </c>
      <c r="I2137" s="43">
        <v>87</v>
      </c>
      <c r="J2137" s="43" t="s">
        <v>22</v>
      </c>
      <c r="K2137" s="43">
        <v>21.25</v>
      </c>
      <c r="L2137" s="43">
        <v>11.75</v>
      </c>
      <c r="M2137" s="43">
        <v>14.75</v>
      </c>
      <c r="N2137" s="37" t="s">
        <v>23</v>
      </c>
      <c r="O2137" s="37" t="s">
        <v>196</v>
      </c>
      <c r="P2137" s="39"/>
    </row>
    <row r="2138" spans="1:16" s="36" customFormat="1" x14ac:dyDescent="0.25">
      <c r="A2138" s="37" t="s">
        <v>4262</v>
      </c>
      <c r="B2138" s="44" t="str">
        <f t="shared" si="41"/>
        <v>I163 3F/35'Cd/200-208V/1Ph/cCSAus/(163-0039)</v>
      </c>
      <c r="C2138" s="37" t="s">
        <v>4263</v>
      </c>
      <c r="D2138" s="37" t="str">
        <f>VLOOKUP(A2138,'[1]Zoeller Pump Company'!$A$10:$C$3862,3,FALSE)</f>
        <v>https://www.zoellerpumps.com/en-us/products/sump-effluent-pumps/commercial/160-series</v>
      </c>
      <c r="E2138" s="37" t="s">
        <v>21</v>
      </c>
      <c r="F2138" s="40">
        <v>1311</v>
      </c>
      <c r="G2138" s="41"/>
      <c r="H2138" s="42">
        <v>53514230333</v>
      </c>
      <c r="I2138" s="43">
        <v>85</v>
      </c>
      <c r="J2138" s="43" t="s">
        <v>22</v>
      </c>
      <c r="K2138" s="43">
        <v>0</v>
      </c>
      <c r="L2138" s="43">
        <v>0</v>
      </c>
      <c r="M2138" s="43">
        <v>0</v>
      </c>
      <c r="N2138" s="37" t="s">
        <v>23</v>
      </c>
      <c r="O2138" s="37" t="s">
        <v>196</v>
      </c>
      <c r="P2138" s="39"/>
    </row>
    <row r="2139" spans="1:16" s="36" customFormat="1" x14ac:dyDescent="0.25">
      <c r="A2139" s="37" t="s">
        <v>4264</v>
      </c>
      <c r="B2139" s="44" t="str">
        <f t="shared" si="41"/>
        <v>NX163 3F/115V/1Ph/Ex Pr/FM/CSA/(163-0049)</v>
      </c>
      <c r="C2139" s="37" t="s">
        <v>4265</v>
      </c>
      <c r="D2139" s="37" t="str">
        <f>VLOOKUP(A2139,'[1]Zoeller Pump Company'!$A$10:$C$3862,3,FALSE)</f>
        <v>https://www.zoellerpumps.com/en-us/products/sump-effluent-pumps/commercial/160-series</v>
      </c>
      <c r="E2139" s="37" t="s">
        <v>21</v>
      </c>
      <c r="F2139" s="40">
        <v>2261</v>
      </c>
      <c r="G2139" s="41"/>
      <c r="H2139" s="42">
        <v>53514269968</v>
      </c>
      <c r="I2139" s="43">
        <v>118</v>
      </c>
      <c r="J2139" s="43" t="s">
        <v>22</v>
      </c>
      <c r="K2139" s="43">
        <v>32</v>
      </c>
      <c r="L2139" s="43">
        <v>12</v>
      </c>
      <c r="M2139" s="43">
        <v>15</v>
      </c>
      <c r="N2139" s="37" t="s">
        <v>23</v>
      </c>
      <c r="O2139" s="37" t="s">
        <v>24</v>
      </c>
      <c r="P2139" s="39"/>
    </row>
    <row r="2140" spans="1:16" s="36" customFormat="1" x14ac:dyDescent="0.25">
      <c r="A2140" s="37" t="s">
        <v>4266</v>
      </c>
      <c r="B2140" s="44" t="str">
        <f t="shared" si="41"/>
        <v>EX163 3F/230V/1Ph/Ex Pr/FM/CSA/(163-0050)</v>
      </c>
      <c r="C2140" s="37" t="s">
        <v>4267</v>
      </c>
      <c r="D2140" s="37" t="str">
        <f>VLOOKUP(A2140,'[1]Zoeller Pump Company'!$A$10:$C$3862,3,FALSE)</f>
        <v>https://www.zoellerpumps.com/en-us/products/sump-effluent-pumps/commercial/160-series</v>
      </c>
      <c r="E2140" s="37" t="s">
        <v>21</v>
      </c>
      <c r="F2140" s="40">
        <v>2307</v>
      </c>
      <c r="G2140" s="41"/>
      <c r="H2140" s="42">
        <v>53514337070</v>
      </c>
      <c r="I2140" s="43">
        <v>120</v>
      </c>
      <c r="J2140" s="43" t="s">
        <v>22</v>
      </c>
      <c r="K2140" s="43">
        <v>32</v>
      </c>
      <c r="L2140" s="43">
        <v>12</v>
      </c>
      <c r="M2140" s="43">
        <v>15</v>
      </c>
      <c r="N2140" s="37" t="s">
        <v>23</v>
      </c>
      <c r="O2140" s="37" t="s">
        <v>24</v>
      </c>
      <c r="P2140" s="39"/>
    </row>
    <row r="2141" spans="1:16" s="36" customFormat="1" x14ac:dyDescent="0.25">
      <c r="A2141" s="37" t="s">
        <v>4268</v>
      </c>
      <c r="B2141" s="44" t="str">
        <f t="shared" si="41"/>
        <v>I163 3F/200-208V/1Ph/cCSAus/(163-0010)</v>
      </c>
      <c r="C2141" s="37" t="s">
        <v>4269</v>
      </c>
      <c r="D2141" s="37" t="str">
        <f>VLOOKUP(A2141,'[1]Zoeller Pump Company'!$A$10:$C$3862,3,FALSE)</f>
        <v>https://www.zoellerpumps.com/en-us/products/sump-effluent-pumps/commercial/160-series</v>
      </c>
      <c r="E2141" s="37" t="s">
        <v>21</v>
      </c>
      <c r="F2141" s="40">
        <v>1201</v>
      </c>
      <c r="G2141" s="41"/>
      <c r="H2141" s="42">
        <v>53514363109</v>
      </c>
      <c r="I2141" s="43">
        <v>85</v>
      </c>
      <c r="J2141" s="43" t="s">
        <v>22</v>
      </c>
      <c r="K2141" s="43">
        <v>21.25</v>
      </c>
      <c r="L2141" s="43">
        <v>11.75</v>
      </c>
      <c r="M2141" s="43">
        <v>14.75</v>
      </c>
      <c r="N2141" s="37" t="s">
        <v>23</v>
      </c>
      <c r="O2141" s="37" t="s">
        <v>196</v>
      </c>
      <c r="P2141" s="39"/>
    </row>
    <row r="2142" spans="1:16" s="36" customFormat="1" x14ac:dyDescent="0.25">
      <c r="A2142" s="37" t="s">
        <v>4270</v>
      </c>
      <c r="B2142" s="44" t="str">
        <f t="shared" si="41"/>
        <v>IX163 3F/50'Cd/200-208V/1Ph/FM/CSA/(163-0073)</v>
      </c>
      <c r="C2142" s="37" t="s">
        <v>4271</v>
      </c>
      <c r="D2142" s="37" t="str">
        <f>VLOOKUP(A2142,'[1]Zoeller Pump Company'!$A$10:$C$3862,3,FALSE)</f>
        <v>https://www.zoellerpumps.com/en-us/products/sump-effluent-pumps/commercial/160-series</v>
      </c>
      <c r="E2142" s="37" t="s">
        <v>21</v>
      </c>
      <c r="F2142" s="40">
        <v>2487</v>
      </c>
      <c r="G2142" s="41"/>
      <c r="H2142" s="42">
        <v>53514365257</v>
      </c>
      <c r="I2142" s="43">
        <v>85</v>
      </c>
      <c r="J2142" s="43" t="s">
        <v>22</v>
      </c>
      <c r="K2142" s="43">
        <v>0</v>
      </c>
      <c r="L2142" s="43">
        <v>0</v>
      </c>
      <c r="M2142" s="43">
        <v>0</v>
      </c>
      <c r="N2142" s="37" t="s">
        <v>23</v>
      </c>
      <c r="O2142" s="37" t="s">
        <v>24</v>
      </c>
      <c r="P2142" s="39"/>
    </row>
    <row r="2143" spans="1:16" s="36" customFormat="1" x14ac:dyDescent="0.25">
      <c r="A2143" s="37" t="s">
        <v>4272</v>
      </c>
      <c r="B2143" s="44" t="str">
        <f t="shared" si="41"/>
        <v>D165 3F/230V/1Ph/cCSAus/UL/(165-0003)</v>
      </c>
      <c r="C2143" s="37" t="s">
        <v>4273</v>
      </c>
      <c r="D2143" s="37" t="str">
        <f>VLOOKUP(A2143,'[1]Zoeller Pump Company'!$A$10:$C$3862,3,FALSE)</f>
        <v>https://www.zoellerpumps.com/en-us/products/sump-effluent-pumps/commercial/160-series</v>
      </c>
      <c r="E2143" s="37" t="s">
        <v>21</v>
      </c>
      <c r="F2143" s="40">
        <v>1412</v>
      </c>
      <c r="G2143" s="41"/>
      <c r="H2143" s="42">
        <v>53514022303</v>
      </c>
      <c r="I2143" s="43">
        <v>86</v>
      </c>
      <c r="J2143" s="43" t="s">
        <v>22</v>
      </c>
      <c r="K2143" s="43">
        <v>21.25</v>
      </c>
      <c r="L2143" s="43">
        <v>11.75</v>
      </c>
      <c r="M2143" s="43">
        <v>14.75</v>
      </c>
      <c r="N2143" s="37" t="s">
        <v>23</v>
      </c>
      <c r="O2143" s="37" t="s">
        <v>196</v>
      </c>
    </row>
    <row r="2144" spans="1:16" s="36" customFormat="1" x14ac:dyDescent="0.25">
      <c r="A2144" s="37" t="s">
        <v>4274</v>
      </c>
      <c r="B2144" s="44" t="str">
        <f t="shared" si="41"/>
        <v>E165 3F/230V/1Ph/cCSAus/UL/(165-0004)</v>
      </c>
      <c r="C2144" s="37" t="s">
        <v>4275</v>
      </c>
      <c r="D2144" s="37" t="str">
        <f>VLOOKUP(A2144,'[1]Zoeller Pump Company'!$A$10:$C$3862,3,FALSE)</f>
        <v>https://www.zoellerpumps.com/en-us/products/sump-effluent-pumps/commercial/160-series</v>
      </c>
      <c r="E2144" s="37" t="s">
        <v>21</v>
      </c>
      <c r="F2144" s="40">
        <v>1293</v>
      </c>
      <c r="G2144" s="41"/>
      <c r="H2144" s="42">
        <v>53514022310</v>
      </c>
      <c r="I2144" s="43">
        <v>85</v>
      </c>
      <c r="J2144" s="43" t="s">
        <v>22</v>
      </c>
      <c r="K2144" s="43">
        <v>21.25</v>
      </c>
      <c r="L2144" s="43">
        <v>11.75</v>
      </c>
      <c r="M2144" s="43">
        <v>14.75</v>
      </c>
      <c r="N2144" s="37" t="s">
        <v>23</v>
      </c>
      <c r="O2144" s="37" t="s">
        <v>196</v>
      </c>
    </row>
    <row r="2145" spans="1:15" s="36" customFormat="1" x14ac:dyDescent="0.25">
      <c r="A2145" s="37" t="s">
        <v>4276</v>
      </c>
      <c r="B2145" s="44" t="str">
        <f t="shared" si="41"/>
        <v>F165 3F/230V/3Ph/cCSAus/UL/(165-0015)</v>
      </c>
      <c r="C2145" s="37" t="s">
        <v>4277</v>
      </c>
      <c r="D2145" s="37" t="str">
        <f>VLOOKUP(A2145,'[1]Zoeller Pump Company'!$A$10:$C$3862,3,FALSE)</f>
        <v>https://www.zoellerpumps.com/en-us/products/sump-effluent-pumps/commercial/160-series</v>
      </c>
      <c r="E2145" s="37" t="s">
        <v>21</v>
      </c>
      <c r="F2145" s="40">
        <v>1408</v>
      </c>
      <c r="G2145" s="41"/>
      <c r="H2145" s="42">
        <v>53514022327</v>
      </c>
      <c r="I2145" s="43">
        <v>85</v>
      </c>
      <c r="J2145" s="43" t="s">
        <v>22</v>
      </c>
      <c r="K2145" s="43">
        <v>21.25</v>
      </c>
      <c r="L2145" s="43">
        <v>11.75</v>
      </c>
      <c r="M2145" s="43">
        <v>14.75</v>
      </c>
      <c r="N2145" s="37" t="s">
        <v>23</v>
      </c>
      <c r="O2145" s="37" t="s">
        <v>196</v>
      </c>
    </row>
    <row r="2146" spans="1:15" s="36" customFormat="1" x14ac:dyDescent="0.25">
      <c r="A2146" s="37" t="s">
        <v>4278</v>
      </c>
      <c r="B2146" s="44" t="str">
        <f t="shared" si="41"/>
        <v>J165 3F/200-208V/3Ph/cCSAus/UL/(165-0009)</v>
      </c>
      <c r="C2146" s="37" t="s">
        <v>4279</v>
      </c>
      <c r="D2146" s="37" t="str">
        <f>VLOOKUP(A2146,'[1]Zoeller Pump Company'!$A$10:$C$3862,3,FALSE)</f>
        <v>https://www.zoellerpumps.com/en-us/products/sump-effluent-pumps/commercial/160-series</v>
      </c>
      <c r="E2146" s="37" t="s">
        <v>21</v>
      </c>
      <c r="F2146" s="40">
        <v>1408</v>
      </c>
      <c r="G2146" s="41"/>
      <c r="H2146" s="42">
        <v>53514022334</v>
      </c>
      <c r="I2146" s="43">
        <v>85</v>
      </c>
      <c r="J2146" s="43" t="s">
        <v>22</v>
      </c>
      <c r="K2146" s="43">
        <v>21.25</v>
      </c>
      <c r="L2146" s="43">
        <v>11.75</v>
      </c>
      <c r="M2146" s="43">
        <v>14.75</v>
      </c>
      <c r="N2146" s="37" t="s">
        <v>23</v>
      </c>
      <c r="O2146" s="37" t="s">
        <v>196</v>
      </c>
    </row>
    <row r="2147" spans="1:15" s="36" customFormat="1" x14ac:dyDescent="0.25">
      <c r="A2147" s="37" t="s">
        <v>4280</v>
      </c>
      <c r="B2147" s="44" t="str">
        <f t="shared" si="41"/>
        <v>H165 3F/200-208V/1Ph/cCSAus/(165-0012)</v>
      </c>
      <c r="C2147" s="37" t="s">
        <v>4281</v>
      </c>
      <c r="D2147" s="37" t="str">
        <f>VLOOKUP(A2147,'[1]Zoeller Pump Company'!$A$10:$C$3862,3,FALSE)</f>
        <v>https://www.zoellerpumps.com/en-us/products/sump-effluent-pumps/commercial/160-series</v>
      </c>
      <c r="E2147" s="37" t="s">
        <v>21</v>
      </c>
      <c r="F2147" s="40">
        <v>1452</v>
      </c>
      <c r="G2147" s="41"/>
      <c r="H2147" s="42">
        <v>53514022341</v>
      </c>
      <c r="I2147" s="43">
        <v>86</v>
      </c>
      <c r="J2147" s="43" t="s">
        <v>22</v>
      </c>
      <c r="K2147" s="43">
        <v>21.25</v>
      </c>
      <c r="L2147" s="43">
        <v>11.75</v>
      </c>
      <c r="M2147" s="43">
        <v>14.75</v>
      </c>
      <c r="N2147" s="37" t="s">
        <v>23</v>
      </c>
      <c r="O2147" s="37" t="s">
        <v>196</v>
      </c>
    </row>
    <row r="2148" spans="1:15" s="36" customFormat="1" x14ac:dyDescent="0.25">
      <c r="A2148" s="37" t="s">
        <v>4282</v>
      </c>
      <c r="B2148" s="44" t="str">
        <f t="shared" si="41"/>
        <v>G165 3F/460V/3Ph/cCSAus/UL/(165-0008)</v>
      </c>
      <c r="C2148" s="37" t="s">
        <v>4283</v>
      </c>
      <c r="D2148" s="37" t="str">
        <f>VLOOKUP(A2148,'[1]Zoeller Pump Company'!$A$10:$C$3862,3,FALSE)</f>
        <v>https://www.zoellerpumps.com/en-us/products/sump-effluent-pumps/commercial/160-series</v>
      </c>
      <c r="E2148" s="37" t="s">
        <v>21</v>
      </c>
      <c r="F2148" s="40">
        <v>1408</v>
      </c>
      <c r="G2148" s="41"/>
      <c r="H2148" s="42">
        <v>53514025304</v>
      </c>
      <c r="I2148" s="43">
        <v>85</v>
      </c>
      <c r="J2148" s="43" t="s">
        <v>22</v>
      </c>
      <c r="K2148" s="43">
        <v>21.25</v>
      </c>
      <c r="L2148" s="43">
        <v>11.75</v>
      </c>
      <c r="M2148" s="43">
        <v>14.75</v>
      </c>
      <c r="N2148" s="37" t="s">
        <v>23</v>
      </c>
      <c r="O2148" s="37" t="s">
        <v>196</v>
      </c>
    </row>
    <row r="2149" spans="1:15" s="36" customFormat="1" x14ac:dyDescent="0.25">
      <c r="A2149" s="37" t="s">
        <v>4284</v>
      </c>
      <c r="B2149" s="44" t="str">
        <f t="shared" si="41"/>
        <v>BE165 3F/230V/1Ph/Pb/cCSAus/UL/(165-0004)</v>
      </c>
      <c r="C2149" s="37" t="s">
        <v>4285</v>
      </c>
      <c r="D2149" s="37" t="str">
        <f>VLOOKUP(A2149,'[1]Zoeller Pump Company'!$A$10:$C$3862,3,FALSE)</f>
        <v>https://www.zoellerpumps.com/en-us/products/sump-effluent-pumps/commercial/160-series</v>
      </c>
      <c r="E2149" s="37" t="s">
        <v>21</v>
      </c>
      <c r="F2149" s="40">
        <v>1320</v>
      </c>
      <c r="G2149" s="41"/>
      <c r="H2149" s="42">
        <v>53514044275</v>
      </c>
      <c r="I2149" s="43">
        <v>84</v>
      </c>
      <c r="J2149" s="43" t="s">
        <v>22</v>
      </c>
      <c r="K2149" s="43">
        <v>21.25</v>
      </c>
      <c r="L2149" s="43">
        <v>11.75</v>
      </c>
      <c r="M2149" s="43">
        <v>14.75</v>
      </c>
      <c r="N2149" s="37" t="s">
        <v>23</v>
      </c>
      <c r="O2149" s="37" t="s">
        <v>196</v>
      </c>
    </row>
    <row r="2150" spans="1:15" s="36" customFormat="1" x14ac:dyDescent="0.25">
      <c r="A2150" s="37" t="s">
        <v>4286</v>
      </c>
      <c r="B2150" s="44" t="str">
        <f t="shared" si="41"/>
        <v>I165 3F/200-208V/1Ph/cCSAus/(165-0020)</v>
      </c>
      <c r="C2150" s="37" t="s">
        <v>4287</v>
      </c>
      <c r="D2150" s="37" t="str">
        <f>VLOOKUP(A2150,'[1]Zoeller Pump Company'!$A$10:$C$3862,3,FALSE)</f>
        <v>https://www.zoellerpumps.com/en-us/products/sump-effluent-pumps/commercial/160-series</v>
      </c>
      <c r="E2150" s="37" t="s">
        <v>21</v>
      </c>
      <c r="F2150" s="40">
        <v>1333</v>
      </c>
      <c r="G2150" s="41"/>
      <c r="H2150" s="42">
        <v>53514044909</v>
      </c>
      <c r="I2150" s="43">
        <v>85</v>
      </c>
      <c r="J2150" s="43" t="s">
        <v>22</v>
      </c>
      <c r="K2150" s="43">
        <v>21.25</v>
      </c>
      <c r="L2150" s="43">
        <v>11.75</v>
      </c>
      <c r="M2150" s="43">
        <v>14.75</v>
      </c>
      <c r="N2150" s="37" t="s">
        <v>23</v>
      </c>
      <c r="O2150" s="37" t="s">
        <v>196</v>
      </c>
    </row>
    <row r="2151" spans="1:15" s="36" customFormat="1" x14ac:dyDescent="0.25">
      <c r="A2151" s="37" t="s">
        <v>4288</v>
      </c>
      <c r="B2151" s="44" t="str">
        <f t="shared" si="41"/>
        <v>E165 3F/50'Cd/230V/1Ph/cCSAus/UL/(165-0014)</v>
      </c>
      <c r="C2151" s="37" t="s">
        <v>4289</v>
      </c>
      <c r="D2151" s="37" t="str">
        <f>VLOOKUP(A2151,'[1]Zoeller Pump Company'!$A$10:$C$3862,3,FALSE)</f>
        <v>https://www.zoellerpumps.com/en-us/products/sump-effluent-pumps/commercial/160-series</v>
      </c>
      <c r="E2151" s="37" t="s">
        <v>21</v>
      </c>
      <c r="F2151" s="40">
        <v>1433</v>
      </c>
      <c r="G2151" s="41"/>
      <c r="H2151" s="42">
        <v>53514180751</v>
      </c>
      <c r="I2151" s="43">
        <v>87</v>
      </c>
      <c r="J2151" s="43" t="s">
        <v>22</v>
      </c>
      <c r="K2151" s="43">
        <v>21.25</v>
      </c>
      <c r="L2151" s="43">
        <v>11.75</v>
      </c>
      <c r="M2151" s="43">
        <v>14.75</v>
      </c>
      <c r="N2151" s="37" t="s">
        <v>23</v>
      </c>
      <c r="O2151" s="37" t="s">
        <v>196</v>
      </c>
    </row>
    <row r="2152" spans="1:15" s="36" customFormat="1" x14ac:dyDescent="0.25">
      <c r="A2152" s="37" t="s">
        <v>4290</v>
      </c>
      <c r="B2152" s="44" t="str">
        <f t="shared" si="41"/>
        <v>EX165 3F/230V/1Ph/Ex Pr/FM/CSA/(165-0039)</v>
      </c>
      <c r="C2152" s="37" t="s">
        <v>4291</v>
      </c>
      <c r="D2152" s="37" t="str">
        <f>VLOOKUP(A2152,'[1]Zoeller Pump Company'!$A$10:$C$3862,3,FALSE)</f>
        <v>https://www.zoellerpumps.com/en-us/products/sump-effluent-pumps/commercial/160-series</v>
      </c>
      <c r="E2152" s="37" t="s">
        <v>21</v>
      </c>
      <c r="F2152" s="40">
        <v>2474</v>
      </c>
      <c r="G2152" s="41"/>
      <c r="H2152" s="42">
        <v>53514185169</v>
      </c>
      <c r="I2152" s="43">
        <v>118</v>
      </c>
      <c r="J2152" s="43" t="s">
        <v>22</v>
      </c>
      <c r="K2152" s="43">
        <v>32</v>
      </c>
      <c r="L2152" s="43">
        <v>12</v>
      </c>
      <c r="M2152" s="43">
        <v>15</v>
      </c>
      <c r="N2152" s="37" t="s">
        <v>23</v>
      </c>
      <c r="O2152" s="37" t="s">
        <v>24</v>
      </c>
    </row>
    <row r="2153" spans="1:15" s="36" customFormat="1" x14ac:dyDescent="0.25">
      <c r="A2153" s="37" t="s">
        <v>4292</v>
      </c>
      <c r="B2153" s="44" t="str">
        <f t="shared" si="41"/>
        <v>D165 3F/50'Cd/230V/1Ph/cCSAus/UL/(165-00056)</v>
      </c>
      <c r="C2153" s="37" t="s">
        <v>4293</v>
      </c>
      <c r="D2153" s="37" t="str">
        <f>VLOOKUP(A2153,'[1]Zoeller Pump Company'!$A$10:$C$3862,3,FALSE)</f>
        <v>https://www.zoellerpumps.com/en-us/products/sump-effluent-pumps/commercial/160-series</v>
      </c>
      <c r="E2153" s="37" t="s">
        <v>21</v>
      </c>
      <c r="F2153" s="40">
        <v>1552</v>
      </c>
      <c r="G2153" s="41"/>
      <c r="H2153" s="42">
        <v>53514201777</v>
      </c>
      <c r="I2153" s="43">
        <v>94</v>
      </c>
      <c r="J2153" s="43" t="s">
        <v>22</v>
      </c>
      <c r="K2153" s="43">
        <v>21.25</v>
      </c>
      <c r="L2153" s="43">
        <v>11.75</v>
      </c>
      <c r="M2153" s="43">
        <v>14.75</v>
      </c>
      <c r="N2153" s="37" t="s">
        <v>23</v>
      </c>
      <c r="O2153" s="37" t="s">
        <v>196</v>
      </c>
    </row>
    <row r="2154" spans="1:15" s="36" customFormat="1" x14ac:dyDescent="0.25">
      <c r="A2154" s="37" t="s">
        <v>4294</v>
      </c>
      <c r="B2154" s="44" t="str">
        <f t="shared" si="41"/>
        <v>H165 3F/50'Cd/200-208V/1Ph/cCSAus/(165-0056)</v>
      </c>
      <c r="C2154" s="37" t="s">
        <v>4295</v>
      </c>
      <c r="D2154" s="37" t="str">
        <f>VLOOKUP(A2154,'[1]Zoeller Pump Company'!$A$10:$C$3862,3,FALSE)</f>
        <v>https://www.zoellerpumps.com/en-us/products/sump-effluent-pumps/commercial/160-series</v>
      </c>
      <c r="E2154" s="37" t="s">
        <v>21</v>
      </c>
      <c r="F2154" s="40">
        <v>1333</v>
      </c>
      <c r="G2154" s="41"/>
      <c r="H2154" s="42">
        <v>53514202149</v>
      </c>
      <c r="I2154" s="43">
        <v>86</v>
      </c>
      <c r="J2154" s="43" t="s">
        <v>22</v>
      </c>
      <c r="K2154" s="43">
        <v>21.25</v>
      </c>
      <c r="L2154" s="43">
        <v>11.75</v>
      </c>
      <c r="M2154" s="43">
        <v>14.75</v>
      </c>
      <c r="N2154" s="37" t="s">
        <v>23</v>
      </c>
      <c r="O2154" s="37" t="s">
        <v>196</v>
      </c>
    </row>
    <row r="2155" spans="1:15" s="36" customFormat="1" x14ac:dyDescent="0.25">
      <c r="A2155" s="37" t="s">
        <v>4296</v>
      </c>
      <c r="B2155" s="44" t="str">
        <f t="shared" ref="B2155:B2218" si="42">IF(D2155&lt;&gt;0,HYPERLINK(D2155,C2155),"NO LINK")</f>
        <v>I165 3F/50' Cord/200-208V/1Ph/cCSAus/(165-0064)</v>
      </c>
      <c r="C2155" s="37" t="s">
        <v>4297</v>
      </c>
      <c r="D2155" s="37" t="str">
        <f>VLOOKUP(A2155,'[1]Zoeller Pump Company'!$A$10:$C$3862,3,FALSE)</f>
        <v>https://www.zoellerpumps.com/en-us/products/sump-effluent-pumps/commercial/160-series</v>
      </c>
      <c r="E2155" s="37" t="s">
        <v>21</v>
      </c>
      <c r="F2155" s="40">
        <v>1473</v>
      </c>
      <c r="G2155" s="41"/>
      <c r="H2155" s="42">
        <v>53514277383</v>
      </c>
      <c r="I2155" s="43">
        <v>85</v>
      </c>
      <c r="J2155" s="43" t="s">
        <v>22</v>
      </c>
      <c r="K2155" s="43">
        <v>21.25</v>
      </c>
      <c r="L2155" s="43">
        <v>11.75</v>
      </c>
      <c r="M2155" s="43">
        <v>14.75</v>
      </c>
      <c r="N2155" s="37" t="s">
        <v>23</v>
      </c>
      <c r="O2155" s="37" t="s">
        <v>196</v>
      </c>
    </row>
    <row r="2156" spans="1:15" s="36" customFormat="1" x14ac:dyDescent="0.25">
      <c r="A2156" s="37" t="s">
        <v>4298</v>
      </c>
      <c r="B2156" s="44" t="str">
        <f t="shared" si="42"/>
        <v>J165 3F/50'Cd/200-208V/3Ph/cCSAus/UL/(165-0061)</v>
      </c>
      <c r="C2156" s="37" t="s">
        <v>4299</v>
      </c>
      <c r="D2156" s="37" t="str">
        <f>VLOOKUP(A2156,'[1]Zoeller Pump Company'!$A$10:$C$3862,3,FALSE)</f>
        <v>https://www.zoellerpumps.com/en-us/products/sump-effluent-pumps/commercial/160-series</v>
      </c>
      <c r="E2156" s="37" t="s">
        <v>21</v>
      </c>
      <c r="F2156" s="40">
        <v>1548</v>
      </c>
      <c r="G2156" s="41"/>
      <c r="H2156" s="42">
        <v>53514350413</v>
      </c>
      <c r="I2156" s="43">
        <v>87</v>
      </c>
      <c r="J2156" s="43" t="s">
        <v>22</v>
      </c>
      <c r="K2156" s="43">
        <v>21.25</v>
      </c>
      <c r="L2156" s="43">
        <v>11.75</v>
      </c>
      <c r="M2156" s="43">
        <v>14.75</v>
      </c>
      <c r="N2156" s="37" t="s">
        <v>23</v>
      </c>
      <c r="O2156" s="37" t="s">
        <v>196</v>
      </c>
    </row>
    <row r="2157" spans="1:15" s="36" customFormat="1" x14ac:dyDescent="0.25">
      <c r="A2157" s="37" t="s">
        <v>4300</v>
      </c>
      <c r="B2157" s="44" t="str">
        <f t="shared" si="42"/>
        <v>JX165 3F/200V/3Ph/Ex Pr/FM/CSA/(165-0040)</v>
      </c>
      <c r="C2157" s="37" t="s">
        <v>4301</v>
      </c>
      <c r="D2157" s="37" t="str">
        <f>VLOOKUP(A2157,'[1]Zoeller Pump Company'!$A$10:$C$3862,3,FALSE)</f>
        <v>https://www.zoellerpumps.com/en-us/products/sump-effluent-pumps/commercial/160-series</v>
      </c>
      <c r="E2157" s="37" t="s">
        <v>21</v>
      </c>
      <c r="F2157" s="40">
        <v>2589</v>
      </c>
      <c r="G2157" s="41"/>
      <c r="H2157" s="42">
        <v>53514352257</v>
      </c>
      <c r="I2157" s="43">
        <v>118</v>
      </c>
      <c r="J2157" s="43" t="s">
        <v>22</v>
      </c>
      <c r="K2157" s="43">
        <v>32</v>
      </c>
      <c r="L2157" s="43">
        <v>12</v>
      </c>
      <c r="M2157" s="43">
        <v>15</v>
      </c>
      <c r="N2157" s="37" t="s">
        <v>23</v>
      </c>
      <c r="O2157" s="37" t="s">
        <v>24</v>
      </c>
    </row>
    <row r="2158" spans="1:15" s="36" customFormat="1" x14ac:dyDescent="0.25">
      <c r="A2158" s="45" t="s">
        <v>4302</v>
      </c>
      <c r="B2158" s="44" t="str">
        <f t="shared" si="42"/>
        <v>D165 3F/35'Cd/230V/1Ph/cCSAus/UL/(165-00029)</v>
      </c>
      <c r="C2158" s="37" t="s">
        <v>4303</v>
      </c>
      <c r="D2158" s="37" t="str">
        <f>VLOOKUP(A2158,'[1]Zoeller Pump Company'!$A$10:$C$3862,3,FALSE)</f>
        <v>https://www.zoellerpumps.com/en-us/products/sump-effluent-pumps/commercial/160-series</v>
      </c>
      <c r="E2158" s="37" t="s">
        <v>21</v>
      </c>
      <c r="F2158" s="40">
        <v>1522</v>
      </c>
      <c r="G2158" s="41"/>
      <c r="H2158" s="42">
        <v>53514435196</v>
      </c>
      <c r="I2158" s="43">
        <v>94</v>
      </c>
      <c r="J2158" s="46" t="s">
        <v>22</v>
      </c>
      <c r="K2158" s="43">
        <v>21.25</v>
      </c>
      <c r="L2158" s="43">
        <v>11.75</v>
      </c>
      <c r="M2158" s="43">
        <v>14.75</v>
      </c>
      <c r="N2158" s="39" t="s">
        <v>23</v>
      </c>
      <c r="O2158" s="39" t="s">
        <v>196</v>
      </c>
    </row>
    <row r="2159" spans="1:15" s="36" customFormat="1" x14ac:dyDescent="0.25">
      <c r="A2159" s="37" t="s">
        <v>4304</v>
      </c>
      <c r="B2159" s="44" t="str">
        <f t="shared" si="42"/>
        <v>N370 Fountain/.5Hp/115V/1Ph/60Hz/100'Cd/50Gpm</v>
      </c>
      <c r="C2159" s="37" t="s">
        <v>4305</v>
      </c>
      <c r="D2159" s="37" t="str">
        <f>VLOOKUP(A2159,'[1]Zoeller Pump Company'!$A$10:$C$3862,3,FALSE)</f>
        <v>https://www.zoellerpumps.com/en-us/products/specialty/fountain#technical-support</v>
      </c>
      <c r="E2159" s="37" t="s">
        <v>21</v>
      </c>
      <c r="F2159" s="40">
        <v>2126</v>
      </c>
      <c r="G2159" s="41"/>
      <c r="H2159" s="42">
        <v>53514178031</v>
      </c>
      <c r="I2159" s="43">
        <v>56</v>
      </c>
      <c r="J2159" s="43" t="s">
        <v>22</v>
      </c>
      <c r="K2159" s="43">
        <v>41</v>
      </c>
      <c r="L2159" s="43">
        <v>15</v>
      </c>
      <c r="M2159" s="43">
        <v>15</v>
      </c>
      <c r="N2159" s="37" t="s">
        <v>23</v>
      </c>
      <c r="O2159" s="37" t="s">
        <v>24</v>
      </c>
    </row>
    <row r="2160" spans="1:15" s="36" customFormat="1" x14ac:dyDescent="0.25">
      <c r="A2160" s="37" t="s">
        <v>4306</v>
      </c>
      <c r="B2160" s="44" t="str">
        <f t="shared" si="42"/>
        <v>N371 115V/1Ph/UL/cCSAus/Evap Cooling</v>
      </c>
      <c r="C2160" s="37" t="s">
        <v>4307</v>
      </c>
      <c r="D2160" s="37" t="str">
        <f>VLOOKUP(A2160,'[1]Zoeller Pump Company'!$A$10:$C$3862,3,FALSE)</f>
        <v>https://www.zoellerpumps.com/en-us/products/specialty/evaporative-cooling</v>
      </c>
      <c r="E2160" s="37" t="s">
        <v>21</v>
      </c>
      <c r="F2160" s="40">
        <v>269</v>
      </c>
      <c r="G2160" s="41"/>
      <c r="H2160" s="42">
        <v>53514233976</v>
      </c>
      <c r="I2160" s="43">
        <v>21</v>
      </c>
      <c r="J2160" s="43" t="s">
        <v>22</v>
      </c>
      <c r="K2160" s="43">
        <v>10.25</v>
      </c>
      <c r="L2160" s="43">
        <v>7.75</v>
      </c>
      <c r="M2160" s="43">
        <v>10.25</v>
      </c>
      <c r="N2160" s="37" t="s">
        <v>23</v>
      </c>
      <c r="O2160" s="37" t="s">
        <v>24</v>
      </c>
    </row>
    <row r="2161" spans="1:15" s="36" customFormat="1" x14ac:dyDescent="0.25">
      <c r="A2161" s="37" t="s">
        <v>4308</v>
      </c>
      <c r="B2161" s="44" t="str">
        <f t="shared" si="42"/>
        <v>E371 230V/1Ph/UL/cCSAus/Evap Cooling</v>
      </c>
      <c r="C2161" s="37" t="s">
        <v>4309</v>
      </c>
      <c r="D2161" s="37" t="str">
        <f>VLOOKUP(A2161,'[1]Zoeller Pump Company'!$A$10:$C$3862,3,FALSE)</f>
        <v>https://www.zoellerpumps.com/en-us/products/specialty/evaporative-cooling</v>
      </c>
      <c r="E2161" s="37" t="s">
        <v>21</v>
      </c>
      <c r="F2161" s="40">
        <v>342</v>
      </c>
      <c r="G2161" s="41"/>
      <c r="H2161" s="42">
        <v>53514233990</v>
      </c>
      <c r="I2161" s="43">
        <v>21</v>
      </c>
      <c r="J2161" s="43" t="s">
        <v>22</v>
      </c>
      <c r="K2161" s="43">
        <v>10.25</v>
      </c>
      <c r="L2161" s="43">
        <v>7.75</v>
      </c>
      <c r="M2161" s="43">
        <v>10.25</v>
      </c>
      <c r="N2161" s="37" t="s">
        <v>23</v>
      </c>
      <c r="O2161" s="37" t="s">
        <v>24</v>
      </c>
    </row>
    <row r="2162" spans="1:15" s="36" customFormat="1" x14ac:dyDescent="0.25">
      <c r="A2162" s="37" t="s">
        <v>4310</v>
      </c>
      <c r="B2162" s="44" t="str">
        <f t="shared" si="42"/>
        <v>N372 115V/1Ph/1/3 Hp/cCSAus/Evap Cooling</v>
      </c>
      <c r="C2162" s="37" t="s">
        <v>4311</v>
      </c>
      <c r="D2162" s="37" t="str">
        <f>VLOOKUP(A2162,'[1]Zoeller Pump Company'!$A$10:$C$3862,3,FALSE)</f>
        <v>https://www.zoellerpumps.com/en-us/products/specialty/evaporative-cooling</v>
      </c>
      <c r="E2162" s="37" t="s">
        <v>21</v>
      </c>
      <c r="F2162" s="40">
        <v>376</v>
      </c>
      <c r="G2162" s="41"/>
      <c r="H2162" s="42">
        <v>53514234034</v>
      </c>
      <c r="I2162" s="43">
        <v>32</v>
      </c>
      <c r="J2162" s="43" t="s">
        <v>22</v>
      </c>
      <c r="K2162" s="43">
        <v>16.5</v>
      </c>
      <c r="L2162" s="43">
        <v>11</v>
      </c>
      <c r="M2162" s="43">
        <v>13.75</v>
      </c>
      <c r="N2162" s="37" t="s">
        <v>23</v>
      </c>
      <c r="O2162" s="37" t="s">
        <v>24</v>
      </c>
    </row>
    <row r="2163" spans="1:15" s="36" customFormat="1" x14ac:dyDescent="0.25">
      <c r="A2163" s="37" t="s">
        <v>4312</v>
      </c>
      <c r="B2163" s="44" t="str">
        <f t="shared" si="42"/>
        <v>E372 230V/1Ph/1/3Hp/cCSAus/Evap Cooling</v>
      </c>
      <c r="C2163" s="37" t="s">
        <v>4313</v>
      </c>
      <c r="D2163" s="37" t="str">
        <f>VLOOKUP(A2163,'[1]Zoeller Pump Company'!$A$10:$C$3862,3,FALSE)</f>
        <v>https://www.zoellerpumps.com/en-us/products/specialty/evaporative-cooling</v>
      </c>
      <c r="E2163" s="37" t="s">
        <v>21</v>
      </c>
      <c r="F2163" s="40">
        <v>410</v>
      </c>
      <c r="G2163" s="41"/>
      <c r="H2163" s="42">
        <v>53514234058</v>
      </c>
      <c r="I2163" s="43">
        <v>32</v>
      </c>
      <c r="J2163" s="43" t="s">
        <v>22</v>
      </c>
      <c r="K2163" s="43">
        <v>16.5</v>
      </c>
      <c r="L2163" s="43">
        <v>11</v>
      </c>
      <c r="M2163" s="43">
        <v>13.75</v>
      </c>
      <c r="N2163" s="37" t="s">
        <v>23</v>
      </c>
      <c r="O2163" s="37" t="s">
        <v>24</v>
      </c>
    </row>
    <row r="2164" spans="1:15" s="36" customFormat="1" x14ac:dyDescent="0.25">
      <c r="A2164" s="37" t="s">
        <v>4314</v>
      </c>
      <c r="B2164" s="44" t="str">
        <f t="shared" si="42"/>
        <v>N373 115V/1Ph/.4Hp/cCSAus/Evap Cooling</v>
      </c>
      <c r="C2164" s="37" t="s">
        <v>4315</v>
      </c>
      <c r="D2164" s="37" t="str">
        <f>VLOOKUP(A2164,'[1]Zoeller Pump Company'!$A$10:$C$3862,3,FALSE)</f>
        <v>https://www.zoellerpumps.com/en-us/products/specialty/evaporative-cooling</v>
      </c>
      <c r="E2164" s="37" t="s">
        <v>21</v>
      </c>
      <c r="F2164" s="40">
        <v>412</v>
      </c>
      <c r="G2164" s="41"/>
      <c r="H2164" s="42">
        <v>53514234096</v>
      </c>
      <c r="I2164" s="43">
        <v>37</v>
      </c>
      <c r="J2164" s="43" t="s">
        <v>22</v>
      </c>
      <c r="K2164" s="43">
        <v>16.5</v>
      </c>
      <c r="L2164" s="43">
        <v>11</v>
      </c>
      <c r="M2164" s="43">
        <v>13.75</v>
      </c>
      <c r="N2164" s="37" t="s">
        <v>23</v>
      </c>
      <c r="O2164" s="37" t="s">
        <v>24</v>
      </c>
    </row>
    <row r="2165" spans="1:15" s="36" customFormat="1" x14ac:dyDescent="0.25">
      <c r="A2165" s="37" t="s">
        <v>4316</v>
      </c>
      <c r="B2165" s="44" t="str">
        <f t="shared" si="42"/>
        <v>E373 230V/1Ph/.4Hp/cCSAus/Evap Cooling</v>
      </c>
      <c r="C2165" s="37" t="s">
        <v>4317</v>
      </c>
      <c r="D2165" s="37" t="str">
        <f>VLOOKUP(A2165,'[1]Zoeller Pump Company'!$A$10:$C$3862,3,FALSE)</f>
        <v>https://www.zoellerpumps.com/en-us/products/specialty/evaporative-cooling</v>
      </c>
      <c r="E2165" s="37" t="s">
        <v>21</v>
      </c>
      <c r="F2165" s="40">
        <v>492</v>
      </c>
      <c r="G2165" s="41"/>
      <c r="H2165" s="42">
        <v>53514234119</v>
      </c>
      <c r="I2165" s="43">
        <v>37</v>
      </c>
      <c r="J2165" s="43" t="s">
        <v>22</v>
      </c>
      <c r="K2165" s="43">
        <v>16.5</v>
      </c>
      <c r="L2165" s="43">
        <v>11</v>
      </c>
      <c r="M2165" s="43">
        <v>13.75</v>
      </c>
      <c r="N2165" s="37" t="s">
        <v>23</v>
      </c>
      <c r="O2165" s="37" t="s">
        <v>24</v>
      </c>
    </row>
    <row r="2166" spans="1:15" s="36" customFormat="1" x14ac:dyDescent="0.25">
      <c r="A2166" s="37" t="s">
        <v>4318</v>
      </c>
      <c r="B2166" s="44" t="str">
        <f t="shared" si="42"/>
        <v>M282 3F/115V/1Ph/cCSAus/UL</v>
      </c>
      <c r="C2166" s="37" t="s">
        <v>4319</v>
      </c>
      <c r="D2166" s="37" t="str">
        <f>VLOOKUP(A2166,'[1]Zoeller Pump Company'!$A$10:$C$3862,3,FALSE)</f>
        <v>https://www.zoellerpumps.com/en-us/products/sewage-pumps/commercial/280-series</v>
      </c>
      <c r="E2166" s="37" t="s">
        <v>21</v>
      </c>
      <c r="F2166" s="40">
        <v>1027</v>
      </c>
      <c r="G2166" s="41"/>
      <c r="H2166" s="42">
        <v>53514022365</v>
      </c>
      <c r="I2166" s="43">
        <v>82</v>
      </c>
      <c r="J2166" s="43" t="s">
        <v>22</v>
      </c>
      <c r="K2166" s="43">
        <v>21.25</v>
      </c>
      <c r="L2166" s="43">
        <v>11.75</v>
      </c>
      <c r="M2166" s="43">
        <v>14.75</v>
      </c>
      <c r="N2166" s="37" t="s">
        <v>23</v>
      </c>
      <c r="O2166" s="37" t="s">
        <v>196</v>
      </c>
    </row>
    <row r="2167" spans="1:15" s="36" customFormat="1" x14ac:dyDescent="0.25">
      <c r="A2167" s="37" t="s">
        <v>4320</v>
      </c>
      <c r="B2167" s="44" t="str">
        <f t="shared" si="42"/>
        <v>N282 3F/115V/1Ph/cCSAus/UL</v>
      </c>
      <c r="C2167" s="37" t="s">
        <v>4321</v>
      </c>
      <c r="D2167" s="37" t="str">
        <f>VLOOKUP(A2167,'[1]Zoeller Pump Company'!$A$10:$C$3862,3,FALSE)</f>
        <v>https://www.zoellerpumps.com/en-us/products/sewage-pumps/commercial/280-series</v>
      </c>
      <c r="E2167" s="37" t="s">
        <v>21</v>
      </c>
      <c r="F2167" s="40">
        <v>946</v>
      </c>
      <c r="G2167" s="41"/>
      <c r="H2167" s="42">
        <v>53514022372</v>
      </c>
      <c r="I2167" s="43">
        <v>81</v>
      </c>
      <c r="J2167" s="43" t="s">
        <v>22</v>
      </c>
      <c r="K2167" s="43">
        <v>21.25</v>
      </c>
      <c r="L2167" s="43">
        <v>11.75</v>
      </c>
      <c r="M2167" s="43">
        <v>14.75</v>
      </c>
      <c r="N2167" s="37" t="s">
        <v>23</v>
      </c>
      <c r="O2167" s="37" t="s">
        <v>196</v>
      </c>
    </row>
    <row r="2168" spans="1:15" s="36" customFormat="1" x14ac:dyDescent="0.25">
      <c r="A2168" s="37" t="s">
        <v>4322</v>
      </c>
      <c r="B2168" s="44" t="str">
        <f t="shared" si="42"/>
        <v>D282 3F/230V/1Ph/cCSAus/UL</v>
      </c>
      <c r="C2168" s="37" t="s">
        <v>4323</v>
      </c>
      <c r="D2168" s="37" t="str">
        <f>VLOOKUP(A2168,'[1]Zoeller Pump Company'!$A$10:$C$3862,3,FALSE)</f>
        <v>https://www.zoellerpumps.com/en-us/products/sewage-pumps/commercial/280-series</v>
      </c>
      <c r="E2168" s="37" t="s">
        <v>21</v>
      </c>
      <c r="F2168" s="40">
        <v>1121</v>
      </c>
      <c r="G2168" s="41"/>
      <c r="H2168" s="42">
        <v>53514022389</v>
      </c>
      <c r="I2168" s="43">
        <v>82</v>
      </c>
      <c r="J2168" s="43" t="s">
        <v>22</v>
      </c>
      <c r="K2168" s="43">
        <v>21.25</v>
      </c>
      <c r="L2168" s="43">
        <v>11.75</v>
      </c>
      <c r="M2168" s="43">
        <v>14.75</v>
      </c>
      <c r="N2168" s="37" t="s">
        <v>23</v>
      </c>
      <c r="O2168" s="37" t="s">
        <v>196</v>
      </c>
    </row>
    <row r="2169" spans="1:15" s="36" customFormat="1" x14ac:dyDescent="0.25">
      <c r="A2169" s="37" t="s">
        <v>4324</v>
      </c>
      <c r="B2169" s="44" t="str">
        <f t="shared" si="42"/>
        <v>E282 3F/230V/1Ph/cCSAus/UL</v>
      </c>
      <c r="C2169" s="37" t="s">
        <v>4325</v>
      </c>
      <c r="D2169" s="37" t="str">
        <f>VLOOKUP(A2169,'[1]Zoeller Pump Company'!$A$10:$C$3862,3,FALSE)</f>
        <v>https://www.zoellerpumps.com/en-us/products/sewage-pumps/commercial/280-series</v>
      </c>
      <c r="E2169" s="37" t="s">
        <v>21</v>
      </c>
      <c r="F2169" s="40">
        <v>1002</v>
      </c>
      <c r="G2169" s="41"/>
      <c r="H2169" s="42">
        <v>53514022396</v>
      </c>
      <c r="I2169" s="43">
        <v>81</v>
      </c>
      <c r="J2169" s="43" t="s">
        <v>22</v>
      </c>
      <c r="K2169" s="43">
        <v>21.25</v>
      </c>
      <c r="L2169" s="43">
        <v>11.75</v>
      </c>
      <c r="M2169" s="43">
        <v>14.75</v>
      </c>
      <c r="N2169" s="37" t="s">
        <v>23</v>
      </c>
      <c r="O2169" s="37" t="s">
        <v>196</v>
      </c>
    </row>
    <row r="2170" spans="1:15" s="36" customFormat="1" x14ac:dyDescent="0.25">
      <c r="A2170" s="37" t="s">
        <v>4326</v>
      </c>
      <c r="B2170" s="44" t="str">
        <f t="shared" si="42"/>
        <v>G282 3F/460V/3Ph/cCSAus/UL</v>
      </c>
      <c r="C2170" s="37" t="s">
        <v>4327</v>
      </c>
      <c r="D2170" s="37" t="str">
        <f>VLOOKUP(A2170,'[1]Zoeller Pump Company'!$A$10:$C$3862,3,FALSE)</f>
        <v>https://www.zoellerpumps.com/en-us/products/sewage-pumps/commercial/280-series</v>
      </c>
      <c r="E2170" s="37" t="s">
        <v>21</v>
      </c>
      <c r="F2170" s="40">
        <v>1117</v>
      </c>
      <c r="G2170" s="41"/>
      <c r="H2170" s="42">
        <v>53514022426</v>
      </c>
      <c r="I2170" s="43">
        <v>81</v>
      </c>
      <c r="J2170" s="43" t="s">
        <v>22</v>
      </c>
      <c r="K2170" s="43">
        <v>21.25</v>
      </c>
      <c r="L2170" s="43">
        <v>11.75</v>
      </c>
      <c r="M2170" s="43">
        <v>14.75</v>
      </c>
      <c r="N2170" s="37" t="s">
        <v>23</v>
      </c>
      <c r="O2170" s="37" t="s">
        <v>196</v>
      </c>
    </row>
    <row r="2171" spans="1:15" s="36" customFormat="1" x14ac:dyDescent="0.25">
      <c r="A2171" s="37" t="s">
        <v>4328</v>
      </c>
      <c r="B2171" s="44" t="str">
        <f t="shared" si="42"/>
        <v>M282 3F/15'Cd/115V/1Ph/cCSAus/UL</v>
      </c>
      <c r="C2171" s="37" t="s">
        <v>4329</v>
      </c>
      <c r="D2171" s="37" t="str">
        <f>VLOOKUP(A2171,'[1]Zoeller Pump Company'!$A$10:$C$3862,3,FALSE)</f>
        <v>https://www.zoellerpumps.com/en-us/products/sewage-pumps/commercial/280-series</v>
      </c>
      <c r="E2171" s="37" t="s">
        <v>21</v>
      </c>
      <c r="F2171" s="40">
        <v>1043</v>
      </c>
      <c r="G2171" s="41"/>
      <c r="H2171" s="42">
        <v>53514022433</v>
      </c>
      <c r="I2171" s="43">
        <v>82</v>
      </c>
      <c r="J2171" s="43" t="s">
        <v>22</v>
      </c>
      <c r="K2171" s="43">
        <v>21.25</v>
      </c>
      <c r="L2171" s="43">
        <v>11.75</v>
      </c>
      <c r="M2171" s="43">
        <v>14.75</v>
      </c>
      <c r="N2171" s="37" t="s">
        <v>23</v>
      </c>
      <c r="O2171" s="37" t="s">
        <v>196</v>
      </c>
    </row>
    <row r="2172" spans="1:15" s="36" customFormat="1" x14ac:dyDescent="0.25">
      <c r="A2172" s="37" t="s">
        <v>4330</v>
      </c>
      <c r="B2172" s="44" t="str">
        <f t="shared" si="42"/>
        <v>M282 3F/35'Cd/115V/1Ph/cCSAus/UL</v>
      </c>
      <c r="C2172" s="37" t="s">
        <v>4331</v>
      </c>
      <c r="D2172" s="37" t="str">
        <f>VLOOKUP(A2172,'[1]Zoeller Pump Company'!$A$10:$C$3862,3,FALSE)</f>
        <v>https://www.zoellerpumps.com/en-us/products/sewage-pumps/commercial/280-series</v>
      </c>
      <c r="E2172" s="37" t="s">
        <v>21</v>
      </c>
      <c r="F2172" s="40">
        <v>1137</v>
      </c>
      <c r="G2172" s="41"/>
      <c r="H2172" s="42">
        <v>53514022440</v>
      </c>
      <c r="I2172" s="43">
        <v>87</v>
      </c>
      <c r="J2172" s="43" t="s">
        <v>22</v>
      </c>
      <c r="K2172" s="43">
        <v>21.25</v>
      </c>
      <c r="L2172" s="43">
        <v>11.75</v>
      </c>
      <c r="M2172" s="43">
        <v>14.75</v>
      </c>
      <c r="N2172" s="37" t="s">
        <v>23</v>
      </c>
      <c r="O2172" s="37" t="s">
        <v>196</v>
      </c>
    </row>
    <row r="2173" spans="1:15" s="36" customFormat="1" x14ac:dyDescent="0.25">
      <c r="A2173" s="37" t="s">
        <v>4332</v>
      </c>
      <c r="B2173" s="44" t="str">
        <f t="shared" si="42"/>
        <v>J282 3F/200-208V/3Ph/cCSAus/UL</v>
      </c>
      <c r="C2173" s="37" t="s">
        <v>4333</v>
      </c>
      <c r="D2173" s="37" t="str">
        <f>VLOOKUP(A2173,'[1]Zoeller Pump Company'!$A$10:$C$3862,3,FALSE)</f>
        <v>https://www.zoellerpumps.com/en-us/products/sewage-pumps/commercial/280-series</v>
      </c>
      <c r="E2173" s="37" t="s">
        <v>21</v>
      </c>
      <c r="F2173" s="40">
        <v>1117</v>
      </c>
      <c r="G2173" s="41"/>
      <c r="H2173" s="42">
        <v>53514022457</v>
      </c>
      <c r="I2173" s="43">
        <v>81</v>
      </c>
      <c r="J2173" s="43" t="s">
        <v>22</v>
      </c>
      <c r="K2173" s="43">
        <v>21.25</v>
      </c>
      <c r="L2173" s="43">
        <v>11.75</v>
      </c>
      <c r="M2173" s="43">
        <v>14.75</v>
      </c>
      <c r="N2173" s="37" t="s">
        <v>23</v>
      </c>
      <c r="O2173" s="37" t="s">
        <v>196</v>
      </c>
    </row>
    <row r="2174" spans="1:15" s="36" customFormat="1" x14ac:dyDescent="0.25">
      <c r="A2174" s="37" t="s">
        <v>4334</v>
      </c>
      <c r="B2174" s="44" t="str">
        <f t="shared" si="42"/>
        <v>E282 3F/25'Cd/230V/1Ph/cCSAus/UL</v>
      </c>
      <c r="C2174" s="37" t="s">
        <v>4335</v>
      </c>
      <c r="D2174" s="37" t="str">
        <f>VLOOKUP(A2174,'[1]Zoeller Pump Company'!$A$10:$C$3862,3,FALSE)</f>
        <v>https://www.zoellerpumps.com/en-us/products/sewage-pumps/commercial/280-series</v>
      </c>
      <c r="E2174" s="37" t="s">
        <v>21</v>
      </c>
      <c r="F2174" s="40">
        <v>1102</v>
      </c>
      <c r="G2174" s="41"/>
      <c r="H2174" s="42">
        <v>53514022471</v>
      </c>
      <c r="I2174" s="43">
        <v>83</v>
      </c>
      <c r="J2174" s="43" t="s">
        <v>22</v>
      </c>
      <c r="K2174" s="43">
        <v>21.25</v>
      </c>
      <c r="L2174" s="43">
        <v>11.75</v>
      </c>
      <c r="M2174" s="43">
        <v>14.75</v>
      </c>
      <c r="N2174" s="37" t="s">
        <v>23</v>
      </c>
      <c r="O2174" s="37" t="s">
        <v>196</v>
      </c>
    </row>
    <row r="2175" spans="1:15" s="36" customFormat="1" x14ac:dyDescent="0.25">
      <c r="A2175" s="37" t="s">
        <v>4336</v>
      </c>
      <c r="B2175" s="44" t="str">
        <f t="shared" si="42"/>
        <v>N282 3F/50'Cd/115V/1Ph/cCSAus/UL</v>
      </c>
      <c r="C2175" s="37" t="s">
        <v>4337</v>
      </c>
      <c r="D2175" s="37" t="str">
        <f>VLOOKUP(A2175,'[1]Zoeller Pump Company'!$A$10:$C$3862,3,FALSE)</f>
        <v>https://www.zoellerpumps.com/en-us/products/sewage-pumps/commercial/280-series</v>
      </c>
      <c r="E2175" s="37" t="s">
        <v>21</v>
      </c>
      <c r="F2175" s="40">
        <v>1086</v>
      </c>
      <c r="G2175" s="41"/>
      <c r="H2175" s="42">
        <v>53514022488</v>
      </c>
      <c r="I2175" s="43">
        <v>90</v>
      </c>
      <c r="J2175" s="43" t="s">
        <v>22</v>
      </c>
      <c r="K2175" s="43">
        <v>21.25</v>
      </c>
      <c r="L2175" s="43">
        <v>11.75</v>
      </c>
      <c r="M2175" s="43">
        <v>14.75</v>
      </c>
      <c r="N2175" s="37" t="s">
        <v>23</v>
      </c>
      <c r="O2175" s="37" t="s">
        <v>196</v>
      </c>
    </row>
    <row r="2176" spans="1:15" s="36" customFormat="1" x14ac:dyDescent="0.25">
      <c r="A2176" s="37" t="s">
        <v>4338</v>
      </c>
      <c r="B2176" s="44" t="str">
        <f t="shared" si="42"/>
        <v>I282 3F/200-208V/1Ph/cCSAus</v>
      </c>
      <c r="C2176" s="37" t="s">
        <v>4339</v>
      </c>
      <c r="D2176" s="37" t="str">
        <f>VLOOKUP(A2176,'[1]Zoeller Pump Company'!$A$10:$C$3862,3,FALSE)</f>
        <v>https://www.zoellerpumps.com/en-us/products/sewage-pumps/commercial/280-series</v>
      </c>
      <c r="E2176" s="37" t="s">
        <v>21</v>
      </c>
      <c r="F2176" s="40">
        <v>1042</v>
      </c>
      <c r="G2176" s="41"/>
      <c r="H2176" s="42">
        <v>53514022525</v>
      </c>
      <c r="I2176" s="43">
        <v>81</v>
      </c>
      <c r="J2176" s="43" t="s">
        <v>22</v>
      </c>
      <c r="K2176" s="43">
        <v>21.25</v>
      </c>
      <c r="L2176" s="43">
        <v>11.75</v>
      </c>
      <c r="M2176" s="43">
        <v>14.75</v>
      </c>
      <c r="N2176" s="37" t="s">
        <v>23</v>
      </c>
      <c r="O2176" s="37" t="s">
        <v>196</v>
      </c>
    </row>
    <row r="2177" spans="1:16" s="36" customFormat="1" x14ac:dyDescent="0.25">
      <c r="A2177" s="37" t="s">
        <v>4340</v>
      </c>
      <c r="B2177" s="44" t="str">
        <f t="shared" si="42"/>
        <v>E282 3F/50'Cd/230V/1Ph/cCSAus/UL</v>
      </c>
      <c r="C2177" s="37" t="s">
        <v>4341</v>
      </c>
      <c r="D2177" s="37" t="str">
        <f>VLOOKUP(A2177,'[1]Zoeller Pump Company'!$A$10:$C$3862,3,FALSE)</f>
        <v>https://www.zoellerpumps.com/en-us/products/sewage-pumps/commercial/280-series</v>
      </c>
      <c r="E2177" s="37" t="s">
        <v>21</v>
      </c>
      <c r="F2177" s="40">
        <v>1142</v>
      </c>
      <c r="G2177" s="41"/>
      <c r="H2177" s="42">
        <v>53514025670</v>
      </c>
      <c r="I2177" s="43">
        <v>90</v>
      </c>
      <c r="J2177" s="43" t="s">
        <v>22</v>
      </c>
      <c r="K2177" s="43">
        <v>21.25</v>
      </c>
      <c r="L2177" s="43">
        <v>11.75</v>
      </c>
      <c r="M2177" s="43">
        <v>14.75</v>
      </c>
      <c r="N2177" s="37" t="s">
        <v>23</v>
      </c>
      <c r="O2177" s="37" t="s">
        <v>196</v>
      </c>
    </row>
    <row r="2178" spans="1:16" s="36" customFormat="1" x14ac:dyDescent="0.25">
      <c r="A2178" s="37" t="s">
        <v>4342</v>
      </c>
      <c r="B2178" s="44" t="str">
        <f t="shared" si="42"/>
        <v>D282 3F/25'Cd/230V/1Ph/cCSAus/UL</v>
      </c>
      <c r="C2178" s="37" t="s">
        <v>4343</v>
      </c>
      <c r="D2178" s="37" t="str">
        <f>VLOOKUP(A2178,'[1]Zoeller Pump Company'!$A$10:$C$3862,3,FALSE)</f>
        <v>https://www.zoellerpumps.com/en-us/products/sewage-pumps/commercial/280-series</v>
      </c>
      <c r="E2178" s="37" t="s">
        <v>21</v>
      </c>
      <c r="F2178" s="40">
        <v>1221</v>
      </c>
      <c r="G2178" s="41"/>
      <c r="H2178" s="42">
        <v>53514026936</v>
      </c>
      <c r="I2178" s="43">
        <v>84</v>
      </c>
      <c r="J2178" s="43" t="s">
        <v>22</v>
      </c>
      <c r="K2178" s="43">
        <v>21.25</v>
      </c>
      <c r="L2178" s="43">
        <v>11.75</v>
      </c>
      <c r="M2178" s="43">
        <v>14.75</v>
      </c>
      <c r="N2178" s="37" t="s">
        <v>23</v>
      </c>
      <c r="O2178" s="37" t="s">
        <v>196</v>
      </c>
    </row>
    <row r="2179" spans="1:16" s="36" customFormat="1" x14ac:dyDescent="0.25">
      <c r="A2179" s="37" t="s">
        <v>4344</v>
      </c>
      <c r="B2179" s="44" t="str">
        <f t="shared" si="42"/>
        <v>N282 3F/35'Cd/115V/1Ph/cCSAus/UL</v>
      </c>
      <c r="C2179" s="37" t="s">
        <v>4345</v>
      </c>
      <c r="D2179" s="37" t="str">
        <f>VLOOKUP(A2179,'[1]Zoeller Pump Company'!$A$10:$C$3862,3,FALSE)</f>
        <v>https://www.zoellerpumps.com/en-us/products/sewage-pumps/commercial/280-series</v>
      </c>
      <c r="E2179" s="37" t="s">
        <v>21</v>
      </c>
      <c r="F2179" s="40">
        <v>1056</v>
      </c>
      <c r="G2179" s="41"/>
      <c r="H2179" s="42">
        <v>53514028909</v>
      </c>
      <c r="I2179" s="43">
        <v>86</v>
      </c>
      <c r="J2179" s="43" t="s">
        <v>22</v>
      </c>
      <c r="K2179" s="43">
        <v>21.25</v>
      </c>
      <c r="L2179" s="43">
        <v>11.75</v>
      </c>
      <c r="M2179" s="43">
        <v>14.75</v>
      </c>
      <c r="N2179" s="37" t="s">
        <v>23</v>
      </c>
      <c r="O2179" s="37" t="s">
        <v>196</v>
      </c>
    </row>
    <row r="2180" spans="1:16" s="36" customFormat="1" x14ac:dyDescent="0.25">
      <c r="A2180" s="37" t="s">
        <v>4346</v>
      </c>
      <c r="B2180" s="44" t="str">
        <f t="shared" si="42"/>
        <v>N282 3F/25'Cd/115V/1Ph/cCSAus/UL</v>
      </c>
      <c r="C2180" s="37" t="s">
        <v>4347</v>
      </c>
      <c r="D2180" s="37" t="str">
        <f>VLOOKUP(A2180,'[1]Zoeller Pump Company'!$A$10:$C$3862,3,FALSE)</f>
        <v>https://www.zoellerpumps.com/en-us/products/sewage-pumps/commercial/280-series</v>
      </c>
      <c r="E2180" s="37" t="s">
        <v>21</v>
      </c>
      <c r="F2180" s="40">
        <v>1046</v>
      </c>
      <c r="G2180" s="41"/>
      <c r="H2180" s="42">
        <v>53514033507</v>
      </c>
      <c r="I2180" s="43">
        <v>83</v>
      </c>
      <c r="J2180" s="43" t="s">
        <v>22</v>
      </c>
      <c r="K2180" s="43">
        <v>21.25</v>
      </c>
      <c r="L2180" s="43">
        <v>11.75</v>
      </c>
      <c r="M2180" s="43">
        <v>14.75</v>
      </c>
      <c r="N2180" s="37" t="s">
        <v>23</v>
      </c>
      <c r="O2180" s="37" t="s">
        <v>196</v>
      </c>
    </row>
    <row r="2181" spans="1:16" s="36" customFormat="1" x14ac:dyDescent="0.25">
      <c r="A2181" s="37" t="s">
        <v>4348</v>
      </c>
      <c r="B2181" s="44" t="str">
        <f t="shared" si="42"/>
        <v>F282 3F/230V/3Ph/cCSAus/UL</v>
      </c>
      <c r="C2181" s="37" t="s">
        <v>4349</v>
      </c>
      <c r="D2181" s="37" t="str">
        <f>VLOOKUP(A2181,'[1]Zoeller Pump Company'!$A$10:$C$3862,3,FALSE)</f>
        <v>https://www.zoellerpumps.com/en-us/products/sewage-pumps/commercial/280-series</v>
      </c>
      <c r="E2181" s="37" t="s">
        <v>21</v>
      </c>
      <c r="F2181" s="40">
        <v>1117</v>
      </c>
      <c r="G2181" s="41"/>
      <c r="H2181" s="42">
        <v>53514038229</v>
      </c>
      <c r="I2181" s="43">
        <v>81</v>
      </c>
      <c r="J2181" s="43" t="s">
        <v>22</v>
      </c>
      <c r="K2181" s="43">
        <v>21.25</v>
      </c>
      <c r="L2181" s="43">
        <v>11.75</v>
      </c>
      <c r="M2181" s="43">
        <v>14.75</v>
      </c>
      <c r="N2181" s="37" t="s">
        <v>23</v>
      </c>
      <c r="O2181" s="37" t="s">
        <v>196</v>
      </c>
    </row>
    <row r="2182" spans="1:16" s="36" customFormat="1" x14ac:dyDescent="0.25">
      <c r="A2182" s="37" t="s">
        <v>4350</v>
      </c>
      <c r="B2182" s="44" t="str">
        <f t="shared" si="42"/>
        <v>M282 3F/25'Cd/115V/1Ph/cCSAus/UL</v>
      </c>
      <c r="C2182" s="37" t="s">
        <v>4351</v>
      </c>
      <c r="D2182" s="37" t="str">
        <f>VLOOKUP(A2182,'[1]Zoeller Pump Company'!$A$10:$C$3862,3,FALSE)</f>
        <v>https://www.zoellerpumps.com/en-us/products/sewage-pumps/commercial/280-series</v>
      </c>
      <c r="E2182" s="37" t="s">
        <v>21</v>
      </c>
      <c r="F2182" s="40">
        <v>1127</v>
      </c>
      <c r="G2182" s="41"/>
      <c r="H2182" s="42">
        <v>53514039325</v>
      </c>
      <c r="I2182" s="43">
        <v>84</v>
      </c>
      <c r="J2182" s="43" t="s">
        <v>22</v>
      </c>
      <c r="K2182" s="43">
        <v>21.25</v>
      </c>
      <c r="L2182" s="43">
        <v>11.75</v>
      </c>
      <c r="M2182" s="43">
        <v>14.75</v>
      </c>
      <c r="N2182" s="37" t="s">
        <v>23</v>
      </c>
      <c r="O2182" s="37" t="s">
        <v>196</v>
      </c>
    </row>
    <row r="2183" spans="1:16" s="36" customFormat="1" x14ac:dyDescent="0.25">
      <c r="A2183" s="37" t="s">
        <v>4352</v>
      </c>
      <c r="B2183" s="44" t="str">
        <f t="shared" si="42"/>
        <v>BN282 3F/115V/1Ph/Pb15'/UL/cCSAus</v>
      </c>
      <c r="C2183" s="37" t="s">
        <v>4353</v>
      </c>
      <c r="D2183" s="37" t="str">
        <f>VLOOKUP(A2183,'[1]Zoeller Pump Company'!$A$10:$C$3862,3,FALSE)</f>
        <v>https://www.zoellerpumps.com/en-us/products/sewage-pumps/commercial/280-series</v>
      </c>
      <c r="E2183" s="37" t="s">
        <v>21</v>
      </c>
      <c r="F2183" s="40">
        <v>1000</v>
      </c>
      <c r="G2183" s="41"/>
      <c r="H2183" s="42">
        <v>53514041304</v>
      </c>
      <c r="I2183" s="43">
        <v>83</v>
      </c>
      <c r="J2183" s="43" t="s">
        <v>22</v>
      </c>
      <c r="K2183" s="43">
        <v>21.25</v>
      </c>
      <c r="L2183" s="43">
        <v>11.75</v>
      </c>
      <c r="M2183" s="43">
        <v>14.75</v>
      </c>
      <c r="N2183" s="37" t="s">
        <v>23</v>
      </c>
      <c r="O2183" s="37" t="s">
        <v>196</v>
      </c>
    </row>
    <row r="2184" spans="1:16" s="36" customFormat="1" x14ac:dyDescent="0.25">
      <c r="A2184" s="37" t="s">
        <v>4354</v>
      </c>
      <c r="B2184" s="44" t="str">
        <f t="shared" si="42"/>
        <v>BE282 3F/230V/1Ph/Pb/cCSAus/UL</v>
      </c>
      <c r="C2184" s="37" t="s">
        <v>4355</v>
      </c>
      <c r="D2184" s="37" t="str">
        <f>VLOOKUP(A2184,'[1]Zoeller Pump Company'!$A$10:$C$3862,3,FALSE)</f>
        <v>https://www.zoellerpumps.com/en-us/products/sewage-pumps/commercial/280-series</v>
      </c>
      <c r="E2184" s="37" t="s">
        <v>21</v>
      </c>
      <c r="F2184" s="40">
        <v>1062</v>
      </c>
      <c r="G2184" s="41"/>
      <c r="H2184" s="42">
        <v>53514041311</v>
      </c>
      <c r="I2184" s="43">
        <v>83</v>
      </c>
      <c r="J2184" s="43" t="s">
        <v>22</v>
      </c>
      <c r="K2184" s="43">
        <v>21.25</v>
      </c>
      <c r="L2184" s="43">
        <v>11.75</v>
      </c>
      <c r="M2184" s="43">
        <v>14.75</v>
      </c>
      <c r="N2184" s="37" t="s">
        <v>23</v>
      </c>
      <c r="O2184" s="37" t="s">
        <v>196</v>
      </c>
    </row>
    <row r="2185" spans="1:16" s="36" customFormat="1" x14ac:dyDescent="0.25">
      <c r="A2185" s="37" t="s">
        <v>4356</v>
      </c>
      <c r="B2185" s="44" t="str">
        <f t="shared" si="42"/>
        <v>J282 3F/25'Cd/200-208V/3Ph/cCSAus</v>
      </c>
      <c r="C2185" s="37" t="s">
        <v>4357</v>
      </c>
      <c r="D2185" s="37" t="str">
        <f>VLOOKUP(A2185,'[1]Zoeller Pump Company'!$A$10:$C$3862,3,FALSE)</f>
        <v>https://www.zoellerpumps.com/en-us/products/sewage-pumps/commercial/280-series</v>
      </c>
      <c r="E2185" s="37" t="s">
        <v>21</v>
      </c>
      <c r="F2185" s="40">
        <v>1217</v>
      </c>
      <c r="G2185" s="41"/>
      <c r="H2185" s="42">
        <v>53514041823</v>
      </c>
      <c r="I2185" s="43">
        <v>83</v>
      </c>
      <c r="J2185" s="43" t="s">
        <v>22</v>
      </c>
      <c r="K2185" s="43">
        <v>21.25</v>
      </c>
      <c r="L2185" s="43">
        <v>11.75</v>
      </c>
      <c r="M2185" s="43">
        <v>14.75</v>
      </c>
      <c r="N2185" s="37" t="s">
        <v>23</v>
      </c>
      <c r="O2185" s="37" t="s">
        <v>196</v>
      </c>
    </row>
    <row r="2186" spans="1:16" s="36" customFormat="1" x14ac:dyDescent="0.25">
      <c r="A2186" s="37" t="s">
        <v>4358</v>
      </c>
      <c r="B2186" s="44" t="str">
        <f t="shared" si="42"/>
        <v>H282 3F/35'Cd/200-208V/1Ph/cCSAus</v>
      </c>
      <c r="C2186" s="37" t="s">
        <v>4359</v>
      </c>
      <c r="D2186" s="37" t="str">
        <f>VLOOKUP(A2186,'[1]Zoeller Pump Company'!$A$10:$C$3862,3,FALSE)</f>
        <v>https://www.zoellerpumps.com/en-us/products/sewage-pumps/commercial/280-series</v>
      </c>
      <c r="E2186" s="37" t="s">
        <v>21</v>
      </c>
      <c r="F2186" s="40">
        <v>1271</v>
      </c>
      <c r="G2186" s="41"/>
      <c r="H2186" s="42">
        <v>53514044541</v>
      </c>
      <c r="I2186" s="43">
        <v>85</v>
      </c>
      <c r="J2186" s="43" t="s">
        <v>22</v>
      </c>
      <c r="K2186" s="43">
        <v>21.25</v>
      </c>
      <c r="L2186" s="43">
        <v>11.75</v>
      </c>
      <c r="M2186" s="43">
        <v>14.75</v>
      </c>
      <c r="N2186" s="37" t="s">
        <v>23</v>
      </c>
      <c r="O2186" s="37" t="s">
        <v>196</v>
      </c>
    </row>
    <row r="2187" spans="1:16" s="36" customFormat="1" x14ac:dyDescent="0.25">
      <c r="A2187" s="37" t="s">
        <v>4360</v>
      </c>
      <c r="B2187" s="44" t="str">
        <f t="shared" si="42"/>
        <v>E282 3F/25'Cd/230V/1P/ED</v>
      </c>
      <c r="C2187" s="37" t="s">
        <v>4361</v>
      </c>
      <c r="D2187" s="37" t="str">
        <f>VLOOKUP(A2187,'[1]Zoeller Pump Company'!$A$10:$C$3862,3,FALSE)</f>
        <v>https://www.zoellerpumps.com/en-us/products/sewage-pumps/commercial/280-series</v>
      </c>
      <c r="E2187" s="37" t="s">
        <v>21</v>
      </c>
      <c r="F2187" s="40">
        <v>1102</v>
      </c>
      <c r="G2187" s="41"/>
      <c r="H2187" s="42">
        <v>53514045272</v>
      </c>
      <c r="I2187" s="43">
        <v>84</v>
      </c>
      <c r="J2187" s="43" t="s">
        <v>22</v>
      </c>
      <c r="K2187" s="43">
        <v>21.25</v>
      </c>
      <c r="L2187" s="43">
        <v>11.75</v>
      </c>
      <c r="M2187" s="43">
        <v>14.75</v>
      </c>
      <c r="N2187" s="37" t="s">
        <v>23</v>
      </c>
      <c r="O2187" s="37" t="s">
        <v>196</v>
      </c>
    </row>
    <row r="2188" spans="1:16" s="36" customFormat="1" x14ac:dyDescent="0.25">
      <c r="A2188" s="37" t="s">
        <v>4362</v>
      </c>
      <c r="B2188" s="44" t="str">
        <f t="shared" si="42"/>
        <v>F282 3F/25'Cd/230V/3Ph/cCSAus/UL</v>
      </c>
      <c r="C2188" s="37" t="s">
        <v>4363</v>
      </c>
      <c r="D2188" s="37" t="str">
        <f>VLOOKUP(A2188,'[1]Zoeller Pump Company'!$A$10:$C$3862,3,FALSE)</f>
        <v>https://www.zoellerpumps.com/en-us/products/sewage-pumps/commercial/280-series</v>
      </c>
      <c r="E2188" s="37" t="s">
        <v>21</v>
      </c>
      <c r="F2188" s="40">
        <v>1217</v>
      </c>
      <c r="G2188" s="41"/>
      <c r="H2188" s="42">
        <v>53514056223</v>
      </c>
      <c r="I2188" s="43">
        <v>84</v>
      </c>
      <c r="J2188" s="43" t="s">
        <v>22</v>
      </c>
      <c r="K2188" s="43">
        <v>21.25</v>
      </c>
      <c r="L2188" s="43">
        <v>11.75</v>
      </c>
      <c r="M2188" s="43">
        <v>14.75</v>
      </c>
      <c r="N2188" s="37" t="s">
        <v>23</v>
      </c>
      <c r="O2188" s="37" t="s">
        <v>196</v>
      </c>
    </row>
    <row r="2189" spans="1:16" s="36" customFormat="1" x14ac:dyDescent="0.25">
      <c r="A2189" s="37" t="s">
        <v>4364</v>
      </c>
      <c r="B2189" s="44" t="str">
        <f t="shared" si="42"/>
        <v>J282 3F/35'Cd/200-208V/3Ph/cCSAus/UL</v>
      </c>
      <c r="C2189" s="37" t="s">
        <v>4365</v>
      </c>
      <c r="D2189" s="37" t="str">
        <f>VLOOKUP(A2189,'[1]Zoeller Pump Company'!$A$10:$C$3862,3,FALSE)</f>
        <v>https://www.zoellerpumps.com/en-us/products/sewage-pumps/commercial/280-series</v>
      </c>
      <c r="E2189" s="37" t="s">
        <v>21</v>
      </c>
      <c r="F2189" s="40">
        <v>1227</v>
      </c>
      <c r="G2189" s="41"/>
      <c r="H2189" s="42">
        <v>53514086541</v>
      </c>
      <c r="I2189" s="43">
        <v>84</v>
      </c>
      <c r="J2189" s="43" t="s">
        <v>22</v>
      </c>
      <c r="K2189" s="43">
        <v>21.25</v>
      </c>
      <c r="L2189" s="43">
        <v>11.75</v>
      </c>
      <c r="M2189" s="43">
        <v>14.75</v>
      </c>
      <c r="N2189" s="37" t="s">
        <v>23</v>
      </c>
      <c r="O2189" s="37" t="s">
        <v>196</v>
      </c>
    </row>
    <row r="2190" spans="1:16" s="36" customFormat="1" x14ac:dyDescent="0.25">
      <c r="A2190" s="37" t="s">
        <v>4366</v>
      </c>
      <c r="B2190" s="44" t="str">
        <f t="shared" si="42"/>
        <v>H282 3F/50'Cd/200-208V/1Ph/cCSAus</v>
      </c>
      <c r="C2190" s="37" t="s">
        <v>4367</v>
      </c>
      <c r="D2190" s="37" t="str">
        <f>VLOOKUP(A2190,'[1]Zoeller Pump Company'!$A$10:$C$3862,3,FALSE)</f>
        <v>https://www.zoellerpumps.com/en-us/products/sewage-pumps/commercial/280-series</v>
      </c>
      <c r="E2190" s="37" t="s">
        <v>21</v>
      </c>
      <c r="F2190" s="40">
        <v>1301</v>
      </c>
      <c r="G2190" s="41"/>
      <c r="H2190" s="42">
        <v>53514089023</v>
      </c>
      <c r="I2190" s="43">
        <v>90</v>
      </c>
      <c r="J2190" s="43" t="s">
        <v>22</v>
      </c>
      <c r="K2190" s="43">
        <v>21.25</v>
      </c>
      <c r="L2190" s="43">
        <v>11.75</v>
      </c>
      <c r="M2190" s="43">
        <v>14.75</v>
      </c>
      <c r="N2190" s="37" t="s">
        <v>23</v>
      </c>
      <c r="O2190" s="37" t="s">
        <v>196</v>
      </c>
    </row>
    <row r="2191" spans="1:16" s="36" customFormat="1" x14ac:dyDescent="0.25">
      <c r="A2191" s="37" t="s">
        <v>4368</v>
      </c>
      <c r="B2191" s="44" t="str">
        <f t="shared" si="42"/>
        <v>G282 3F/25'Cd/460V/3Ph/cCSAus/UL</v>
      </c>
      <c r="C2191" s="37" t="s">
        <v>4369</v>
      </c>
      <c r="D2191" s="37" t="str">
        <f>VLOOKUP(A2191,'[1]Zoeller Pump Company'!$A$10:$C$3862,3,FALSE)</f>
        <v>https://www.zoellerpumps.com/en-us/products/sewage-pumps/commercial/280-series</v>
      </c>
      <c r="E2191" s="37" t="s">
        <v>21</v>
      </c>
      <c r="F2191" s="40">
        <v>1217</v>
      </c>
      <c r="G2191" s="41"/>
      <c r="H2191" s="42">
        <v>53514096359</v>
      </c>
      <c r="I2191" s="43">
        <v>85</v>
      </c>
      <c r="J2191" s="43" t="s">
        <v>22</v>
      </c>
      <c r="K2191" s="43">
        <v>21.25</v>
      </c>
      <c r="L2191" s="43">
        <v>11.75</v>
      </c>
      <c r="M2191" s="43">
        <v>14.75</v>
      </c>
      <c r="N2191" s="37" t="s">
        <v>23</v>
      </c>
      <c r="O2191" s="37" t="s">
        <v>196</v>
      </c>
      <c r="P2191" s="39"/>
    </row>
    <row r="2192" spans="1:16" s="36" customFormat="1" x14ac:dyDescent="0.25">
      <c r="A2192" s="37" t="s">
        <v>4370</v>
      </c>
      <c r="B2192" s="44" t="str">
        <f t="shared" si="42"/>
        <v>E282 3F/35'Cd/230V/1Ph/cCSAus/UL</v>
      </c>
      <c r="C2192" s="37" t="s">
        <v>4371</v>
      </c>
      <c r="D2192" s="37" t="str">
        <f>VLOOKUP(A2192,'[1]Zoeller Pump Company'!$A$10:$C$3862,3,FALSE)</f>
        <v>https://www.zoellerpumps.com/en-us/products/sewage-pumps/commercial/280-series</v>
      </c>
      <c r="E2192" s="37" t="s">
        <v>21</v>
      </c>
      <c r="F2192" s="40">
        <v>1112</v>
      </c>
      <c r="G2192" s="41"/>
      <c r="H2192" s="42">
        <v>53514117818</v>
      </c>
      <c r="I2192" s="43">
        <v>88</v>
      </c>
      <c r="J2192" s="43" t="s">
        <v>22</v>
      </c>
      <c r="K2192" s="43">
        <v>21.25</v>
      </c>
      <c r="L2192" s="43">
        <v>11.75</v>
      </c>
      <c r="M2192" s="43">
        <v>14.75</v>
      </c>
      <c r="N2192" s="37" t="s">
        <v>23</v>
      </c>
      <c r="O2192" s="37" t="s">
        <v>196</v>
      </c>
      <c r="P2192" s="39"/>
    </row>
    <row r="2193" spans="1:16" s="36" customFormat="1" x14ac:dyDescent="0.25">
      <c r="A2193" s="37" t="s">
        <v>4372</v>
      </c>
      <c r="B2193" s="44" t="str">
        <f t="shared" si="42"/>
        <v>NX282 3F/115V/1Ph/Ex Pr/FM/CSA</v>
      </c>
      <c r="C2193" s="37" t="s">
        <v>4373</v>
      </c>
      <c r="D2193" s="37" t="str">
        <f>VLOOKUP(A2193,'[1]Zoeller Pump Company'!$A$10:$C$3862,3,FALSE)</f>
        <v>https://www.zoellerpumps.com/en-us/products/sewage-pumps/commercial/280-series</v>
      </c>
      <c r="E2193" s="37" t="s">
        <v>21</v>
      </c>
      <c r="F2193" s="40">
        <v>2129</v>
      </c>
      <c r="G2193" s="41"/>
      <c r="H2193" s="42">
        <v>53514123321</v>
      </c>
      <c r="I2193" s="43">
        <v>128</v>
      </c>
      <c r="J2193" s="43" t="s">
        <v>22</v>
      </c>
      <c r="K2193" s="43">
        <v>32</v>
      </c>
      <c r="L2193" s="43">
        <v>12</v>
      </c>
      <c r="M2193" s="43">
        <v>15</v>
      </c>
      <c r="N2193" s="37" t="s">
        <v>23</v>
      </c>
      <c r="O2193" s="37" t="s">
        <v>24</v>
      </c>
      <c r="P2193" s="39"/>
    </row>
    <row r="2194" spans="1:16" s="36" customFormat="1" x14ac:dyDescent="0.25">
      <c r="A2194" s="37" t="s">
        <v>4374</v>
      </c>
      <c r="B2194" s="44" t="str">
        <f t="shared" si="42"/>
        <v>NX282 3F/50'Cd/115V/1Ph/Ex Pr/FM/CSA</v>
      </c>
      <c r="C2194" s="37" t="s">
        <v>4375</v>
      </c>
      <c r="D2194" s="37" t="str">
        <f>VLOOKUP(A2194,'[1]Zoeller Pump Company'!$A$10:$C$3862,3,FALSE)</f>
        <v>https://www.zoellerpumps.com/en-us/products/sewage-pumps/commercial/280-series</v>
      </c>
      <c r="E2194" s="37" t="s">
        <v>21</v>
      </c>
      <c r="F2194" s="40">
        <v>2269</v>
      </c>
      <c r="G2194" s="41"/>
      <c r="H2194" s="42">
        <v>53514140915</v>
      </c>
      <c r="I2194" s="43">
        <v>128</v>
      </c>
      <c r="J2194" s="43" t="s">
        <v>22</v>
      </c>
      <c r="K2194" s="43">
        <v>32</v>
      </c>
      <c r="L2194" s="43">
        <v>12</v>
      </c>
      <c r="M2194" s="43">
        <v>15</v>
      </c>
      <c r="N2194" s="37" t="s">
        <v>23</v>
      </c>
      <c r="O2194" s="37" t="s">
        <v>24</v>
      </c>
      <c r="P2194" s="39"/>
    </row>
    <row r="2195" spans="1:16" s="36" customFormat="1" x14ac:dyDescent="0.25">
      <c r="A2195" s="37" t="s">
        <v>4376</v>
      </c>
      <c r="B2195" s="44" t="str">
        <f t="shared" si="42"/>
        <v>EX282 3F/230V/1Ph/Ex Pr/FM/CSA</v>
      </c>
      <c r="C2195" s="37" t="s">
        <v>4377</v>
      </c>
      <c r="D2195" s="37" t="str">
        <f>VLOOKUP(A2195,'[1]Zoeller Pump Company'!$A$10:$C$3862,3,FALSE)</f>
        <v>https://www.zoellerpumps.com/en-us/products/sewage-pumps/commercial/280-series</v>
      </c>
      <c r="E2195" s="37" t="s">
        <v>21</v>
      </c>
      <c r="F2195" s="40">
        <v>2173</v>
      </c>
      <c r="G2195" s="41"/>
      <c r="H2195" s="42">
        <v>53514142407</v>
      </c>
      <c r="I2195" s="43">
        <v>127</v>
      </c>
      <c r="J2195" s="43" t="s">
        <v>22</v>
      </c>
      <c r="K2195" s="43">
        <v>32</v>
      </c>
      <c r="L2195" s="43">
        <v>12</v>
      </c>
      <c r="M2195" s="43">
        <v>15</v>
      </c>
      <c r="N2195" s="37" t="s">
        <v>23</v>
      </c>
      <c r="O2195" s="37" t="s">
        <v>24</v>
      </c>
      <c r="P2195" s="39"/>
    </row>
    <row r="2196" spans="1:16" s="36" customFormat="1" x14ac:dyDescent="0.25">
      <c r="A2196" s="37" t="s">
        <v>4378</v>
      </c>
      <c r="B2196" s="44" t="str">
        <f t="shared" si="42"/>
        <v>CF282 3F/230V/3Ph/UL/Auto</v>
      </c>
      <c r="C2196" s="37" t="s">
        <v>4379</v>
      </c>
      <c r="D2196" s="37" t="str">
        <f>VLOOKUP(A2196,'[1]Zoeller Pump Company'!$A$10:$C$3862,3,FALSE)</f>
        <v>https://www.zoellerpumps.com/en-us/products/sewage-pumps/commercial/280-series</v>
      </c>
      <c r="E2196" s="37" t="s">
        <v>21</v>
      </c>
      <c r="F2196" s="40">
        <v>1630</v>
      </c>
      <c r="G2196" s="41"/>
      <c r="H2196" s="42">
        <v>53514155179</v>
      </c>
      <c r="I2196" s="43">
        <v>81</v>
      </c>
      <c r="J2196" s="43" t="s">
        <v>22</v>
      </c>
      <c r="K2196" s="43">
        <v>21.25</v>
      </c>
      <c r="L2196" s="43">
        <v>11.75</v>
      </c>
      <c r="M2196" s="43">
        <v>14.75</v>
      </c>
      <c r="N2196" s="37" t="s">
        <v>23</v>
      </c>
      <c r="O2196" s="37" t="s">
        <v>196</v>
      </c>
    </row>
    <row r="2197" spans="1:16" s="36" customFormat="1" x14ac:dyDescent="0.25">
      <c r="A2197" s="37" t="s">
        <v>4380</v>
      </c>
      <c r="B2197" s="44" t="str">
        <f t="shared" si="42"/>
        <v>IX282 3F/25'Cd/200-208V/1Ph/Ex Pr/FM/CSA</v>
      </c>
      <c r="C2197" s="37" t="s">
        <v>4381</v>
      </c>
      <c r="D2197" s="37" t="str">
        <f>VLOOKUP(A2197,'[1]Zoeller Pump Company'!$A$10:$C$3862,3,FALSE)</f>
        <v>https://www.zoellerpumps.com/en-us/products/sewage-pumps/commercial/280-series</v>
      </c>
      <c r="E2197" s="37" t="s">
        <v>21</v>
      </c>
      <c r="F2197" s="40">
        <v>2313</v>
      </c>
      <c r="G2197" s="41"/>
      <c r="H2197" s="42">
        <v>53514167455</v>
      </c>
      <c r="I2197" s="43">
        <v>130</v>
      </c>
      <c r="J2197" s="43" t="s">
        <v>22</v>
      </c>
      <c r="K2197" s="43">
        <v>32</v>
      </c>
      <c r="L2197" s="43">
        <v>12</v>
      </c>
      <c r="M2197" s="43">
        <v>15</v>
      </c>
      <c r="N2197" s="37" t="s">
        <v>23</v>
      </c>
      <c r="O2197" s="37" t="s">
        <v>24</v>
      </c>
    </row>
    <row r="2198" spans="1:16" s="36" customFormat="1" x14ac:dyDescent="0.25">
      <c r="A2198" s="37" t="s">
        <v>4382</v>
      </c>
      <c r="B2198" s="44" t="str">
        <f t="shared" si="42"/>
        <v>G282 3F/50'Cd/460V/3Ph/cCSAus/UL</v>
      </c>
      <c r="C2198" s="37" t="s">
        <v>4383</v>
      </c>
      <c r="D2198" s="37" t="str">
        <f>VLOOKUP(A2198,'[1]Zoeller Pump Company'!$A$10:$C$3862,3,FALSE)</f>
        <v>https://www.zoellerpumps.com/en-us/products/sewage-pumps/commercial/280-series</v>
      </c>
      <c r="E2198" s="37" t="s">
        <v>21</v>
      </c>
      <c r="F2198" s="40">
        <v>1257</v>
      </c>
      <c r="G2198" s="41"/>
      <c r="H2198" s="42">
        <v>53514169947</v>
      </c>
      <c r="I2198" s="43">
        <v>85</v>
      </c>
      <c r="J2198" s="43" t="s">
        <v>22</v>
      </c>
      <c r="K2198" s="43">
        <v>21.25</v>
      </c>
      <c r="L2198" s="43">
        <v>11.75</v>
      </c>
      <c r="M2198" s="43">
        <v>14.75</v>
      </c>
      <c r="N2198" s="37" t="s">
        <v>23</v>
      </c>
      <c r="O2198" s="37" t="s">
        <v>196</v>
      </c>
    </row>
    <row r="2199" spans="1:16" s="36" customFormat="1" x14ac:dyDescent="0.25">
      <c r="A2199" s="37" t="s">
        <v>4384</v>
      </c>
      <c r="B2199" s="44" t="str">
        <f t="shared" si="42"/>
        <v>JX282 3F/200-208V/3Ph/Ex Pr/FM/CSA</v>
      </c>
      <c r="C2199" s="37" t="s">
        <v>4385</v>
      </c>
      <c r="D2199" s="37" t="str">
        <f>VLOOKUP(A2199,'[1]Zoeller Pump Company'!$A$10:$C$3862,3,FALSE)</f>
        <v>https://www.zoellerpumps.com/en-us/products/sewage-pumps/commercial/280-series</v>
      </c>
      <c r="E2199" s="37" t="s">
        <v>21</v>
      </c>
      <c r="F2199" s="40">
        <v>2288</v>
      </c>
      <c r="G2199" s="41"/>
      <c r="H2199" s="42">
        <v>53514181789</v>
      </c>
      <c r="I2199" s="43">
        <v>128</v>
      </c>
      <c r="J2199" s="43" t="s">
        <v>22</v>
      </c>
      <c r="K2199" s="43">
        <v>32</v>
      </c>
      <c r="L2199" s="43">
        <v>12</v>
      </c>
      <c r="M2199" s="43">
        <v>15</v>
      </c>
      <c r="N2199" s="37" t="s">
        <v>23</v>
      </c>
      <c r="O2199" s="37" t="s">
        <v>24</v>
      </c>
    </row>
    <row r="2200" spans="1:16" s="36" customFormat="1" x14ac:dyDescent="0.25">
      <c r="A2200" s="37" t="s">
        <v>4386</v>
      </c>
      <c r="B2200" s="44" t="str">
        <f t="shared" si="42"/>
        <v>D282 3F/50'Cd/230V/1Ph/cCSAus/UL</v>
      </c>
      <c r="C2200" s="37" t="s">
        <v>4387</v>
      </c>
      <c r="D2200" s="37" t="str">
        <f>VLOOKUP(A2200,'[1]Zoeller Pump Company'!$A$10:$C$3862,3,FALSE)</f>
        <v>https://www.zoellerpumps.com/en-us/products/sewage-pumps/commercial/280-series</v>
      </c>
      <c r="E2200" s="37" t="s">
        <v>21</v>
      </c>
      <c r="F2200" s="40">
        <v>1261</v>
      </c>
      <c r="G2200" s="41"/>
      <c r="H2200" s="42">
        <v>53514205539</v>
      </c>
      <c r="I2200" s="43">
        <v>86</v>
      </c>
      <c r="J2200" s="43" t="s">
        <v>22</v>
      </c>
      <c r="K2200" s="43">
        <v>21.25</v>
      </c>
      <c r="L2200" s="43">
        <v>11.75</v>
      </c>
      <c r="M2200" s="43">
        <v>14.75</v>
      </c>
      <c r="N2200" s="37" t="s">
        <v>23</v>
      </c>
      <c r="O2200" s="37" t="s">
        <v>196</v>
      </c>
    </row>
    <row r="2201" spans="1:16" s="36" customFormat="1" x14ac:dyDescent="0.25">
      <c r="A2201" s="37" t="s">
        <v>4388</v>
      </c>
      <c r="B2201" s="44" t="str">
        <f t="shared" si="42"/>
        <v>GX282 3F/35'Cd/460V/3Ph/Ex Pr/FM/CSA</v>
      </c>
      <c r="C2201" s="37" t="s">
        <v>4389</v>
      </c>
      <c r="D2201" s="37" t="str">
        <f>VLOOKUP(A2201,'[1]Zoeller Pump Company'!$A$10:$C$3862,3,FALSE)</f>
        <v>https://www.zoellerpumps.com/en-us/products/sewage-pumps/commercial/280-series</v>
      </c>
      <c r="E2201" s="37" t="s">
        <v>21</v>
      </c>
      <c r="F2201" s="40">
        <v>2398</v>
      </c>
      <c r="G2201" s="41"/>
      <c r="H2201" s="42">
        <v>53514210625</v>
      </c>
      <c r="I2201" s="43">
        <v>128</v>
      </c>
      <c r="J2201" s="43" t="s">
        <v>22</v>
      </c>
      <c r="K2201" s="43">
        <v>32</v>
      </c>
      <c r="L2201" s="43">
        <v>12</v>
      </c>
      <c r="M2201" s="43">
        <v>15</v>
      </c>
      <c r="N2201" s="37" t="s">
        <v>23</v>
      </c>
      <c r="O2201" s="37" t="s">
        <v>24</v>
      </c>
    </row>
    <row r="2202" spans="1:16" s="36" customFormat="1" x14ac:dyDescent="0.25">
      <c r="A2202" s="37" t="s">
        <v>4390</v>
      </c>
      <c r="B2202" s="44" t="str">
        <f t="shared" si="42"/>
        <v>GX282 3F/50'Cd/460V/3Ph/Ex Pr/FM/CSA</v>
      </c>
      <c r="C2202" s="37" t="s">
        <v>4391</v>
      </c>
      <c r="D2202" s="37" t="str">
        <f>VLOOKUP(A2202,'[1]Zoeller Pump Company'!$A$10:$C$3862,3,FALSE)</f>
        <v>https://www.zoellerpumps.com/en-us/products/sewage-pumps/commercial/280-series</v>
      </c>
      <c r="E2202" s="37" t="s">
        <v>21</v>
      </c>
      <c r="F2202" s="40">
        <v>2428</v>
      </c>
      <c r="G2202" s="41"/>
      <c r="H2202" s="42">
        <v>53514231071</v>
      </c>
      <c r="I2202" s="43">
        <v>128</v>
      </c>
      <c r="J2202" s="43" t="s">
        <v>22</v>
      </c>
      <c r="K2202" s="43">
        <v>32</v>
      </c>
      <c r="L2202" s="43">
        <v>12</v>
      </c>
      <c r="M2202" s="43">
        <v>15</v>
      </c>
      <c r="N2202" s="37" t="s">
        <v>23</v>
      </c>
      <c r="O2202" s="37" t="s">
        <v>24</v>
      </c>
    </row>
    <row r="2203" spans="1:16" s="36" customFormat="1" x14ac:dyDescent="0.25">
      <c r="A2203" s="37" t="s">
        <v>4392</v>
      </c>
      <c r="B2203" s="44" t="str">
        <f t="shared" si="42"/>
        <v>J282 3F/50'Cd/200-208V/3Ph/cCSAus/UL</v>
      </c>
      <c r="C2203" s="37" t="s">
        <v>4393</v>
      </c>
      <c r="D2203" s="37" t="str">
        <f>VLOOKUP(A2203,'[1]Zoeller Pump Company'!$A$10:$C$3862,3,FALSE)</f>
        <v>https://www.zoellerpumps.com/en-us/products/sewage-pumps/commercial/280-series</v>
      </c>
      <c r="E2203" s="37" t="s">
        <v>21</v>
      </c>
      <c r="F2203" s="40">
        <v>1257</v>
      </c>
      <c r="G2203" s="41"/>
      <c r="H2203" s="42">
        <v>53514234171</v>
      </c>
      <c r="I2203" s="43">
        <v>84</v>
      </c>
      <c r="J2203" s="43" t="s">
        <v>22</v>
      </c>
      <c r="K2203" s="43">
        <v>21.25</v>
      </c>
      <c r="L2203" s="43">
        <v>11.75</v>
      </c>
      <c r="M2203" s="43">
        <v>14.75</v>
      </c>
      <c r="N2203" s="37" t="s">
        <v>23</v>
      </c>
      <c r="O2203" s="37" t="s">
        <v>196</v>
      </c>
    </row>
    <row r="2204" spans="1:16" s="36" customFormat="1" x14ac:dyDescent="0.25">
      <c r="A2204" s="37" t="s">
        <v>4394</v>
      </c>
      <c r="B2204" s="44" t="str">
        <f t="shared" si="42"/>
        <v>F282 3F/50'Cd/230V/3Ph/cCSAus/UL</v>
      </c>
      <c r="C2204" s="37" t="s">
        <v>4395</v>
      </c>
      <c r="D2204" s="37" t="str">
        <f>VLOOKUP(A2204,'[1]Zoeller Pump Company'!$A$10:$C$3862,3,FALSE)</f>
        <v>https://www.zoellerpumps.com/en-us/products/sewage-pumps/commercial/280-series</v>
      </c>
      <c r="E2204" s="37" t="s">
        <v>21</v>
      </c>
      <c r="F2204" s="40">
        <v>1257</v>
      </c>
      <c r="G2204" s="41"/>
      <c r="H2204" s="42">
        <v>53514241971</v>
      </c>
      <c r="I2204" s="43">
        <v>85</v>
      </c>
      <c r="J2204" s="43" t="s">
        <v>22</v>
      </c>
      <c r="K2204" s="43">
        <v>21.25</v>
      </c>
      <c r="L2204" s="43">
        <v>11.75</v>
      </c>
      <c r="M2204" s="43">
        <v>14.75</v>
      </c>
      <c r="N2204" s="37" t="s">
        <v>23</v>
      </c>
      <c r="O2204" s="37" t="s">
        <v>196</v>
      </c>
    </row>
    <row r="2205" spans="1:16" s="36" customFormat="1" x14ac:dyDescent="0.25">
      <c r="A2205" s="37" t="s">
        <v>4396</v>
      </c>
      <c r="B2205" s="44" t="str">
        <f t="shared" si="42"/>
        <v>iX282 3F/35'Cd//200-208V/1Ph/Ex Pr/FM/CSA</v>
      </c>
      <c r="C2205" s="37" t="s">
        <v>4397</v>
      </c>
      <c r="D2205" s="37" t="str">
        <f>VLOOKUP(A2205,'[1]Zoeller Pump Company'!$A$10:$C$3862,3,FALSE)</f>
        <v>https://www.zoellerpumps.com/en-us/products/sewage-pumps/commercial/280-series</v>
      </c>
      <c r="E2205" s="37" t="s">
        <v>21</v>
      </c>
      <c r="F2205" s="40">
        <v>3422</v>
      </c>
      <c r="G2205" s="41"/>
      <c r="H2205" s="42">
        <v>53514256463</v>
      </c>
      <c r="I2205" s="43">
        <v>127</v>
      </c>
      <c r="J2205" s="43" t="s">
        <v>22</v>
      </c>
      <c r="K2205" s="43">
        <v>32</v>
      </c>
      <c r="L2205" s="43">
        <v>12</v>
      </c>
      <c r="M2205" s="43">
        <v>15</v>
      </c>
      <c r="N2205" s="37" t="s">
        <v>23</v>
      </c>
      <c r="O2205" s="37" t="s">
        <v>24</v>
      </c>
    </row>
    <row r="2206" spans="1:16" s="36" customFormat="1" x14ac:dyDescent="0.25">
      <c r="A2206" s="37" t="s">
        <v>4398</v>
      </c>
      <c r="B2206" s="44" t="str">
        <f t="shared" si="42"/>
        <v>I282 3F/25'Cd/200-208V/1Ph/cCSAus</v>
      </c>
      <c r="C2206" s="37" t="s">
        <v>4399</v>
      </c>
      <c r="D2206" s="37" t="str">
        <f>VLOOKUP(A2206,'[1]Zoeller Pump Company'!$A$10:$C$3862,3,FALSE)</f>
        <v>https://www.zoellerpumps.com/en-us/products/sewage-pumps/commercial/280-series</v>
      </c>
      <c r="E2206" s="37" t="s">
        <v>21</v>
      </c>
      <c r="F2206" s="40">
        <v>1142</v>
      </c>
      <c r="G2206" s="41"/>
      <c r="H2206" s="42">
        <v>53514256968</v>
      </c>
      <c r="I2206" s="43">
        <v>83</v>
      </c>
      <c r="J2206" s="43" t="s">
        <v>22</v>
      </c>
      <c r="K2206" s="43">
        <v>21.25</v>
      </c>
      <c r="L2206" s="43">
        <v>11.75</v>
      </c>
      <c r="M2206" s="43">
        <v>14.75</v>
      </c>
      <c r="N2206" s="37" t="s">
        <v>23</v>
      </c>
      <c r="O2206" s="37" t="s">
        <v>196</v>
      </c>
    </row>
    <row r="2207" spans="1:16" s="36" customFormat="1" x14ac:dyDescent="0.25">
      <c r="A2207" s="37" t="s">
        <v>4400</v>
      </c>
      <c r="B2207" s="44" t="str">
        <f t="shared" si="42"/>
        <v>FX282 3F/50'Cd/230V/3Ph/Ex Pr/FM/CSA</v>
      </c>
      <c r="C2207" s="37" t="s">
        <v>4401</v>
      </c>
      <c r="D2207" s="37" t="str">
        <f>VLOOKUP(A2207,'[1]Zoeller Pump Company'!$A$10:$C$3862,3,FALSE)</f>
        <v>https://www.zoellerpumps.com/en-us/products/sewage-pumps/commercial/280-series</v>
      </c>
      <c r="E2207" s="37" t="s">
        <v>21</v>
      </c>
      <c r="F2207" s="40">
        <v>2428</v>
      </c>
      <c r="G2207" s="41"/>
      <c r="H2207" s="42">
        <v>53514296711</v>
      </c>
      <c r="I2207" s="43">
        <v>129</v>
      </c>
      <c r="J2207" s="43" t="s">
        <v>22</v>
      </c>
      <c r="K2207" s="43">
        <v>32</v>
      </c>
      <c r="L2207" s="43">
        <v>12</v>
      </c>
      <c r="M2207" s="43">
        <v>15</v>
      </c>
      <c r="N2207" s="37" t="s">
        <v>23</v>
      </c>
      <c r="O2207" s="37" t="s">
        <v>24</v>
      </c>
    </row>
    <row r="2208" spans="1:16" s="36" customFormat="1" x14ac:dyDescent="0.25">
      <c r="A2208" s="37" t="s">
        <v>4402</v>
      </c>
      <c r="B2208" s="44" t="str">
        <f t="shared" si="42"/>
        <v>EX282 3F/50'Cd/230V/1Ph/Ex Pr/FM/CSA</v>
      </c>
      <c r="C2208" s="37" t="s">
        <v>4403</v>
      </c>
      <c r="D2208" s="37" t="str">
        <f>VLOOKUP(A2208,'[1]Zoeller Pump Company'!$A$10:$C$3862,3,FALSE)</f>
        <v>https://www.zoellerpumps.com/en-us/products/sewage-pumps/commercial/280-series</v>
      </c>
      <c r="E2208" s="37" t="s">
        <v>21</v>
      </c>
      <c r="F2208" s="40">
        <v>2313</v>
      </c>
      <c r="G2208" s="41"/>
      <c r="H2208" s="42">
        <v>53514330750</v>
      </c>
      <c r="I2208" s="43">
        <v>129</v>
      </c>
      <c r="J2208" s="43" t="s">
        <v>22</v>
      </c>
      <c r="K2208" s="43">
        <v>32</v>
      </c>
      <c r="L2208" s="43">
        <v>12</v>
      </c>
      <c r="M2208" s="43">
        <v>15</v>
      </c>
      <c r="N2208" s="37" t="s">
        <v>23</v>
      </c>
      <c r="O2208" s="37" t="s">
        <v>24</v>
      </c>
    </row>
    <row r="2209" spans="1:15" s="36" customFormat="1" x14ac:dyDescent="0.25">
      <c r="A2209" s="37" t="s">
        <v>4404</v>
      </c>
      <c r="B2209" s="44" t="str">
        <f t="shared" si="42"/>
        <v>EX282 3F/25'Cd/230V/1Ph/Ex Pr/FM/CSA</v>
      </c>
      <c r="C2209" s="37" t="s">
        <v>4405</v>
      </c>
      <c r="D2209" s="37" t="str">
        <f>VLOOKUP(A2209,'[1]Zoeller Pump Company'!$A$10:$C$3862,3,FALSE)</f>
        <v>https://www.zoellerpumps.com/en-us/products/sewage-pumps/commercial/280-series</v>
      </c>
      <c r="E2209" s="37" t="s">
        <v>21</v>
      </c>
      <c r="F2209" s="40">
        <v>2273</v>
      </c>
      <c r="G2209" s="41"/>
      <c r="H2209" s="42">
        <v>53514342951</v>
      </c>
      <c r="I2209" s="43">
        <v>128</v>
      </c>
      <c r="J2209" s="43" t="s">
        <v>22</v>
      </c>
      <c r="K2209" s="43">
        <v>32</v>
      </c>
      <c r="L2209" s="43">
        <v>12</v>
      </c>
      <c r="M2209" s="43">
        <v>15</v>
      </c>
      <c r="N2209" s="37" t="s">
        <v>23</v>
      </c>
      <c r="O2209" s="37" t="s">
        <v>24</v>
      </c>
    </row>
    <row r="2210" spans="1:15" s="36" customFormat="1" x14ac:dyDescent="0.25">
      <c r="A2210" s="37" t="s">
        <v>4406</v>
      </c>
      <c r="B2210" s="44" t="str">
        <f t="shared" si="42"/>
        <v>D282 3F/15'Cd/230V/1Ph/cCSAus/UL</v>
      </c>
      <c r="C2210" s="37" t="s">
        <v>4407</v>
      </c>
      <c r="D2210" s="37" t="str">
        <f>VLOOKUP(A2210,'[1]Zoeller Pump Company'!$A$10:$C$3862,3,FALSE)</f>
        <v>https://www.zoellerpumps.com/en-us/products/sewage-pumps/commercial/280-series</v>
      </c>
      <c r="E2210" s="37" t="s">
        <v>21</v>
      </c>
      <c r="F2210" s="40">
        <v>1137</v>
      </c>
      <c r="G2210" s="41"/>
      <c r="H2210" s="42">
        <v>53514353445</v>
      </c>
      <c r="I2210" s="43">
        <v>82</v>
      </c>
      <c r="J2210" s="43" t="s">
        <v>22</v>
      </c>
      <c r="K2210" s="43">
        <v>21.25</v>
      </c>
      <c r="L2210" s="43">
        <v>11.75</v>
      </c>
      <c r="M2210" s="43">
        <v>14.75</v>
      </c>
      <c r="N2210" s="37" t="s">
        <v>23</v>
      </c>
      <c r="O2210" s="37" t="s">
        <v>196</v>
      </c>
    </row>
    <row r="2211" spans="1:15" s="36" customFormat="1" x14ac:dyDescent="0.25">
      <c r="A2211" s="37" t="s">
        <v>4408</v>
      </c>
      <c r="B2211" s="44" t="str">
        <f t="shared" si="42"/>
        <v>JX282 3F/50'Cd/200-208V/Ex Pr/FM/CSA/(01</v>
      </c>
      <c r="C2211" s="37" t="s">
        <v>4409</v>
      </c>
      <c r="D2211" s="37" t="str">
        <f>VLOOKUP(A2211,'[1]Zoeller Pump Company'!$A$10:$C$3862,3,FALSE)</f>
        <v>https://www.zoellerpumps.com/en-us/products/sewage-pumps/commercial/280-series</v>
      </c>
      <c r="E2211" s="37" t="s">
        <v>21</v>
      </c>
      <c r="F2211" s="40">
        <v>2428</v>
      </c>
      <c r="G2211" s="41"/>
      <c r="H2211" s="42">
        <v>53514354794</v>
      </c>
      <c r="I2211" s="43">
        <v>129</v>
      </c>
      <c r="J2211" s="43" t="s">
        <v>22</v>
      </c>
      <c r="K2211" s="43">
        <v>32</v>
      </c>
      <c r="L2211" s="43">
        <v>12</v>
      </c>
      <c r="M2211" s="43">
        <v>15</v>
      </c>
      <c r="N2211" s="37" t="s">
        <v>23</v>
      </c>
      <c r="O2211" s="37" t="s">
        <v>24</v>
      </c>
    </row>
    <row r="2212" spans="1:15" s="36" customFormat="1" x14ac:dyDescent="0.25">
      <c r="A2212" s="37" t="s">
        <v>4410</v>
      </c>
      <c r="B2212" s="44" t="str">
        <f t="shared" si="42"/>
        <v>IX282 3F/50'Cd/200-208V/1Ph/Ex Pr/FM/CSA</v>
      </c>
      <c r="C2212" s="37" t="s">
        <v>4411</v>
      </c>
      <c r="D2212" s="37" t="str">
        <f>VLOOKUP(A2212,'[1]Zoeller Pump Company'!$A$10:$C$3862,3,FALSE)</f>
        <v>https://www.zoellerpumps.com/en-us/products/sewage-pumps/commercial/280-series</v>
      </c>
      <c r="E2212" s="37" t="s">
        <v>21</v>
      </c>
      <c r="F2212" s="40">
        <v>2353</v>
      </c>
      <c r="G2212" s="41"/>
      <c r="H2212" s="42">
        <v>53514356873</v>
      </c>
      <c r="I2212" s="43">
        <v>134</v>
      </c>
      <c r="J2212" s="43" t="s">
        <v>22</v>
      </c>
      <c r="K2212" s="43">
        <v>32</v>
      </c>
      <c r="L2212" s="43">
        <v>12</v>
      </c>
      <c r="M2212" s="43">
        <v>15</v>
      </c>
      <c r="N2212" s="37" t="s">
        <v>23</v>
      </c>
      <c r="O2212" s="37" t="s">
        <v>24</v>
      </c>
    </row>
    <row r="2213" spans="1:15" s="36" customFormat="1" x14ac:dyDescent="0.25">
      <c r="A2213" s="37" t="s">
        <v>4412</v>
      </c>
      <c r="B2213" s="44" t="str">
        <f t="shared" si="42"/>
        <v>MX282 3F/115V/1Ph/Expr/FM/CSA</v>
      </c>
      <c r="C2213" s="37" t="s">
        <v>4413</v>
      </c>
      <c r="D2213" s="37" t="str">
        <f>VLOOKUP(A2213,'[1]Zoeller Pump Company'!$A$10:$C$3862,3,FALSE)</f>
        <v>https://www.zoellerpumps.com/en-us/products/sewage-pumps/commercial/280-series</v>
      </c>
      <c r="E2213" s="37" t="s">
        <v>21</v>
      </c>
      <c r="F2213" s="40">
        <v>3267</v>
      </c>
      <c r="G2213" s="41"/>
      <c r="H2213" s="42">
        <v>53514356927</v>
      </c>
      <c r="I2213" s="43">
        <v>119</v>
      </c>
      <c r="J2213" s="43" t="s">
        <v>22</v>
      </c>
      <c r="K2213" s="43">
        <v>32</v>
      </c>
      <c r="L2213" s="43">
        <v>12</v>
      </c>
      <c r="M2213" s="43">
        <v>15</v>
      </c>
      <c r="N2213" s="37" t="s">
        <v>23</v>
      </c>
      <c r="O2213" s="37" t="s">
        <v>196</v>
      </c>
    </row>
    <row r="2214" spans="1:15" s="36" customFormat="1" x14ac:dyDescent="0.25">
      <c r="A2214" s="37" t="s">
        <v>4414</v>
      </c>
      <c r="B2214" s="44" t="str">
        <f t="shared" si="42"/>
        <v>I282 3F/50'Cd/200-208V/1Ph/cCSAus</v>
      </c>
      <c r="C2214" s="37" t="s">
        <v>4415</v>
      </c>
      <c r="D2214" s="37" t="str">
        <f>VLOOKUP(A2214,'[1]Zoeller Pump Company'!$A$10:$C$3862,3,FALSE)</f>
        <v>https://www.zoellerpumps.com/en-us/products/sewage-pumps/commercial/280-series</v>
      </c>
      <c r="E2214" s="37" t="s">
        <v>21</v>
      </c>
      <c r="F2214" s="40">
        <v>1182</v>
      </c>
      <c r="G2214" s="41"/>
      <c r="H2214" s="42">
        <v>53514357351</v>
      </c>
      <c r="I2214" s="43">
        <v>85</v>
      </c>
      <c r="J2214" s="43" t="s">
        <v>22</v>
      </c>
      <c r="K2214" s="43">
        <v>21.25</v>
      </c>
      <c r="L2214" s="43">
        <v>11.75</v>
      </c>
      <c r="M2214" s="43">
        <v>14.75</v>
      </c>
      <c r="N2214" s="37" t="s">
        <v>23</v>
      </c>
      <c r="O2214" s="37" t="s">
        <v>196</v>
      </c>
    </row>
    <row r="2215" spans="1:15" s="36" customFormat="1" x14ac:dyDescent="0.25">
      <c r="A2215" s="37" t="s">
        <v>4416</v>
      </c>
      <c r="B2215" s="44" t="str">
        <f t="shared" si="42"/>
        <v>EX282 3F/35'Cd/230V/1Ph/Ex Pr/FM/CSA</v>
      </c>
      <c r="C2215" s="37" t="s">
        <v>4417</v>
      </c>
      <c r="D2215" s="37" t="str">
        <f>VLOOKUP(A2215,'[1]Zoeller Pump Company'!$A$10:$C$3862,3,FALSE)</f>
        <v>https://www.zoellerpumps.com/en-us/products/sewage-pumps/commercial/280-series</v>
      </c>
      <c r="E2215" s="37" t="s">
        <v>21</v>
      </c>
      <c r="F2215" s="40">
        <v>2283</v>
      </c>
      <c r="G2215" s="41"/>
      <c r="H2215" s="42">
        <v>53514361914</v>
      </c>
      <c r="I2215" s="43">
        <v>128</v>
      </c>
      <c r="J2215" s="43" t="s">
        <v>22</v>
      </c>
      <c r="K2215" s="43">
        <v>32</v>
      </c>
      <c r="L2215" s="43">
        <v>12</v>
      </c>
      <c r="M2215" s="43">
        <v>15</v>
      </c>
      <c r="N2215" s="37" t="s">
        <v>23</v>
      </c>
      <c r="O2215" s="37" t="s">
        <v>24</v>
      </c>
    </row>
    <row r="2216" spans="1:15" s="36" customFormat="1" x14ac:dyDescent="0.25">
      <c r="A2216" s="37" t="s">
        <v>4418</v>
      </c>
      <c r="B2216" s="44" t="str">
        <f t="shared" si="42"/>
        <v>I282 3F/35'Cd/200-208V/1Ph/cCSAus</v>
      </c>
      <c r="C2216" s="37" t="s">
        <v>4419</v>
      </c>
      <c r="D2216" s="37" t="str">
        <f>VLOOKUP(A2216,'[1]Zoeller Pump Company'!$A$10:$C$3862,3,FALSE)</f>
        <v>https://www.zoellerpumps.com/en-us/products/sewage-pumps/commercial/280-series</v>
      </c>
      <c r="E2216" s="37" t="s">
        <v>21</v>
      </c>
      <c r="F2216" s="40">
        <v>1152</v>
      </c>
      <c r="G2216" s="41"/>
      <c r="H2216" s="42">
        <v>53514362140</v>
      </c>
      <c r="I2216" s="43">
        <v>85</v>
      </c>
      <c r="J2216" s="43" t="s">
        <v>22</v>
      </c>
      <c r="K2216" s="43">
        <v>21.25</v>
      </c>
      <c r="L2216" s="43">
        <v>11.75</v>
      </c>
      <c r="M2216" s="43">
        <v>14.75</v>
      </c>
      <c r="N2216" s="37" t="s">
        <v>23</v>
      </c>
      <c r="O2216" s="37" t="s">
        <v>196</v>
      </c>
    </row>
    <row r="2217" spans="1:15" s="36" customFormat="1" x14ac:dyDescent="0.25">
      <c r="A2217" s="37" t="s">
        <v>4420</v>
      </c>
      <c r="B2217" s="44" t="str">
        <f t="shared" si="42"/>
        <v>M282 3F/50'Cd/115V/1Ph/cCSAus/UL</v>
      </c>
      <c r="C2217" s="37" t="s">
        <v>4421</v>
      </c>
      <c r="D2217" s="37" t="str">
        <f>VLOOKUP(A2217,'[1]Zoeller Pump Company'!$A$10:$C$3862,3,FALSE)</f>
        <v>https://www.zoellerpumps.com/en-us/products/sewage-pumps/commercial/280-series</v>
      </c>
      <c r="E2217" s="37" t="s">
        <v>21</v>
      </c>
      <c r="F2217" s="40">
        <v>1147</v>
      </c>
      <c r="G2217" s="41"/>
      <c r="H2217" s="42">
        <v>53514414412</v>
      </c>
      <c r="I2217" s="43">
        <v>87</v>
      </c>
      <c r="J2217" s="43" t="s">
        <v>22</v>
      </c>
      <c r="K2217" s="43">
        <v>21.25</v>
      </c>
      <c r="L2217" s="43">
        <v>11.75</v>
      </c>
      <c r="M2217" s="43">
        <v>14.75</v>
      </c>
      <c r="N2217" s="37" t="s">
        <v>23</v>
      </c>
      <c r="O2217" s="37" t="s">
        <v>196</v>
      </c>
    </row>
    <row r="2218" spans="1:15" s="36" customFormat="1" x14ac:dyDescent="0.25">
      <c r="A2218" s="52" t="s">
        <v>4422</v>
      </c>
      <c r="B2218" s="44" t="str">
        <f t="shared" si="42"/>
        <v>JX282 3F/35'Cd/200-208V/3Ph/Ex Pr</v>
      </c>
      <c r="C2218" s="39" t="s">
        <v>4423</v>
      </c>
      <c r="D2218" s="37" t="str">
        <f>VLOOKUP(A2218,'[1]Zoeller Pump Company'!$A$10:$C$3862,3,FALSE)</f>
        <v>https://www.zoellerpumps.com/en-us/products/sewage-pumps/commercial/280-series</v>
      </c>
      <c r="E2218" s="39" t="s">
        <v>21</v>
      </c>
      <c r="F2218" s="40">
        <v>2398</v>
      </c>
      <c r="G2218" s="41"/>
      <c r="H2218" s="39">
        <v>53514435486</v>
      </c>
      <c r="I2218" s="39">
        <v>127</v>
      </c>
      <c r="J2218" s="39" t="s">
        <v>22</v>
      </c>
      <c r="K2218" s="39">
        <v>32</v>
      </c>
      <c r="L2218" s="39">
        <v>12</v>
      </c>
      <c r="M2218" s="39">
        <v>15</v>
      </c>
      <c r="N2218" s="37" t="s">
        <v>23</v>
      </c>
      <c r="O2218" s="37" t="s">
        <v>24</v>
      </c>
    </row>
    <row r="2219" spans="1:15" s="36" customFormat="1" x14ac:dyDescent="0.25">
      <c r="A2219" s="52" t="s">
        <v>4424</v>
      </c>
      <c r="B2219" s="44" t="str">
        <f t="shared" ref="B2219:B2282" si="43">IF(D2219&lt;&gt;0,HYPERLINK(D2219,C2219),"NO LINK")</f>
        <v>BE282 3F/35'Cd/230V/1Ph/Pb35'/cCSAus/UL</v>
      </c>
      <c r="C2219" s="39" t="s">
        <v>4425</v>
      </c>
      <c r="D2219" s="37" t="str">
        <f>VLOOKUP(A2219,'[1]Zoeller Pump Company'!$A$10:$C$3862,3,FALSE)</f>
        <v>https://www.zoellerpumps.com/en-us/products/sewage-pumps/commercial/280-series</v>
      </c>
      <c r="E2219" s="39" t="s">
        <v>21</v>
      </c>
      <c r="F2219" s="40">
        <v>1152</v>
      </c>
      <c r="G2219" s="41"/>
      <c r="H2219" s="39">
        <v>53514438296</v>
      </c>
      <c r="I2219" s="39">
        <v>83</v>
      </c>
      <c r="J2219" s="39" t="s">
        <v>22</v>
      </c>
      <c r="K2219" s="39">
        <v>21.25</v>
      </c>
      <c r="L2219" s="39">
        <v>11.75</v>
      </c>
      <c r="M2219" s="39">
        <v>14.75</v>
      </c>
      <c r="N2219" s="37" t="s">
        <v>23</v>
      </c>
      <c r="O2219" s="37" t="s">
        <v>196</v>
      </c>
    </row>
    <row r="2220" spans="1:15" s="36" customFormat="1" x14ac:dyDescent="0.25">
      <c r="A2220" s="37" t="s">
        <v>4426</v>
      </c>
      <c r="B2220" s="44" t="str">
        <f t="shared" si="43"/>
        <v>D284 3F/230V/1Ph/cCSAus/UL</v>
      </c>
      <c r="C2220" s="37" t="s">
        <v>4427</v>
      </c>
      <c r="D2220" s="37" t="str">
        <f>VLOOKUP(A2220,'[1]Zoeller Pump Company'!$A$10:$C$3862,3,FALSE)</f>
        <v>https://www.zoellerpumps.com/en-us/products/sewage-pumps/commercial/280-series</v>
      </c>
      <c r="E2220" s="37" t="s">
        <v>21</v>
      </c>
      <c r="F2220" s="40">
        <v>1256</v>
      </c>
      <c r="G2220" s="41"/>
      <c r="H2220" s="42">
        <v>53514022532</v>
      </c>
      <c r="I2220" s="43">
        <v>85</v>
      </c>
      <c r="J2220" s="43" t="s">
        <v>22</v>
      </c>
      <c r="K2220" s="43">
        <v>21.25</v>
      </c>
      <c r="L2220" s="43">
        <v>11.75</v>
      </c>
      <c r="M2220" s="43">
        <v>14.75</v>
      </c>
      <c r="N2220" s="37" t="s">
        <v>23</v>
      </c>
      <c r="O2220" s="37" t="s">
        <v>196</v>
      </c>
    </row>
    <row r="2221" spans="1:15" s="36" customFormat="1" x14ac:dyDescent="0.25">
      <c r="A2221" s="37" t="s">
        <v>4428</v>
      </c>
      <c r="B2221" s="44" t="str">
        <f t="shared" si="43"/>
        <v>E284 3F/230V/1Ph/cCSAus/UL</v>
      </c>
      <c r="C2221" s="37" t="s">
        <v>4429</v>
      </c>
      <c r="D2221" s="37" t="str">
        <f>VLOOKUP(A2221,'[1]Zoeller Pump Company'!$A$10:$C$3862,3,FALSE)</f>
        <v>https://www.zoellerpumps.com/en-us/products/sewage-pumps/commercial/280-series</v>
      </c>
      <c r="E2221" s="37" t="s">
        <v>21</v>
      </c>
      <c r="F2221" s="40">
        <v>1151</v>
      </c>
      <c r="G2221" s="41"/>
      <c r="H2221" s="42">
        <v>53514022549</v>
      </c>
      <c r="I2221" s="43">
        <v>84</v>
      </c>
      <c r="J2221" s="43" t="s">
        <v>22</v>
      </c>
      <c r="K2221" s="43">
        <v>21.25</v>
      </c>
      <c r="L2221" s="43">
        <v>11.75</v>
      </c>
      <c r="M2221" s="43">
        <v>14.75</v>
      </c>
      <c r="N2221" s="37" t="s">
        <v>23</v>
      </c>
      <c r="O2221" s="37" t="s">
        <v>196</v>
      </c>
    </row>
    <row r="2222" spans="1:15" s="36" customFormat="1" x14ac:dyDescent="0.25">
      <c r="A2222" s="37" t="s">
        <v>4430</v>
      </c>
      <c r="B2222" s="44" t="str">
        <f t="shared" si="43"/>
        <v>J284 3F/200-208V/3Ph/cCSAus/UL</v>
      </c>
      <c r="C2222" s="37" t="s">
        <v>4431</v>
      </c>
      <c r="D2222" s="37" t="str">
        <f>VLOOKUP(A2222,'[1]Zoeller Pump Company'!$A$10:$C$3862,3,FALSE)</f>
        <v>https://www.zoellerpumps.com/en-us/products/sewage-pumps/commercial/280-series</v>
      </c>
      <c r="E2222" s="37" t="s">
        <v>21</v>
      </c>
      <c r="F2222" s="40">
        <v>1266</v>
      </c>
      <c r="G2222" s="41"/>
      <c r="H2222" s="42">
        <v>53514022556</v>
      </c>
      <c r="I2222" s="43">
        <v>84</v>
      </c>
      <c r="J2222" s="43" t="s">
        <v>22</v>
      </c>
      <c r="K2222" s="43">
        <v>21.25</v>
      </c>
      <c r="L2222" s="43">
        <v>11.75</v>
      </c>
      <c r="M2222" s="43">
        <v>14.75</v>
      </c>
      <c r="N2222" s="37" t="s">
        <v>23</v>
      </c>
      <c r="O2222" s="37" t="s">
        <v>196</v>
      </c>
    </row>
    <row r="2223" spans="1:15" s="36" customFormat="1" x14ac:dyDescent="0.25">
      <c r="A2223" s="37" t="s">
        <v>4432</v>
      </c>
      <c r="B2223" s="44" t="str">
        <f t="shared" si="43"/>
        <v>E284 3F/35'Cd/230V/1Ph/cCSAus/UL</v>
      </c>
      <c r="C2223" s="37" t="s">
        <v>4433</v>
      </c>
      <c r="D2223" s="37" t="str">
        <f>VLOOKUP(A2223,'[1]Zoeller Pump Company'!$A$10:$C$3862,3,FALSE)</f>
        <v>https://www.zoellerpumps.com/en-us/products/sewage-pumps/commercial/280-series</v>
      </c>
      <c r="E2223" s="37" t="s">
        <v>21</v>
      </c>
      <c r="F2223" s="40">
        <v>1261</v>
      </c>
      <c r="G2223" s="41"/>
      <c r="H2223" s="42">
        <v>53514022563</v>
      </c>
      <c r="I2223" s="43">
        <v>89</v>
      </c>
      <c r="J2223" s="43" t="s">
        <v>22</v>
      </c>
      <c r="K2223" s="43">
        <v>21.25</v>
      </c>
      <c r="L2223" s="43">
        <v>11.75</v>
      </c>
      <c r="M2223" s="43">
        <v>14.75</v>
      </c>
      <c r="N2223" s="37" t="s">
        <v>23</v>
      </c>
      <c r="O2223" s="37" t="s">
        <v>196</v>
      </c>
    </row>
    <row r="2224" spans="1:15" s="36" customFormat="1" x14ac:dyDescent="0.25">
      <c r="A2224" s="37" t="s">
        <v>4434</v>
      </c>
      <c r="B2224" s="44" t="str">
        <f t="shared" si="43"/>
        <v>G284 3F/460V/3Ph/cCSAus/UL</v>
      </c>
      <c r="C2224" s="37" t="s">
        <v>4435</v>
      </c>
      <c r="D2224" s="37" t="str">
        <f>VLOOKUP(A2224,'[1]Zoeller Pump Company'!$A$10:$C$3862,3,FALSE)</f>
        <v>https://www.zoellerpumps.com/en-us/products/sewage-pumps/commercial/280-series</v>
      </c>
      <c r="E2224" s="37" t="s">
        <v>21</v>
      </c>
      <c r="F2224" s="40">
        <v>1246</v>
      </c>
      <c r="G2224" s="41"/>
      <c r="H2224" s="42">
        <v>53514022570</v>
      </c>
      <c r="I2224" s="43">
        <v>84</v>
      </c>
      <c r="J2224" s="43" t="s">
        <v>22</v>
      </c>
      <c r="K2224" s="43">
        <v>21.25</v>
      </c>
      <c r="L2224" s="43">
        <v>11.75</v>
      </c>
      <c r="M2224" s="43">
        <v>14.75</v>
      </c>
      <c r="N2224" s="37" t="s">
        <v>23</v>
      </c>
      <c r="O2224" s="37" t="s">
        <v>196</v>
      </c>
    </row>
    <row r="2225" spans="1:16" s="36" customFormat="1" x14ac:dyDescent="0.25">
      <c r="A2225" s="37" t="s">
        <v>4436</v>
      </c>
      <c r="B2225" s="44" t="str">
        <f t="shared" si="43"/>
        <v>F284 3F/230V/3Ph/cCSAus/UL</v>
      </c>
      <c r="C2225" s="37" t="s">
        <v>4437</v>
      </c>
      <c r="D2225" s="37" t="str">
        <f>VLOOKUP(A2225,'[1]Zoeller Pump Company'!$A$10:$C$3862,3,FALSE)</f>
        <v>https://www.zoellerpumps.com/en-us/products/sewage-pumps/commercial/280-series</v>
      </c>
      <c r="E2225" s="37" t="s">
        <v>21</v>
      </c>
      <c r="F2225" s="40">
        <v>1246</v>
      </c>
      <c r="G2225" s="41"/>
      <c r="H2225" s="42">
        <v>53514022587</v>
      </c>
      <c r="I2225" s="43">
        <v>84</v>
      </c>
      <c r="J2225" s="43" t="s">
        <v>22</v>
      </c>
      <c r="K2225" s="43">
        <v>21.25</v>
      </c>
      <c r="L2225" s="43">
        <v>11.75</v>
      </c>
      <c r="M2225" s="43">
        <v>14.75</v>
      </c>
      <c r="N2225" s="37" t="s">
        <v>23</v>
      </c>
      <c r="O2225" s="37" t="s">
        <v>196</v>
      </c>
    </row>
    <row r="2226" spans="1:16" s="36" customFormat="1" x14ac:dyDescent="0.25">
      <c r="A2226" s="37" t="s">
        <v>4438</v>
      </c>
      <c r="B2226" s="44" t="str">
        <f t="shared" si="43"/>
        <v>E284 3F/25'Cd/230V/1Ph/cCSAus/UL</v>
      </c>
      <c r="C2226" s="37" t="s">
        <v>4439</v>
      </c>
      <c r="D2226" s="37" t="str">
        <f>VLOOKUP(A2226,'[1]Zoeller Pump Company'!$A$10:$C$3862,3,FALSE)</f>
        <v>https://www.zoellerpumps.com/en-us/products/sewage-pumps/commercial/280-series</v>
      </c>
      <c r="E2226" s="37" t="s">
        <v>21</v>
      </c>
      <c r="F2226" s="40">
        <v>1231</v>
      </c>
      <c r="G2226" s="41"/>
      <c r="H2226" s="42">
        <v>53514022594</v>
      </c>
      <c r="I2226" s="43">
        <v>86</v>
      </c>
      <c r="J2226" s="43" t="s">
        <v>22</v>
      </c>
      <c r="K2226" s="43">
        <v>21.25</v>
      </c>
      <c r="L2226" s="43">
        <v>11.75</v>
      </c>
      <c r="M2226" s="43">
        <v>14.75</v>
      </c>
      <c r="N2226" s="37" t="s">
        <v>23</v>
      </c>
      <c r="O2226" s="37" t="s">
        <v>196</v>
      </c>
    </row>
    <row r="2227" spans="1:16" s="36" customFormat="1" x14ac:dyDescent="0.25">
      <c r="A2227" s="37" t="s">
        <v>4440</v>
      </c>
      <c r="B2227" s="44" t="str">
        <f t="shared" si="43"/>
        <v>G284 3F/25'Cd/460V/3Ph/cCSAus/UL</v>
      </c>
      <c r="C2227" s="37" t="s">
        <v>4441</v>
      </c>
      <c r="D2227" s="37" t="str">
        <f>VLOOKUP(A2227,'[1]Zoeller Pump Company'!$A$10:$C$3862,3,FALSE)</f>
        <v>https://www.zoellerpumps.com/en-us/products/sewage-pumps/commercial/280-series</v>
      </c>
      <c r="E2227" s="37" t="s">
        <v>21</v>
      </c>
      <c r="F2227" s="40">
        <v>1366</v>
      </c>
      <c r="G2227" s="41"/>
      <c r="H2227" s="42">
        <v>53514022600</v>
      </c>
      <c r="I2227" s="43">
        <v>86</v>
      </c>
      <c r="J2227" s="43" t="s">
        <v>22</v>
      </c>
      <c r="K2227" s="43">
        <v>21.25</v>
      </c>
      <c r="L2227" s="43">
        <v>11.75</v>
      </c>
      <c r="M2227" s="43">
        <v>14.75</v>
      </c>
      <c r="N2227" s="37" t="s">
        <v>23</v>
      </c>
      <c r="O2227" s="37" t="s">
        <v>196</v>
      </c>
    </row>
    <row r="2228" spans="1:16" s="36" customFormat="1" x14ac:dyDescent="0.25">
      <c r="A2228" s="37" t="s">
        <v>4442</v>
      </c>
      <c r="B2228" s="44" t="str">
        <f t="shared" si="43"/>
        <v>D284 3F/25'Cd/230V/1Ph/cCSAus/UL</v>
      </c>
      <c r="C2228" s="37" t="s">
        <v>4443</v>
      </c>
      <c r="D2228" s="37" t="str">
        <f>VLOOKUP(A2228,'[1]Zoeller Pump Company'!$A$10:$C$3862,3,FALSE)</f>
        <v>https://www.zoellerpumps.com/en-us/products/sewage-pumps/commercial/280-series</v>
      </c>
      <c r="E2228" s="37" t="s">
        <v>21</v>
      </c>
      <c r="F2228" s="40">
        <v>1356</v>
      </c>
      <c r="G2228" s="41"/>
      <c r="H2228" s="42">
        <v>53514022617</v>
      </c>
      <c r="I2228" s="43">
        <v>87</v>
      </c>
      <c r="J2228" s="43" t="s">
        <v>22</v>
      </c>
      <c r="K2228" s="43">
        <v>21.25</v>
      </c>
      <c r="L2228" s="43">
        <v>11.75</v>
      </c>
      <c r="M2228" s="43">
        <v>14.75</v>
      </c>
      <c r="N2228" s="37" t="s">
        <v>23</v>
      </c>
      <c r="O2228" s="37" t="s">
        <v>196</v>
      </c>
    </row>
    <row r="2229" spans="1:16" s="36" customFormat="1" x14ac:dyDescent="0.25">
      <c r="A2229" s="37" t="s">
        <v>4444</v>
      </c>
      <c r="B2229" s="44" t="str">
        <f t="shared" si="43"/>
        <v>J284 3F/25'Cd/200-208V/3Ph/cCSAus/UL/</v>
      </c>
      <c r="C2229" s="37" t="s">
        <v>4445</v>
      </c>
      <c r="D2229" s="37" t="str">
        <f>VLOOKUP(A2229,'[1]Zoeller Pump Company'!$A$10:$C$3862,3,FALSE)</f>
        <v>https://www.zoellerpumps.com/en-us/products/sewage-pumps/commercial/280-series</v>
      </c>
      <c r="E2229" s="37" t="s">
        <v>21</v>
      </c>
      <c r="F2229" s="40">
        <v>1366</v>
      </c>
      <c r="G2229" s="41"/>
      <c r="H2229" s="42">
        <v>53514022624</v>
      </c>
      <c r="I2229" s="43">
        <v>86</v>
      </c>
      <c r="J2229" s="43" t="s">
        <v>22</v>
      </c>
      <c r="K2229" s="43">
        <v>21.25</v>
      </c>
      <c r="L2229" s="43">
        <v>11.75</v>
      </c>
      <c r="M2229" s="43">
        <v>14.75</v>
      </c>
      <c r="N2229" s="37" t="s">
        <v>23</v>
      </c>
      <c r="O2229" s="37" t="s">
        <v>196</v>
      </c>
      <c r="P2229" s="39"/>
    </row>
    <row r="2230" spans="1:16" s="36" customFormat="1" x14ac:dyDescent="0.25">
      <c r="A2230" s="37" t="s">
        <v>4446</v>
      </c>
      <c r="B2230" s="44" t="str">
        <f t="shared" si="43"/>
        <v>I284 3F/200-208V/1Ph/cCSAus</v>
      </c>
      <c r="C2230" s="37" t="s">
        <v>4447</v>
      </c>
      <c r="D2230" s="37" t="str">
        <f>VLOOKUP(A2230,'[1]Zoeller Pump Company'!$A$10:$C$3862,3,FALSE)</f>
        <v>https://www.zoellerpumps.com/en-us/products/sewage-pumps/commercial/280-series</v>
      </c>
      <c r="E2230" s="37" t="s">
        <v>21</v>
      </c>
      <c r="F2230" s="40">
        <v>1191</v>
      </c>
      <c r="G2230" s="41"/>
      <c r="H2230" s="42">
        <v>53514022631</v>
      </c>
      <c r="I2230" s="43">
        <v>84</v>
      </c>
      <c r="J2230" s="43" t="s">
        <v>22</v>
      </c>
      <c r="K2230" s="43">
        <v>21.25</v>
      </c>
      <c r="L2230" s="43">
        <v>11.75</v>
      </c>
      <c r="M2230" s="43">
        <v>14.75</v>
      </c>
      <c r="N2230" s="37" t="s">
        <v>23</v>
      </c>
      <c r="O2230" s="37" t="s">
        <v>196</v>
      </c>
    </row>
    <row r="2231" spans="1:16" s="36" customFormat="1" x14ac:dyDescent="0.25">
      <c r="A2231" s="37" t="s">
        <v>4448</v>
      </c>
      <c r="B2231" s="44" t="str">
        <f t="shared" si="43"/>
        <v>H284 3F/200-208V/1Ph/cCSAus</v>
      </c>
      <c r="C2231" s="37" t="s">
        <v>4449</v>
      </c>
      <c r="D2231" s="37" t="str">
        <f>VLOOKUP(A2231,'[1]Zoeller Pump Company'!$A$10:$C$3862,3,FALSE)</f>
        <v>https://www.zoellerpumps.com/en-us/products/sewage-pumps/commercial/280-series</v>
      </c>
      <c r="E2231" s="37" t="s">
        <v>21</v>
      </c>
      <c r="F2231" s="40">
        <v>1296</v>
      </c>
      <c r="G2231" s="41"/>
      <c r="H2231" s="42">
        <v>53514022648</v>
      </c>
      <c r="I2231" s="43">
        <v>85</v>
      </c>
      <c r="J2231" s="43" t="s">
        <v>22</v>
      </c>
      <c r="K2231" s="43">
        <v>21.25</v>
      </c>
      <c r="L2231" s="43">
        <v>11.75</v>
      </c>
      <c r="M2231" s="43">
        <v>14.75</v>
      </c>
      <c r="N2231" s="37" t="s">
        <v>23</v>
      </c>
      <c r="O2231" s="37" t="s">
        <v>196</v>
      </c>
    </row>
    <row r="2232" spans="1:16" s="36" customFormat="1" x14ac:dyDescent="0.25">
      <c r="A2232" s="37" t="s">
        <v>4450</v>
      </c>
      <c r="B2232" s="44" t="str">
        <f t="shared" si="43"/>
        <v>D284 3F/15'Cd/230V/1Ph/cCSAus/UL</v>
      </c>
      <c r="C2232" s="37" t="s">
        <v>4451</v>
      </c>
      <c r="D2232" s="37" t="str">
        <f>VLOOKUP(A2232,'[1]Zoeller Pump Company'!$A$10:$C$3862,3,FALSE)</f>
        <v>https://www.zoellerpumps.com/en-us/products/sewage-pumps/commercial/280-series</v>
      </c>
      <c r="E2232" s="37" t="s">
        <v>21</v>
      </c>
      <c r="F2232" s="40">
        <v>1272</v>
      </c>
      <c r="G2232" s="41"/>
      <c r="H2232" s="42">
        <v>53514022655</v>
      </c>
      <c r="I2232" s="43">
        <v>85</v>
      </c>
      <c r="J2232" s="43" t="s">
        <v>22</v>
      </c>
      <c r="K2232" s="43">
        <v>21.25</v>
      </c>
      <c r="L2232" s="43">
        <v>11.75</v>
      </c>
      <c r="M2232" s="43">
        <v>14.75</v>
      </c>
      <c r="N2232" s="37" t="s">
        <v>23</v>
      </c>
      <c r="O2232" s="37" t="s">
        <v>196</v>
      </c>
    </row>
    <row r="2233" spans="1:16" s="36" customFormat="1" x14ac:dyDescent="0.25">
      <c r="A2233" s="37" t="s">
        <v>4452</v>
      </c>
      <c r="B2233" s="44" t="str">
        <f t="shared" si="43"/>
        <v>D284 3F/35'Cd/230V/1Ph/cCSAus/UL</v>
      </c>
      <c r="C2233" s="37" t="s">
        <v>4453</v>
      </c>
      <c r="D2233" s="37" t="str">
        <f>VLOOKUP(A2233,'[1]Zoeller Pump Company'!$A$10:$C$3862,3,FALSE)</f>
        <v>https://www.zoellerpumps.com/en-us/products/sewage-pumps/commercial/280-series</v>
      </c>
      <c r="E2233" s="37" t="s">
        <v>21</v>
      </c>
      <c r="F2233" s="40">
        <v>1366</v>
      </c>
      <c r="G2233" s="41"/>
      <c r="H2233" s="42">
        <v>53514022662</v>
      </c>
      <c r="I2233" s="43">
        <v>90</v>
      </c>
      <c r="J2233" s="43" t="s">
        <v>22</v>
      </c>
      <c r="K2233" s="43">
        <v>21.25</v>
      </c>
      <c r="L2233" s="43">
        <v>11.75</v>
      </c>
      <c r="M2233" s="43">
        <v>14.75</v>
      </c>
      <c r="N2233" s="37" t="s">
        <v>23</v>
      </c>
      <c r="O2233" s="37" t="s">
        <v>196</v>
      </c>
    </row>
    <row r="2234" spans="1:16" s="36" customFormat="1" x14ac:dyDescent="0.25">
      <c r="A2234" s="37" t="s">
        <v>4454</v>
      </c>
      <c r="B2234" s="44" t="str">
        <f t="shared" si="43"/>
        <v>D284 3F/50'Cd/230V/1Ph/cCSAus/UL</v>
      </c>
      <c r="C2234" s="37" t="s">
        <v>4455</v>
      </c>
      <c r="D2234" s="37" t="str">
        <f>VLOOKUP(A2234,'[1]Zoeller Pump Company'!$A$10:$C$3862,3,FALSE)</f>
        <v>https://www.zoellerpumps.com/en-us/products/sewage-pumps/commercial/280-series</v>
      </c>
      <c r="E2234" s="37" t="s">
        <v>21</v>
      </c>
      <c r="F2234" s="40">
        <v>1396</v>
      </c>
      <c r="G2234" s="41"/>
      <c r="H2234" s="42">
        <v>53514022679</v>
      </c>
      <c r="I2234" s="43">
        <v>94</v>
      </c>
      <c r="J2234" s="43" t="s">
        <v>22</v>
      </c>
      <c r="K2234" s="43">
        <v>21.25</v>
      </c>
      <c r="L2234" s="43">
        <v>11.75</v>
      </c>
      <c r="M2234" s="43">
        <v>14.75</v>
      </c>
      <c r="N2234" s="37" t="s">
        <v>23</v>
      </c>
      <c r="O2234" s="37" t="s">
        <v>196</v>
      </c>
    </row>
    <row r="2235" spans="1:16" s="36" customFormat="1" x14ac:dyDescent="0.25">
      <c r="A2235" s="37" t="s">
        <v>4456</v>
      </c>
      <c r="B2235" s="44" t="str">
        <f t="shared" si="43"/>
        <v>F284 3F/25'Cd/230V/3Ph/cCSAus/UL</v>
      </c>
      <c r="C2235" s="37" t="s">
        <v>4457</v>
      </c>
      <c r="D2235" s="37" t="str">
        <f>VLOOKUP(A2235,'[1]Zoeller Pump Company'!$A$10:$C$3862,3,FALSE)</f>
        <v>https://www.zoellerpumps.com/en-us/products/sewage-pumps/commercial/280-series</v>
      </c>
      <c r="E2235" s="37" t="s">
        <v>21</v>
      </c>
      <c r="F2235" s="40">
        <v>1366</v>
      </c>
      <c r="G2235" s="41"/>
      <c r="H2235" s="42">
        <v>53514022693</v>
      </c>
      <c r="I2235" s="43">
        <v>86</v>
      </c>
      <c r="J2235" s="43" t="s">
        <v>22</v>
      </c>
      <c r="K2235" s="43">
        <v>21.25</v>
      </c>
      <c r="L2235" s="43">
        <v>11.75</v>
      </c>
      <c r="M2235" s="43">
        <v>14.75</v>
      </c>
      <c r="N2235" s="37" t="s">
        <v>23</v>
      </c>
      <c r="O2235" s="37" t="s">
        <v>196</v>
      </c>
    </row>
    <row r="2236" spans="1:16" s="36" customFormat="1" x14ac:dyDescent="0.25">
      <c r="A2236" s="37" t="s">
        <v>4458</v>
      </c>
      <c r="B2236" s="44" t="str">
        <f t="shared" si="43"/>
        <v>G284 3F/35'Cd/460V/3Ph/cCSAus/UL</v>
      </c>
      <c r="C2236" s="37" t="s">
        <v>4459</v>
      </c>
      <c r="D2236" s="37" t="str">
        <f>VLOOKUP(A2236,'[1]Zoeller Pump Company'!$A$10:$C$3862,3,FALSE)</f>
        <v>https://www.zoellerpumps.com/en-us/products/sewage-pumps/commercial/280-series</v>
      </c>
      <c r="E2236" s="37" t="s">
        <v>21</v>
      </c>
      <c r="F2236" s="40">
        <v>1376</v>
      </c>
      <c r="G2236" s="41"/>
      <c r="H2236" s="42">
        <v>53514022709</v>
      </c>
      <c r="I2236" s="43">
        <v>89</v>
      </c>
      <c r="J2236" s="43" t="s">
        <v>22</v>
      </c>
      <c r="K2236" s="43">
        <v>21.25</v>
      </c>
      <c r="L2236" s="43">
        <v>11.75</v>
      </c>
      <c r="M2236" s="43">
        <v>14.75</v>
      </c>
      <c r="N2236" s="37" t="s">
        <v>23</v>
      </c>
      <c r="O2236" s="37" t="s">
        <v>196</v>
      </c>
    </row>
    <row r="2237" spans="1:16" s="36" customFormat="1" x14ac:dyDescent="0.25">
      <c r="A2237" s="37" t="s">
        <v>4460</v>
      </c>
      <c r="B2237" s="44" t="str">
        <f t="shared" si="43"/>
        <v>I284 3F/35'Cd/200-208V/1Ph/cCSAus</v>
      </c>
      <c r="C2237" s="37" t="s">
        <v>4461</v>
      </c>
      <c r="D2237" s="37" t="str">
        <f>VLOOKUP(A2237,'[1]Zoeller Pump Company'!$A$10:$C$3862,3,FALSE)</f>
        <v>https://www.zoellerpumps.com/en-us/products/sewage-pumps/commercial/280-series</v>
      </c>
      <c r="E2237" s="37" t="s">
        <v>21</v>
      </c>
      <c r="F2237" s="40">
        <v>1301</v>
      </c>
      <c r="G2237" s="41"/>
      <c r="H2237" s="42">
        <v>53514022716</v>
      </c>
      <c r="I2237" s="43">
        <v>89</v>
      </c>
      <c r="J2237" s="43" t="s">
        <v>22</v>
      </c>
      <c r="K2237" s="43">
        <v>21.25</v>
      </c>
      <c r="L2237" s="43">
        <v>11.75</v>
      </c>
      <c r="M2237" s="43">
        <v>14.75</v>
      </c>
      <c r="N2237" s="37" t="s">
        <v>23</v>
      </c>
      <c r="O2237" s="37" t="s">
        <v>196</v>
      </c>
    </row>
    <row r="2238" spans="1:16" s="36" customFormat="1" x14ac:dyDescent="0.25">
      <c r="A2238" s="37" t="s">
        <v>4462</v>
      </c>
      <c r="B2238" s="44" t="str">
        <f t="shared" si="43"/>
        <v>I284 3F/25'Cd/200-208V/1Ph/cCSAus</v>
      </c>
      <c r="C2238" s="37" t="s">
        <v>4463</v>
      </c>
      <c r="D2238" s="37" t="str">
        <f>VLOOKUP(A2238,'[1]Zoeller Pump Company'!$A$10:$C$3862,3,FALSE)</f>
        <v>https://www.zoellerpumps.com/en-us/products/sewage-pumps/commercial/280-series</v>
      </c>
      <c r="E2238" s="37" t="s">
        <v>21</v>
      </c>
      <c r="F2238" s="40">
        <v>1291</v>
      </c>
      <c r="G2238" s="41"/>
      <c r="H2238" s="42">
        <v>53514022723</v>
      </c>
      <c r="I2238" s="43">
        <v>86</v>
      </c>
      <c r="J2238" s="43" t="s">
        <v>22</v>
      </c>
      <c r="K2238" s="43">
        <v>21.25</v>
      </c>
      <c r="L2238" s="43">
        <v>11.75</v>
      </c>
      <c r="M2238" s="43">
        <v>14.75</v>
      </c>
      <c r="N2238" s="37" t="s">
        <v>23</v>
      </c>
      <c r="O2238" s="37" t="s">
        <v>196</v>
      </c>
    </row>
    <row r="2239" spans="1:16" s="36" customFormat="1" x14ac:dyDescent="0.25">
      <c r="A2239" s="37" t="s">
        <v>4464</v>
      </c>
      <c r="B2239" s="44" t="str">
        <f t="shared" si="43"/>
        <v>J284 3F/35'Cd/200-208V/3Ph/cCSAus/UL</v>
      </c>
      <c r="C2239" s="37" t="s">
        <v>4465</v>
      </c>
      <c r="D2239" s="37" t="str">
        <f>VLOOKUP(A2239,'[1]Zoeller Pump Company'!$A$10:$C$3862,3,FALSE)</f>
        <v>https://www.zoellerpumps.com/en-us/products/sewage-pumps/commercial/280-series</v>
      </c>
      <c r="E2239" s="37" t="s">
        <v>21</v>
      </c>
      <c r="F2239" s="40">
        <v>1376</v>
      </c>
      <c r="G2239" s="41"/>
      <c r="H2239" s="42">
        <v>53514022747</v>
      </c>
      <c r="I2239" s="43">
        <v>89</v>
      </c>
      <c r="J2239" s="43" t="s">
        <v>22</v>
      </c>
      <c r="K2239" s="43">
        <v>21.25</v>
      </c>
      <c r="L2239" s="43">
        <v>11.75</v>
      </c>
      <c r="M2239" s="43">
        <v>14.75</v>
      </c>
      <c r="N2239" s="37" t="s">
        <v>23</v>
      </c>
      <c r="O2239" s="37" t="s">
        <v>196</v>
      </c>
    </row>
    <row r="2240" spans="1:16" s="36" customFormat="1" x14ac:dyDescent="0.25">
      <c r="A2240" s="37" t="s">
        <v>4466</v>
      </c>
      <c r="B2240" s="44" t="str">
        <f t="shared" si="43"/>
        <v>H284 3F/25'Cd/200-208V/1Ph/cCSAus</v>
      </c>
      <c r="C2240" s="37" t="s">
        <v>4467</v>
      </c>
      <c r="D2240" s="37" t="str">
        <f>VLOOKUP(A2240,'[1]Zoeller Pump Company'!$A$10:$C$3862,3,FALSE)</f>
        <v>https://www.zoellerpumps.com/en-us/products/sewage-pumps/commercial/280-series</v>
      </c>
      <c r="E2240" s="37" t="s">
        <v>21</v>
      </c>
      <c r="F2240" s="40">
        <v>1396</v>
      </c>
      <c r="G2240" s="41"/>
      <c r="H2240" s="42">
        <v>53514022754</v>
      </c>
      <c r="I2240" s="43">
        <v>87</v>
      </c>
      <c r="J2240" s="43" t="s">
        <v>22</v>
      </c>
      <c r="K2240" s="43">
        <v>21.25</v>
      </c>
      <c r="L2240" s="43">
        <v>11.75</v>
      </c>
      <c r="M2240" s="43">
        <v>14.75</v>
      </c>
      <c r="N2240" s="37" t="s">
        <v>23</v>
      </c>
      <c r="O2240" s="37" t="s">
        <v>196</v>
      </c>
    </row>
    <row r="2241" spans="1:15" s="36" customFormat="1" x14ac:dyDescent="0.25">
      <c r="A2241" s="37" t="s">
        <v>4468</v>
      </c>
      <c r="B2241" s="44" t="str">
        <f t="shared" si="43"/>
        <v>E284 3F/50'Cd/230V/1Ph/cCSAus/UL</v>
      </c>
      <c r="C2241" s="37" t="s">
        <v>4469</v>
      </c>
      <c r="D2241" s="37" t="str">
        <f>VLOOKUP(A2241,'[1]Zoeller Pump Company'!$A$10:$C$3862,3,FALSE)</f>
        <v>https://www.zoellerpumps.com/en-us/products/sewage-pumps/commercial/280-series</v>
      </c>
      <c r="E2241" s="37" t="s">
        <v>21</v>
      </c>
      <c r="F2241" s="40">
        <v>1291</v>
      </c>
      <c r="G2241" s="41"/>
      <c r="H2241" s="42">
        <v>53514022761</v>
      </c>
      <c r="I2241" s="43">
        <v>93</v>
      </c>
      <c r="J2241" s="43" t="s">
        <v>22</v>
      </c>
      <c r="K2241" s="43">
        <v>21.25</v>
      </c>
      <c r="L2241" s="43">
        <v>11.75</v>
      </c>
      <c r="M2241" s="43">
        <v>14.75</v>
      </c>
      <c r="N2241" s="37" t="s">
        <v>23</v>
      </c>
      <c r="O2241" s="37" t="s">
        <v>196</v>
      </c>
    </row>
    <row r="2242" spans="1:15" s="36" customFormat="1" x14ac:dyDescent="0.25">
      <c r="A2242" s="37" t="s">
        <v>4470</v>
      </c>
      <c r="B2242" s="44" t="str">
        <f t="shared" si="43"/>
        <v>J284 3F/50'Cd/200-208V/3Ph/cCSAus/UL</v>
      </c>
      <c r="C2242" s="37" t="s">
        <v>4471</v>
      </c>
      <c r="D2242" s="37" t="str">
        <f>VLOOKUP(A2242,'[1]Zoeller Pump Company'!$A$10:$C$3862,3,FALSE)</f>
        <v>https://www.zoellerpumps.com/en-us/products/sewage-pumps/commercial/280-series</v>
      </c>
      <c r="E2242" s="37" t="s">
        <v>21</v>
      </c>
      <c r="F2242" s="40">
        <v>1406</v>
      </c>
      <c r="G2242" s="41"/>
      <c r="H2242" s="42">
        <v>53514022778</v>
      </c>
      <c r="I2242" s="43">
        <v>93</v>
      </c>
      <c r="J2242" s="43" t="s">
        <v>22</v>
      </c>
      <c r="K2242" s="43">
        <v>21.25</v>
      </c>
      <c r="L2242" s="43">
        <v>11.75</v>
      </c>
      <c r="M2242" s="43">
        <v>14.75</v>
      </c>
      <c r="N2242" s="37" t="s">
        <v>23</v>
      </c>
      <c r="O2242" s="37" t="s">
        <v>196</v>
      </c>
    </row>
    <row r="2243" spans="1:15" s="36" customFormat="1" x14ac:dyDescent="0.25">
      <c r="A2243" s="37" t="s">
        <v>4472</v>
      </c>
      <c r="B2243" s="44" t="str">
        <f t="shared" si="43"/>
        <v>H284 3F/15'Cd/200-208V/1Ph/cCSAus</v>
      </c>
      <c r="C2243" s="37" t="s">
        <v>4473</v>
      </c>
      <c r="D2243" s="37" t="str">
        <f>VLOOKUP(A2243,'[1]Zoeller Pump Company'!$A$10:$C$3862,3,FALSE)</f>
        <v>https://www.zoellerpumps.com/en-us/products/sewage-pumps/commercial/280-series</v>
      </c>
      <c r="E2243" s="37" t="s">
        <v>21</v>
      </c>
      <c r="F2243" s="40">
        <v>1312</v>
      </c>
      <c r="G2243" s="41"/>
      <c r="H2243" s="42">
        <v>53514022785</v>
      </c>
      <c r="I2243" s="43">
        <v>85</v>
      </c>
      <c r="J2243" s="43" t="s">
        <v>22</v>
      </c>
      <c r="K2243" s="43">
        <v>21.25</v>
      </c>
      <c r="L2243" s="43">
        <v>11.75</v>
      </c>
      <c r="M2243" s="43">
        <v>14.75</v>
      </c>
      <c r="N2243" s="37" t="s">
        <v>23</v>
      </c>
      <c r="O2243" s="37" t="s">
        <v>196</v>
      </c>
    </row>
    <row r="2244" spans="1:15" s="36" customFormat="1" x14ac:dyDescent="0.25">
      <c r="A2244" s="37" t="s">
        <v>4474</v>
      </c>
      <c r="B2244" s="44" t="str">
        <f t="shared" si="43"/>
        <v>F284 3F/35'Cd/230V/3Ph/cCSAus/UL</v>
      </c>
      <c r="C2244" s="37" t="s">
        <v>4475</v>
      </c>
      <c r="D2244" s="37" t="str">
        <f>VLOOKUP(A2244,'[1]Zoeller Pump Company'!$A$10:$C$3862,3,FALSE)</f>
        <v>https://www.zoellerpumps.com/en-us/products/sewage-pumps/commercial/280-series</v>
      </c>
      <c r="E2244" s="37" t="s">
        <v>21</v>
      </c>
      <c r="F2244" s="40">
        <v>1376</v>
      </c>
      <c r="G2244" s="41"/>
      <c r="H2244" s="42">
        <v>53514027520</v>
      </c>
      <c r="I2244" s="43">
        <v>89</v>
      </c>
      <c r="J2244" s="43" t="s">
        <v>22</v>
      </c>
      <c r="K2244" s="43">
        <v>21.25</v>
      </c>
      <c r="L2244" s="43">
        <v>11.75</v>
      </c>
      <c r="M2244" s="43">
        <v>14.75</v>
      </c>
      <c r="N2244" s="37" t="s">
        <v>23</v>
      </c>
      <c r="O2244" s="37" t="s">
        <v>196</v>
      </c>
    </row>
    <row r="2245" spans="1:15" s="36" customFormat="1" x14ac:dyDescent="0.25">
      <c r="A2245" s="37" t="s">
        <v>4476</v>
      </c>
      <c r="B2245" s="44" t="str">
        <f t="shared" si="43"/>
        <v>E284 3F/230V/1Ph/cCSAus/Wo Plug</v>
      </c>
      <c r="C2245" s="37" t="s">
        <v>4477</v>
      </c>
      <c r="D2245" s="37" t="str">
        <f>VLOOKUP(A2245,'[1]Zoeller Pump Company'!$A$10:$C$3862,3,FALSE)</f>
        <v>https://www.zoellerpumps.com/en-us/products/sewage-pumps/commercial/280-series</v>
      </c>
      <c r="E2245" s="37" t="s">
        <v>21</v>
      </c>
      <c r="F2245" s="40">
        <v>1151</v>
      </c>
      <c r="G2245" s="41"/>
      <c r="H2245" s="42">
        <v>53514039448</v>
      </c>
      <c r="I2245" s="43">
        <v>84</v>
      </c>
      <c r="J2245" s="43" t="s">
        <v>22</v>
      </c>
      <c r="K2245" s="43">
        <v>21.25</v>
      </c>
      <c r="L2245" s="43">
        <v>11.75</v>
      </c>
      <c r="M2245" s="43">
        <v>14.75</v>
      </c>
      <c r="N2245" s="37" t="s">
        <v>23</v>
      </c>
      <c r="O2245" s="37" t="s">
        <v>196</v>
      </c>
    </row>
    <row r="2246" spans="1:15" s="36" customFormat="1" x14ac:dyDescent="0.25">
      <c r="A2246" s="37" t="s">
        <v>4478</v>
      </c>
      <c r="B2246" s="44" t="str">
        <f t="shared" si="43"/>
        <v>BE284 3F/230V/1Ph/15' Pb/cCSAus/UL</v>
      </c>
      <c r="C2246" s="37" t="s">
        <v>4479</v>
      </c>
      <c r="D2246" s="37" t="str">
        <f>VLOOKUP(A2246,'[1]Zoeller Pump Company'!$A$10:$C$3862,3,FALSE)</f>
        <v>https://www.zoellerpumps.com/en-us/products/sewage-pumps/commercial/280-series</v>
      </c>
      <c r="E2246" s="37" t="s">
        <v>21</v>
      </c>
      <c r="F2246" s="40">
        <v>1183</v>
      </c>
      <c r="G2246" s="41"/>
      <c r="H2246" s="42">
        <v>53514041274</v>
      </c>
      <c r="I2246" s="43">
        <v>86</v>
      </c>
      <c r="J2246" s="43" t="s">
        <v>22</v>
      </c>
      <c r="K2246" s="43">
        <v>21.25</v>
      </c>
      <c r="L2246" s="43">
        <v>11.75</v>
      </c>
      <c r="M2246" s="43">
        <v>14.75</v>
      </c>
      <c r="N2246" s="37" t="s">
        <v>23</v>
      </c>
      <c r="O2246" s="37" t="s">
        <v>196</v>
      </c>
    </row>
    <row r="2247" spans="1:15" s="36" customFormat="1" x14ac:dyDescent="0.25">
      <c r="A2247" s="37" t="s">
        <v>4480</v>
      </c>
      <c r="B2247" s="44" t="str">
        <f t="shared" si="43"/>
        <v>G284 3F/50'Cd/460V/3Ph/cCSAus/UL</v>
      </c>
      <c r="C2247" s="37" t="s">
        <v>4481</v>
      </c>
      <c r="D2247" s="37" t="str">
        <f>VLOOKUP(A2247,'[1]Zoeller Pump Company'!$A$10:$C$3862,3,FALSE)</f>
        <v>https://www.zoellerpumps.com/en-us/products/sewage-pumps/commercial/280-series</v>
      </c>
      <c r="E2247" s="37" t="s">
        <v>21</v>
      </c>
      <c r="F2247" s="40">
        <v>1406</v>
      </c>
      <c r="G2247" s="41"/>
      <c r="H2247" s="42">
        <v>53514089450</v>
      </c>
      <c r="I2247" s="43">
        <v>93</v>
      </c>
      <c r="J2247" s="43" t="s">
        <v>22</v>
      </c>
      <c r="K2247" s="43">
        <v>21.25</v>
      </c>
      <c r="L2247" s="43">
        <v>11.75</v>
      </c>
      <c r="M2247" s="43">
        <v>14.75</v>
      </c>
      <c r="N2247" s="37" t="s">
        <v>23</v>
      </c>
      <c r="O2247" s="37" t="s">
        <v>196</v>
      </c>
    </row>
    <row r="2248" spans="1:15" s="36" customFormat="1" x14ac:dyDescent="0.25">
      <c r="A2248" s="37" t="s">
        <v>4482</v>
      </c>
      <c r="B2248" s="44" t="str">
        <f t="shared" si="43"/>
        <v>CF284 3F/230V/3Ph/UL/Auto</v>
      </c>
      <c r="C2248" s="37" t="s">
        <v>4483</v>
      </c>
      <c r="D2248" s="37" t="str">
        <f>VLOOKUP(A2248,'[1]Zoeller Pump Company'!$A$10:$C$3862,3,FALSE)</f>
        <v>https://www.zoellerpumps.com/en-us/products/sewage-pumps/commercial/280-series</v>
      </c>
      <c r="E2248" s="37" t="s">
        <v>21</v>
      </c>
      <c r="F2248" s="40">
        <v>1645</v>
      </c>
      <c r="G2248" s="41"/>
      <c r="H2248" s="42">
        <v>53514121358</v>
      </c>
      <c r="I2248" s="43">
        <v>84</v>
      </c>
      <c r="J2248" s="43">
        <v>1</v>
      </c>
      <c r="K2248" s="43">
        <v>21.25</v>
      </c>
      <c r="L2248" s="43">
        <v>11.75</v>
      </c>
      <c r="M2248" s="43">
        <v>14.75</v>
      </c>
      <c r="N2248" s="37" t="s">
        <v>23</v>
      </c>
      <c r="O2248" s="37" t="s">
        <v>196</v>
      </c>
    </row>
    <row r="2249" spans="1:15" s="36" customFormat="1" x14ac:dyDescent="0.25">
      <c r="A2249" s="37" t="s">
        <v>4484</v>
      </c>
      <c r="B2249" s="44" t="str">
        <f t="shared" si="43"/>
        <v>F284 3F/50'Cd/230V/3Ph/cCSAus/UL</v>
      </c>
      <c r="C2249" s="37" t="s">
        <v>4485</v>
      </c>
      <c r="D2249" s="37" t="str">
        <f>VLOOKUP(A2249,'[1]Zoeller Pump Company'!$A$10:$C$3862,3,FALSE)</f>
        <v>https://www.zoellerpumps.com/en-us/products/sewage-pumps/commercial/280-series</v>
      </c>
      <c r="E2249" s="37" t="s">
        <v>21</v>
      </c>
      <c r="F2249" s="40">
        <v>1406</v>
      </c>
      <c r="G2249" s="41"/>
      <c r="H2249" s="42">
        <v>53514123918</v>
      </c>
      <c r="I2249" s="43">
        <v>93</v>
      </c>
      <c r="J2249" s="43" t="s">
        <v>22</v>
      </c>
      <c r="K2249" s="43">
        <v>21.25</v>
      </c>
      <c r="L2249" s="43">
        <v>11.75</v>
      </c>
      <c r="M2249" s="43">
        <v>14.75</v>
      </c>
      <c r="N2249" s="37" t="s">
        <v>23</v>
      </c>
      <c r="O2249" s="37" t="s">
        <v>196</v>
      </c>
    </row>
    <row r="2250" spans="1:15" s="36" customFormat="1" x14ac:dyDescent="0.25">
      <c r="A2250" s="37" t="s">
        <v>4486</v>
      </c>
      <c r="B2250" s="44" t="str">
        <f t="shared" si="43"/>
        <v>I284 3F/50'Cd/200-208V/1Ph/cCSAus</v>
      </c>
      <c r="C2250" s="37" t="s">
        <v>4487</v>
      </c>
      <c r="D2250" s="37" t="str">
        <f>VLOOKUP(A2250,'[1]Zoeller Pump Company'!$A$10:$C$3862,3,FALSE)</f>
        <v>https://www.zoellerpumps.com/en-us/products/sewage-pumps/commercial/280-series</v>
      </c>
      <c r="E2250" s="37" t="s">
        <v>21</v>
      </c>
      <c r="F2250" s="40">
        <v>1331</v>
      </c>
      <c r="G2250" s="41"/>
      <c r="H2250" s="42">
        <v>53514127886</v>
      </c>
      <c r="I2250" s="43">
        <v>93</v>
      </c>
      <c r="J2250" s="43" t="s">
        <v>22</v>
      </c>
      <c r="K2250" s="43">
        <v>21.25</v>
      </c>
      <c r="L2250" s="43">
        <v>11.75</v>
      </c>
      <c r="M2250" s="43">
        <v>14.75</v>
      </c>
      <c r="N2250" s="37" t="s">
        <v>23</v>
      </c>
      <c r="O2250" s="37" t="s">
        <v>196</v>
      </c>
    </row>
    <row r="2251" spans="1:15" s="36" customFormat="1" x14ac:dyDescent="0.25">
      <c r="A2251" s="37" t="s">
        <v>4488</v>
      </c>
      <c r="B2251" s="44" t="str">
        <f t="shared" si="43"/>
        <v>JX284 3F/200-208V/3Ph/Ex Pr/FM/CSA</v>
      </c>
      <c r="C2251" s="37" t="s">
        <v>4489</v>
      </c>
      <c r="D2251" s="37" t="str">
        <f>VLOOKUP(A2251,'[1]Zoeller Pump Company'!$A$10:$C$3862,3,FALSE)</f>
        <v>https://www.zoellerpumps.com/en-us/products/sewage-pumps/commercial/280-series</v>
      </c>
      <c r="E2251" s="37" t="s">
        <v>21</v>
      </c>
      <c r="F2251" s="40">
        <v>2646</v>
      </c>
      <c r="G2251" s="41"/>
      <c r="H2251" s="42">
        <v>53514136895</v>
      </c>
      <c r="I2251" s="43">
        <v>128</v>
      </c>
      <c r="J2251" s="43" t="s">
        <v>22</v>
      </c>
      <c r="K2251" s="43">
        <v>32</v>
      </c>
      <c r="L2251" s="43">
        <v>12</v>
      </c>
      <c r="M2251" s="43">
        <v>15</v>
      </c>
      <c r="N2251" s="37" t="s">
        <v>23</v>
      </c>
      <c r="O2251" s="37" t="s">
        <v>24</v>
      </c>
    </row>
    <row r="2252" spans="1:15" s="36" customFormat="1" x14ac:dyDescent="0.25">
      <c r="A2252" s="37" t="s">
        <v>4490</v>
      </c>
      <c r="B2252" s="44" t="str">
        <f t="shared" si="43"/>
        <v>IX284 3F/200-208V/1Ph/Expr/FM/CSA</v>
      </c>
      <c r="C2252" s="37" t="s">
        <v>4491</v>
      </c>
      <c r="D2252" s="37" t="str">
        <f>VLOOKUP(A2252,'[1]Zoeller Pump Company'!$A$10:$C$3862,3,FALSE)</f>
        <v>https://www.zoellerpumps.com/en-us/products/sewage-pumps/commercial/280-series</v>
      </c>
      <c r="E2252" s="37" t="s">
        <v>21</v>
      </c>
      <c r="F2252" s="40">
        <v>2571</v>
      </c>
      <c r="G2252" s="41"/>
      <c r="H2252" s="42">
        <v>53514141233</v>
      </c>
      <c r="I2252" s="43">
        <v>127</v>
      </c>
      <c r="J2252" s="43" t="s">
        <v>22</v>
      </c>
      <c r="K2252" s="43">
        <v>32</v>
      </c>
      <c r="L2252" s="43">
        <v>12</v>
      </c>
      <c r="M2252" s="43">
        <v>15</v>
      </c>
      <c r="N2252" s="37" t="s">
        <v>23</v>
      </c>
      <c r="O2252" s="37" t="s">
        <v>24</v>
      </c>
    </row>
    <row r="2253" spans="1:15" s="36" customFormat="1" x14ac:dyDescent="0.25">
      <c r="A2253" s="37" t="s">
        <v>4492</v>
      </c>
      <c r="B2253" s="44" t="str">
        <f t="shared" si="43"/>
        <v>FX284 3F/230V/3Ph/Ex Pr/FM/CSA</v>
      </c>
      <c r="C2253" s="37" t="s">
        <v>4493</v>
      </c>
      <c r="D2253" s="37" t="str">
        <f>VLOOKUP(A2253,'[1]Zoeller Pump Company'!$A$10:$C$3862,3,FALSE)</f>
        <v>https://www.zoellerpumps.com/en-us/products/sewage-pumps/commercial/280-series</v>
      </c>
      <c r="E2253" s="37" t="s">
        <v>21</v>
      </c>
      <c r="F2253" s="40">
        <v>2646</v>
      </c>
      <c r="G2253" s="41"/>
      <c r="H2253" s="42">
        <v>53514145422</v>
      </c>
      <c r="I2253" s="43">
        <v>129</v>
      </c>
      <c r="J2253" s="43" t="s">
        <v>22</v>
      </c>
      <c r="K2253" s="43">
        <v>32</v>
      </c>
      <c r="L2253" s="43">
        <v>12</v>
      </c>
      <c r="M2253" s="43">
        <v>15</v>
      </c>
      <c r="N2253" s="37" t="s">
        <v>23</v>
      </c>
      <c r="O2253" s="37" t="s">
        <v>24</v>
      </c>
    </row>
    <row r="2254" spans="1:15" s="36" customFormat="1" x14ac:dyDescent="0.25">
      <c r="A2254" s="37" t="s">
        <v>4494</v>
      </c>
      <c r="B2254" s="44" t="str">
        <f t="shared" si="43"/>
        <v>EX284 3F/230V/1Ph/Ex Pr/FM/CSA</v>
      </c>
      <c r="C2254" s="37" t="s">
        <v>4495</v>
      </c>
      <c r="D2254" s="37" t="str">
        <f>VLOOKUP(A2254,'[1]Zoeller Pump Company'!$A$10:$C$3862,3,FALSE)</f>
        <v>https://www.zoellerpumps.com/en-us/products/sewage-pumps/commercial/280-series</v>
      </c>
      <c r="E2254" s="37" t="s">
        <v>21</v>
      </c>
      <c r="F2254" s="40">
        <v>2531</v>
      </c>
      <c r="G2254" s="41"/>
      <c r="H2254" s="42">
        <v>53514150136</v>
      </c>
      <c r="I2254" s="43">
        <v>128</v>
      </c>
      <c r="J2254" s="43" t="s">
        <v>22</v>
      </c>
      <c r="K2254" s="43">
        <v>32</v>
      </c>
      <c r="L2254" s="43">
        <v>12</v>
      </c>
      <c r="M2254" s="43">
        <v>15</v>
      </c>
      <c r="N2254" s="37" t="s">
        <v>23</v>
      </c>
      <c r="O2254" s="37" t="s">
        <v>24</v>
      </c>
    </row>
    <row r="2255" spans="1:15" s="36" customFormat="1" x14ac:dyDescent="0.25">
      <c r="A2255" s="37" t="s">
        <v>4496</v>
      </c>
      <c r="B2255" s="44" t="str">
        <f t="shared" si="43"/>
        <v>GX284 3F/460V/3Ph/Ex Pr/FM/CSA</v>
      </c>
      <c r="C2255" s="37" t="s">
        <v>4497</v>
      </c>
      <c r="D2255" s="37" t="str">
        <f>VLOOKUP(A2255,'[1]Zoeller Pump Company'!$A$10:$C$3862,3,FALSE)</f>
        <v>https://www.zoellerpumps.com/en-us/products/sewage-pumps/commercial/280-series</v>
      </c>
      <c r="E2255" s="37" t="s">
        <v>21</v>
      </c>
      <c r="F2255" s="40">
        <v>2646</v>
      </c>
      <c r="G2255" s="41"/>
      <c r="H2255" s="42">
        <v>53514154189</v>
      </c>
      <c r="I2255" s="43">
        <v>129</v>
      </c>
      <c r="J2255" s="43" t="s">
        <v>22</v>
      </c>
      <c r="K2255" s="43">
        <v>32</v>
      </c>
      <c r="L2255" s="43">
        <v>12</v>
      </c>
      <c r="M2255" s="43">
        <v>15</v>
      </c>
      <c r="N2255" s="37" t="s">
        <v>23</v>
      </c>
      <c r="O2255" s="37" t="s">
        <v>24</v>
      </c>
    </row>
    <row r="2256" spans="1:15" s="36" customFormat="1" x14ac:dyDescent="0.25">
      <c r="A2256" s="45" t="s">
        <v>4498</v>
      </c>
      <c r="B2256" s="44" t="str">
        <f t="shared" si="43"/>
        <v>JX284 3F/50'Cd/200-208V/3Ph/Ex Pr/FM/CSA</v>
      </c>
      <c r="C2256" s="37" t="s">
        <v>4499</v>
      </c>
      <c r="D2256" s="37" t="str">
        <f>VLOOKUP(A2256,'[1]Zoeller Pump Company'!$A$10:$C$3862,3,FALSE)</f>
        <v>https://www.zoellerpumps.com/en-us/products/sewage-pumps/commercial/280-series</v>
      </c>
      <c r="E2256" s="37" t="s">
        <v>21</v>
      </c>
      <c r="F2256" s="40">
        <v>2786</v>
      </c>
      <c r="G2256" s="41"/>
      <c r="H2256" s="42">
        <v>53514186364</v>
      </c>
      <c r="I2256" s="43">
        <v>131</v>
      </c>
      <c r="J2256" s="46" t="s">
        <v>22</v>
      </c>
      <c r="K2256" s="43">
        <v>32</v>
      </c>
      <c r="L2256" s="43">
        <v>12</v>
      </c>
      <c r="M2256" s="43">
        <v>15</v>
      </c>
      <c r="N2256" s="39" t="s">
        <v>23</v>
      </c>
      <c r="O2256" s="39" t="s">
        <v>24</v>
      </c>
    </row>
    <row r="2257" spans="1:15" s="36" customFormat="1" x14ac:dyDescent="0.25">
      <c r="A2257" s="37" t="s">
        <v>4500</v>
      </c>
      <c r="B2257" s="44" t="str">
        <f t="shared" si="43"/>
        <v>IX284 3F/35'Cd/200-208V/1Ph/Ex Pr/FM/CSA</v>
      </c>
      <c r="C2257" s="37" t="s">
        <v>4501</v>
      </c>
      <c r="D2257" s="37" t="str">
        <f>VLOOKUP(A2257,'[1]Zoeller Pump Company'!$A$10:$C$3862,3,FALSE)</f>
        <v>https://www.zoellerpumps.com/en-us/products/sewage-pumps/commercial/280-series</v>
      </c>
      <c r="E2257" s="37" t="s">
        <v>21</v>
      </c>
      <c r="F2257" s="40">
        <v>3505</v>
      </c>
      <c r="G2257" s="41"/>
      <c r="H2257" s="42">
        <v>53514256487</v>
      </c>
      <c r="I2257" s="43">
        <v>127</v>
      </c>
      <c r="J2257" s="43" t="s">
        <v>22</v>
      </c>
      <c r="K2257" s="43">
        <v>32</v>
      </c>
      <c r="L2257" s="43">
        <v>12</v>
      </c>
      <c r="M2257" s="43">
        <v>15</v>
      </c>
      <c r="N2257" s="37" t="s">
        <v>23</v>
      </c>
      <c r="O2257" s="37" t="s">
        <v>24</v>
      </c>
    </row>
    <row r="2258" spans="1:15" s="36" customFormat="1" x14ac:dyDescent="0.25">
      <c r="A2258" s="37" t="s">
        <v>4502</v>
      </c>
      <c r="B2258" s="44" t="str">
        <f t="shared" si="43"/>
        <v>EX284 3F/25'Cd/230V/1Ph/Ex Pr/FM/CSA</v>
      </c>
      <c r="C2258" s="37" t="s">
        <v>4503</v>
      </c>
      <c r="D2258" s="37" t="str">
        <f>VLOOKUP(A2258,'[1]Zoeller Pump Company'!$A$10:$C$3862,3,FALSE)</f>
        <v>https://www.zoellerpumps.com/en-us/products/sewage-pumps/commercial/280-series</v>
      </c>
      <c r="E2258" s="37" t="s">
        <v>21</v>
      </c>
      <c r="F2258" s="40">
        <v>2746</v>
      </c>
      <c r="G2258" s="41"/>
      <c r="H2258" s="42">
        <v>53514257064</v>
      </c>
      <c r="I2258" s="43">
        <v>128</v>
      </c>
      <c r="J2258" s="43" t="s">
        <v>22</v>
      </c>
      <c r="K2258" s="43">
        <v>32</v>
      </c>
      <c r="L2258" s="43">
        <v>12</v>
      </c>
      <c r="M2258" s="43">
        <v>15</v>
      </c>
      <c r="N2258" s="37" t="s">
        <v>23</v>
      </c>
      <c r="O2258" s="37" t="s">
        <v>24</v>
      </c>
    </row>
    <row r="2259" spans="1:15" s="36" customFormat="1" x14ac:dyDescent="0.25">
      <c r="A2259" s="37" t="s">
        <v>4504</v>
      </c>
      <c r="B2259" s="44" t="str">
        <f t="shared" si="43"/>
        <v>CF284 3F/25'Cd/230V/3Ph/UL/Auto/</v>
      </c>
      <c r="C2259" s="37" t="s">
        <v>4505</v>
      </c>
      <c r="D2259" s="37" t="str">
        <f>VLOOKUP(A2259,'[1]Zoeller Pump Company'!$A$10:$C$3862,3,FALSE)</f>
        <v>https://www.zoellerpumps.com/en-us/products/sewage-pumps/commercial/280-series</v>
      </c>
      <c r="E2259" s="37" t="s">
        <v>21</v>
      </c>
      <c r="F2259" s="40">
        <v>1745</v>
      </c>
      <c r="G2259" s="41"/>
      <c r="H2259" s="42">
        <v>53514261160</v>
      </c>
      <c r="I2259" s="43">
        <v>85</v>
      </c>
      <c r="J2259" s="43" t="s">
        <v>22</v>
      </c>
      <c r="K2259" s="43">
        <v>21.25</v>
      </c>
      <c r="L2259" s="43">
        <v>11.75</v>
      </c>
      <c r="M2259" s="43">
        <v>14.75</v>
      </c>
      <c r="N2259" s="37" t="s">
        <v>23</v>
      </c>
      <c r="O2259" s="37" t="s">
        <v>196</v>
      </c>
    </row>
    <row r="2260" spans="1:15" s="36" customFormat="1" x14ac:dyDescent="0.25">
      <c r="A2260" s="37" t="s">
        <v>4506</v>
      </c>
      <c r="B2260" s="44" t="str">
        <f t="shared" si="43"/>
        <v>EX284 3F/35'Cd/230V/1Ph/Ex Pr/FM/CSA</v>
      </c>
      <c r="C2260" s="37" t="s">
        <v>4507</v>
      </c>
      <c r="D2260" s="37" t="str">
        <f>VLOOKUP(A2260,'[1]Zoeller Pump Company'!$A$10:$C$3862,3,FALSE)</f>
        <v>https://www.zoellerpumps.com/en-us/products/sewage-pumps/commercial/280-series</v>
      </c>
      <c r="E2260" s="37" t="s">
        <v>21</v>
      </c>
      <c r="F2260" s="40">
        <v>2641</v>
      </c>
      <c r="G2260" s="41"/>
      <c r="H2260" s="42">
        <v>53514322779</v>
      </c>
      <c r="I2260" s="43">
        <v>129</v>
      </c>
      <c r="J2260" s="43" t="s">
        <v>22</v>
      </c>
      <c r="K2260" s="43">
        <v>32</v>
      </c>
      <c r="L2260" s="43">
        <v>12</v>
      </c>
      <c r="M2260" s="43">
        <v>15</v>
      </c>
      <c r="N2260" s="37" t="s">
        <v>23</v>
      </c>
      <c r="O2260" s="37" t="s">
        <v>24</v>
      </c>
    </row>
    <row r="2261" spans="1:15" s="36" customFormat="1" x14ac:dyDescent="0.25">
      <c r="A2261" s="37" t="s">
        <v>4508</v>
      </c>
      <c r="B2261" s="44" t="str">
        <f t="shared" si="43"/>
        <v>GX284 3F/25'Cd/460V/3Ph/Ex Pr/FM/CSA</v>
      </c>
      <c r="C2261" s="37" t="s">
        <v>4509</v>
      </c>
      <c r="D2261" s="37" t="str">
        <f>VLOOKUP(A2261,'[1]Zoeller Pump Company'!$A$10:$C$3862,3,FALSE)</f>
        <v>https://www.zoellerpumps.com/en-us/products/sewage-pumps/commercial/280-series</v>
      </c>
      <c r="E2261" s="37" t="s">
        <v>21</v>
      </c>
      <c r="F2261" s="40">
        <v>2746</v>
      </c>
      <c r="G2261" s="41"/>
      <c r="H2261" s="42">
        <v>53514341619</v>
      </c>
      <c r="I2261" s="43">
        <v>125</v>
      </c>
      <c r="J2261" s="43" t="s">
        <v>22</v>
      </c>
      <c r="K2261" s="43">
        <v>32</v>
      </c>
      <c r="L2261" s="43">
        <v>12</v>
      </c>
      <c r="M2261" s="43">
        <v>15</v>
      </c>
      <c r="N2261" s="37" t="s">
        <v>23</v>
      </c>
      <c r="O2261" s="37" t="s">
        <v>24</v>
      </c>
    </row>
    <row r="2262" spans="1:15" s="36" customFormat="1" x14ac:dyDescent="0.25">
      <c r="A2262" s="37" t="s">
        <v>4510</v>
      </c>
      <c r="B2262" s="44" t="str">
        <f t="shared" si="43"/>
        <v>GX284 3F/50'Cd/460V/3Ph/Ex Pr/FM/CSA</v>
      </c>
      <c r="C2262" s="37" t="s">
        <v>4511</v>
      </c>
      <c r="D2262" s="37" t="str">
        <f>VLOOKUP(A2262,'[1]Zoeller Pump Company'!$A$10:$C$3862,3,FALSE)</f>
        <v>https://www.zoellerpumps.com/en-us/products/sewage-pumps/commercial/280-series</v>
      </c>
      <c r="E2262" s="37" t="s">
        <v>21</v>
      </c>
      <c r="F2262" s="40">
        <v>2786</v>
      </c>
      <c r="G2262" s="41"/>
      <c r="H2262" s="42">
        <v>53514363246</v>
      </c>
      <c r="I2262" s="43">
        <v>125</v>
      </c>
      <c r="J2262" s="43" t="s">
        <v>22</v>
      </c>
      <c r="K2262" s="43">
        <v>32</v>
      </c>
      <c r="L2262" s="43">
        <v>12</v>
      </c>
      <c r="M2262" s="43">
        <v>15</v>
      </c>
      <c r="N2262" s="37" t="s">
        <v>23</v>
      </c>
      <c r="O2262" s="37" t="s">
        <v>24</v>
      </c>
    </row>
    <row r="2263" spans="1:15" s="36" customFormat="1" x14ac:dyDescent="0.25">
      <c r="A2263" s="37" t="s">
        <v>4512</v>
      </c>
      <c r="B2263" s="44" t="str">
        <f t="shared" si="43"/>
        <v>H284 3F/50'Cd/200-208V/1Ph/cCSAus</v>
      </c>
      <c r="C2263" s="37" t="s">
        <v>4513</v>
      </c>
      <c r="D2263" s="37" t="str">
        <f>VLOOKUP(A2263,'[1]Zoeller Pump Company'!$A$10:$C$3862,3,FALSE)</f>
        <v>https://www.zoellerpumps.com/en-us/products/sewage-pumps/commercial/280-series</v>
      </c>
      <c r="E2263" s="37" t="s">
        <v>21</v>
      </c>
      <c r="F2263" s="40">
        <v>1436</v>
      </c>
      <c r="G2263" s="41"/>
      <c r="H2263" s="42">
        <v>53514363338</v>
      </c>
      <c r="I2263" s="43">
        <v>94</v>
      </c>
      <c r="J2263" s="43" t="s">
        <v>22</v>
      </c>
      <c r="K2263" s="43">
        <v>21.25</v>
      </c>
      <c r="L2263" s="43">
        <v>11.75</v>
      </c>
      <c r="M2263" s="43">
        <v>14.75</v>
      </c>
      <c r="N2263" s="37" t="s">
        <v>23</v>
      </c>
      <c r="O2263" s="37" t="s">
        <v>196</v>
      </c>
    </row>
    <row r="2264" spans="1:15" s="36" customFormat="1" x14ac:dyDescent="0.25">
      <c r="A2264" s="37" t="s">
        <v>4514</v>
      </c>
      <c r="B2264" s="44" t="str">
        <f t="shared" si="43"/>
        <v>EX284 3F/50'Cd/230V/1Ph/Ex Pr/FM/CSA</v>
      </c>
      <c r="C2264" s="37" t="s">
        <v>4515</v>
      </c>
      <c r="D2264" s="37" t="str">
        <f>VLOOKUP(A2264,'[1]Zoeller Pump Company'!$A$10:$C$3862,3,FALSE)</f>
        <v>https://www.zoellerpumps.com/en-us/products/sewage-pumps/commercial/280-series</v>
      </c>
      <c r="E2264" s="37" t="s">
        <v>21</v>
      </c>
      <c r="F2264" s="40">
        <v>2704</v>
      </c>
      <c r="G2264" s="41"/>
      <c r="H2264" s="42">
        <v>53514364694</v>
      </c>
      <c r="I2264" s="43">
        <v>129</v>
      </c>
      <c r="J2264" s="43" t="s">
        <v>22</v>
      </c>
      <c r="K2264" s="43">
        <v>32</v>
      </c>
      <c r="L2264" s="43">
        <v>12</v>
      </c>
      <c r="M2264" s="43">
        <v>15</v>
      </c>
      <c r="N2264" s="37" t="s">
        <v>23</v>
      </c>
      <c r="O2264" s="37" t="s">
        <v>24</v>
      </c>
    </row>
    <row r="2265" spans="1:15" s="36" customFormat="1" x14ac:dyDescent="0.25">
      <c r="A2265" s="37" t="s">
        <v>4516</v>
      </c>
      <c r="B2265" s="44" t="str">
        <f t="shared" si="43"/>
        <v>IX284 3F/50'Cd/200-208V/1Ph/Ex Pr/FM/CSA</v>
      </c>
      <c r="C2265" s="37" t="s">
        <v>4517</v>
      </c>
      <c r="D2265" s="37" t="str">
        <f>VLOOKUP(A2265,'[1]Zoeller Pump Company'!$A$10:$C$3862,3,FALSE)</f>
        <v>https://www.zoellerpumps.com/en-us/products/sewage-pumps/commercial/280-series</v>
      </c>
      <c r="E2265" s="37" t="s">
        <v>21</v>
      </c>
      <c r="F2265" s="40">
        <v>2711</v>
      </c>
      <c r="G2265" s="41"/>
      <c r="H2265" s="42">
        <v>53514388010</v>
      </c>
      <c r="I2265" s="43">
        <v>133</v>
      </c>
      <c r="J2265" s="43" t="s">
        <v>22</v>
      </c>
      <c r="K2265" s="43">
        <v>32</v>
      </c>
      <c r="L2265" s="43">
        <v>12</v>
      </c>
      <c r="M2265" s="43">
        <v>15</v>
      </c>
      <c r="N2265" s="37" t="s">
        <v>23</v>
      </c>
      <c r="O2265" s="37" t="s">
        <v>24</v>
      </c>
    </row>
    <row r="2266" spans="1:15" s="36" customFormat="1" x14ac:dyDescent="0.25">
      <c r="A2266" s="37" t="s">
        <v>4518</v>
      </c>
      <c r="B2266" s="44" t="str">
        <f t="shared" si="43"/>
        <v>HX284 3F/25'Cd/200-208V/1Ph/Ex Pr/FM/CSA</v>
      </c>
      <c r="C2266" s="37" t="s">
        <v>4519</v>
      </c>
      <c r="D2266" s="37" t="str">
        <f>VLOOKUP(A2266,'[1]Zoeller Pump Company'!$A$10:$C$3862,3,FALSE)</f>
        <v>https://www.zoellerpumps.com/en-us/products/sewage-pumps/commercial/280-series</v>
      </c>
      <c r="E2266" s="37" t="s">
        <v>21</v>
      </c>
      <c r="F2266" s="40">
        <v>3495</v>
      </c>
      <c r="G2266" s="41"/>
      <c r="H2266" s="42">
        <v>53514389017</v>
      </c>
      <c r="I2266" s="43">
        <v>124</v>
      </c>
      <c r="J2266" s="43" t="s">
        <v>22</v>
      </c>
      <c r="K2266" s="43">
        <v>32</v>
      </c>
      <c r="L2266" s="43">
        <v>12</v>
      </c>
      <c r="M2266" s="43">
        <v>15</v>
      </c>
      <c r="N2266" s="37" t="s">
        <v>23</v>
      </c>
      <c r="O2266" s="37" t="s">
        <v>24</v>
      </c>
    </row>
    <row r="2267" spans="1:15" s="36" customFormat="1" x14ac:dyDescent="0.25">
      <c r="A2267" s="37" t="s">
        <v>4520</v>
      </c>
      <c r="B2267" s="44" t="str">
        <f t="shared" si="43"/>
        <v>FX284 3F/50'Cd/230V/3Ph/Ex Pr/FM/CSA</v>
      </c>
      <c r="C2267" s="37" t="s">
        <v>4521</v>
      </c>
      <c r="D2267" s="37" t="str">
        <f>VLOOKUP(A2267,'[1]Zoeller Pump Company'!$A$10:$C$3862,3,FALSE)</f>
        <v>https://www.zoellerpumps.com/en-us/products/sewage-pumps/commercial/280-series</v>
      </c>
      <c r="E2267" s="37" t="s">
        <v>21</v>
      </c>
      <c r="F2267" s="40">
        <v>2786</v>
      </c>
      <c r="G2267" s="41"/>
      <c r="H2267" s="42">
        <v>53514398088</v>
      </c>
      <c r="I2267" s="43">
        <v>129</v>
      </c>
      <c r="J2267" s="43" t="s">
        <v>22</v>
      </c>
      <c r="K2267" s="43">
        <v>32</v>
      </c>
      <c r="L2267" s="43">
        <v>12</v>
      </c>
      <c r="M2267" s="43">
        <v>15</v>
      </c>
      <c r="N2267" s="37" t="s">
        <v>23</v>
      </c>
      <c r="O2267" s="37" t="s">
        <v>24</v>
      </c>
    </row>
    <row r="2268" spans="1:15" s="36" customFormat="1" x14ac:dyDescent="0.25">
      <c r="A2268" s="39" t="s">
        <v>4522</v>
      </c>
      <c r="B2268" s="44" t="str">
        <f t="shared" si="43"/>
        <v>HX284 3F/50'Cd/200-208V/1Ph/Ex Pr</v>
      </c>
      <c r="C2268" s="39" t="str">
        <f>VLOOKUP(A2268,'[2]2021 M10 PricePartsList'!$A:$D,2,FALSE)</f>
        <v>HX284 3F/50'Cd/200-208V/1Ph/Ex Pr</v>
      </c>
      <c r="D2268" s="39" t="s">
        <v>2749</v>
      </c>
      <c r="E2268" s="37" t="s">
        <v>21</v>
      </c>
      <c r="F2268" s="50">
        <v>3535</v>
      </c>
      <c r="G2268" s="41"/>
      <c r="H2268" s="42">
        <v>53514471422</v>
      </c>
      <c r="I2268" s="43">
        <v>124</v>
      </c>
      <c r="J2268" s="46" t="s">
        <v>22</v>
      </c>
      <c r="K2268" s="43">
        <v>32</v>
      </c>
      <c r="L2268" s="43">
        <v>12</v>
      </c>
      <c r="M2268" s="43">
        <v>15</v>
      </c>
      <c r="N2268" s="39" t="s">
        <v>23</v>
      </c>
      <c r="O2268" s="39" t="s">
        <v>24</v>
      </c>
    </row>
    <row r="2269" spans="1:15" s="36" customFormat="1" x14ac:dyDescent="0.25">
      <c r="A2269" s="37" t="s">
        <v>4523</v>
      </c>
      <c r="B2269" s="44" t="str">
        <f t="shared" si="43"/>
        <v>D185 3F/230V/1Ph/cCSAus/UL/(185-0003)</v>
      </c>
      <c r="C2269" s="37" t="s">
        <v>4524</v>
      </c>
      <c r="D2269" s="37" t="str">
        <f>VLOOKUP(A2269,'[1]Zoeller Pump Company'!$A$10:$C$3862,3,FALSE)</f>
        <v>https://www.zoellerpumps.com/en-us/products/sump-effluent-pumps/commercial/180-190-series</v>
      </c>
      <c r="E2269" s="37" t="s">
        <v>21</v>
      </c>
      <c r="F2269" s="40">
        <v>1375</v>
      </c>
      <c r="G2269" s="41"/>
      <c r="H2269" s="42">
        <v>53514022792</v>
      </c>
      <c r="I2269" s="43">
        <v>89</v>
      </c>
      <c r="J2269" s="43" t="s">
        <v>22</v>
      </c>
      <c r="K2269" s="43">
        <v>21.25</v>
      </c>
      <c r="L2269" s="43">
        <v>11.75</v>
      </c>
      <c r="M2269" s="43">
        <v>14.75</v>
      </c>
      <c r="N2269" s="37" t="s">
        <v>23</v>
      </c>
      <c r="O2269" s="37" t="s">
        <v>196</v>
      </c>
    </row>
    <row r="2270" spans="1:15" s="36" customFormat="1" x14ac:dyDescent="0.25">
      <c r="A2270" s="37" t="s">
        <v>4525</v>
      </c>
      <c r="B2270" s="44" t="str">
        <f t="shared" si="43"/>
        <v>E185 3F/230V/1Ph/cCSAus/UL/(185-0004)</v>
      </c>
      <c r="C2270" s="37" t="s">
        <v>4526</v>
      </c>
      <c r="D2270" s="37" t="str">
        <f>VLOOKUP(A2270,'[1]Zoeller Pump Company'!$A$10:$C$3862,3,FALSE)</f>
        <v>https://www.zoellerpumps.com/en-us/products/sump-effluent-pumps/commercial/180-190-series</v>
      </c>
      <c r="E2270" s="37" t="s">
        <v>21</v>
      </c>
      <c r="F2270" s="40">
        <v>1268</v>
      </c>
      <c r="G2270" s="41"/>
      <c r="H2270" s="42">
        <v>53514022808</v>
      </c>
      <c r="I2270" s="43">
        <v>88</v>
      </c>
      <c r="J2270" s="43" t="s">
        <v>22</v>
      </c>
      <c r="K2270" s="43">
        <v>21.25</v>
      </c>
      <c r="L2270" s="43">
        <v>11.75</v>
      </c>
      <c r="M2270" s="43">
        <v>14.75</v>
      </c>
      <c r="N2270" s="37" t="s">
        <v>23</v>
      </c>
      <c r="O2270" s="37" t="s">
        <v>196</v>
      </c>
    </row>
    <row r="2271" spans="1:15" s="36" customFormat="1" x14ac:dyDescent="0.25">
      <c r="A2271" s="37" t="s">
        <v>4527</v>
      </c>
      <c r="B2271" s="44" t="str">
        <f t="shared" si="43"/>
        <v>G185 3F/460V/3Ph/cCSAus/UL/(185-0005)</v>
      </c>
      <c r="C2271" s="37" t="s">
        <v>4528</v>
      </c>
      <c r="D2271" s="37" t="str">
        <f>VLOOKUP(A2271,'[1]Zoeller Pump Company'!$A$10:$C$3862,3,FALSE)</f>
        <v>https://www.zoellerpumps.com/en-us/products/sump-effluent-pumps/commercial/180-190-series</v>
      </c>
      <c r="E2271" s="37" t="s">
        <v>21</v>
      </c>
      <c r="F2271" s="40">
        <v>1383</v>
      </c>
      <c r="G2271" s="41"/>
      <c r="H2271" s="42">
        <v>53514022815</v>
      </c>
      <c r="I2271" s="43">
        <v>88</v>
      </c>
      <c r="J2271" s="43" t="s">
        <v>22</v>
      </c>
      <c r="K2271" s="43">
        <v>21.25</v>
      </c>
      <c r="L2271" s="43">
        <v>11.75</v>
      </c>
      <c r="M2271" s="43">
        <v>14.75</v>
      </c>
      <c r="N2271" s="37" t="s">
        <v>23</v>
      </c>
      <c r="O2271" s="37" t="s">
        <v>196</v>
      </c>
    </row>
    <row r="2272" spans="1:15" s="36" customFormat="1" x14ac:dyDescent="0.25">
      <c r="A2272" s="37" t="s">
        <v>4529</v>
      </c>
      <c r="B2272" s="44" t="str">
        <f t="shared" si="43"/>
        <v>F185 3F/230V/3Ph/cCSAus/UL/(185-0006)</v>
      </c>
      <c r="C2272" s="37" t="s">
        <v>4530</v>
      </c>
      <c r="D2272" s="37" t="str">
        <f>VLOOKUP(A2272,'[1]Zoeller Pump Company'!$A$10:$C$3862,3,FALSE)</f>
        <v>https://www.zoellerpumps.com/en-us/products/sump-effluent-pumps/commercial/180-190-series</v>
      </c>
      <c r="E2272" s="37" t="s">
        <v>21</v>
      </c>
      <c r="F2272" s="40">
        <v>1383</v>
      </c>
      <c r="G2272" s="41"/>
      <c r="H2272" s="42">
        <v>53514022822</v>
      </c>
      <c r="I2272" s="43">
        <v>88</v>
      </c>
      <c r="J2272" s="43" t="s">
        <v>22</v>
      </c>
      <c r="K2272" s="43">
        <v>21.25</v>
      </c>
      <c r="L2272" s="43">
        <v>11.75</v>
      </c>
      <c r="M2272" s="43">
        <v>14.75</v>
      </c>
      <c r="N2272" s="37" t="s">
        <v>23</v>
      </c>
      <c r="O2272" s="37" t="s">
        <v>196</v>
      </c>
    </row>
    <row r="2273" spans="1:15" s="36" customFormat="1" x14ac:dyDescent="0.25">
      <c r="A2273" s="37" t="s">
        <v>4531</v>
      </c>
      <c r="B2273" s="44" t="str">
        <f t="shared" si="43"/>
        <v>J185 3F/200-208V/3Ph/cCSAus/UL/(185-0008)</v>
      </c>
      <c r="C2273" s="37" t="s">
        <v>4532</v>
      </c>
      <c r="D2273" s="37" t="str">
        <f>VLOOKUP(A2273,'[1]Zoeller Pump Company'!$A$10:$C$3862,3,FALSE)</f>
        <v>https://www.zoellerpumps.com/en-us/products/sump-effluent-pumps/commercial/180-190-series</v>
      </c>
      <c r="E2273" s="37" t="s">
        <v>21</v>
      </c>
      <c r="F2273" s="40">
        <v>1383</v>
      </c>
      <c r="G2273" s="41"/>
      <c r="H2273" s="42">
        <v>53514022839</v>
      </c>
      <c r="I2273" s="43">
        <v>88</v>
      </c>
      <c r="J2273" s="43" t="s">
        <v>22</v>
      </c>
      <c r="K2273" s="43">
        <v>21.25</v>
      </c>
      <c r="L2273" s="43">
        <v>11.75</v>
      </c>
      <c r="M2273" s="43">
        <v>14.75</v>
      </c>
      <c r="N2273" s="37" t="s">
        <v>23</v>
      </c>
      <c r="O2273" s="37" t="s">
        <v>196</v>
      </c>
    </row>
    <row r="2274" spans="1:15" s="36" customFormat="1" x14ac:dyDescent="0.25">
      <c r="A2274" s="37" t="s">
        <v>4533</v>
      </c>
      <c r="B2274" s="44" t="str">
        <f t="shared" si="43"/>
        <v>E185 3F/230V/1Ph/cCSAus/(185-0012)</v>
      </c>
      <c r="C2274" s="37" t="s">
        <v>4534</v>
      </c>
      <c r="D2274" s="37" t="str">
        <f>VLOOKUP(A2274,'[1]Zoeller Pump Company'!$A$10:$C$3862,3,FALSE)</f>
        <v>https://www.zoellerpumps.com/en-us/products/sump-effluent-pumps/commercial/180-190-series</v>
      </c>
      <c r="E2274" s="37" t="s">
        <v>21</v>
      </c>
      <c r="F2274" s="40">
        <v>1268</v>
      </c>
      <c r="G2274" s="41"/>
      <c r="H2274" s="42">
        <v>53514045135</v>
      </c>
      <c r="I2274" s="43">
        <v>88</v>
      </c>
      <c r="J2274" s="43" t="s">
        <v>22</v>
      </c>
      <c r="K2274" s="43">
        <v>21.25</v>
      </c>
      <c r="L2274" s="43">
        <v>11.75</v>
      </c>
      <c r="M2274" s="43">
        <v>14.75</v>
      </c>
      <c r="N2274" s="37" t="s">
        <v>23</v>
      </c>
      <c r="O2274" s="37" t="s">
        <v>196</v>
      </c>
    </row>
    <row r="2275" spans="1:15" s="36" customFormat="1" x14ac:dyDescent="0.25">
      <c r="A2275" s="37" t="s">
        <v>4535</v>
      </c>
      <c r="B2275" s="44" t="str">
        <f t="shared" si="43"/>
        <v>H185 3F/200-208V/1Ph/(185-0013)</v>
      </c>
      <c r="C2275" s="37" t="s">
        <v>4536</v>
      </c>
      <c r="D2275" s="37" t="str">
        <f>VLOOKUP(A2275,'[1]Zoeller Pump Company'!$A$10:$C$3862,3,FALSE)</f>
        <v>https://www.zoellerpumps.com/en-us/products/sump-effluent-pumps/commercial/180-190-series</v>
      </c>
      <c r="E2275" s="37" t="s">
        <v>21</v>
      </c>
      <c r="F2275" s="40">
        <v>1415</v>
      </c>
      <c r="G2275" s="41"/>
      <c r="H2275" s="42">
        <v>53514058463</v>
      </c>
      <c r="I2275" s="43">
        <v>85</v>
      </c>
      <c r="J2275" s="43" t="s">
        <v>22</v>
      </c>
      <c r="K2275" s="43">
        <v>21.25</v>
      </c>
      <c r="L2275" s="43">
        <v>11.75</v>
      </c>
      <c r="M2275" s="43">
        <v>14.75</v>
      </c>
      <c r="N2275" s="37" t="s">
        <v>23</v>
      </c>
      <c r="O2275" s="37" t="s">
        <v>196</v>
      </c>
    </row>
    <row r="2276" spans="1:15" s="36" customFormat="1" x14ac:dyDescent="0.25">
      <c r="A2276" s="37" t="s">
        <v>4537</v>
      </c>
      <c r="B2276" s="44" t="str">
        <f t="shared" si="43"/>
        <v>G185 3F/50'Cd/460V/3Ph/cCSAus/UL/(185-0030)</v>
      </c>
      <c r="C2276" s="37" t="s">
        <v>4538</v>
      </c>
      <c r="D2276" s="37" t="str">
        <f>VLOOKUP(A2276,'[1]Zoeller Pump Company'!$A$10:$C$3862,3,FALSE)</f>
        <v>https://www.zoellerpumps.com/en-us/products/sump-effluent-pumps/commercial/180-190-series</v>
      </c>
      <c r="E2276" s="37" t="s">
        <v>21</v>
      </c>
      <c r="F2276" s="40">
        <v>1523</v>
      </c>
      <c r="G2276" s="41"/>
      <c r="H2276" s="42">
        <v>53514120726</v>
      </c>
      <c r="I2276" s="43">
        <v>93</v>
      </c>
      <c r="J2276" s="43" t="s">
        <v>22</v>
      </c>
      <c r="K2276" s="43">
        <v>21.25</v>
      </c>
      <c r="L2276" s="43">
        <v>11.75</v>
      </c>
      <c r="M2276" s="43">
        <v>14.75</v>
      </c>
      <c r="N2276" s="37" t="s">
        <v>23</v>
      </c>
      <c r="O2276" s="37" t="s">
        <v>196</v>
      </c>
    </row>
    <row r="2277" spans="1:15" s="36" customFormat="1" x14ac:dyDescent="0.25">
      <c r="A2277" s="37" t="s">
        <v>4539</v>
      </c>
      <c r="B2277" s="44" t="str">
        <f t="shared" si="43"/>
        <v>E185 3F/50'Cd/230V/1Ph/cCSAus/UL/(185-0031)</v>
      </c>
      <c r="C2277" s="37" t="s">
        <v>4540</v>
      </c>
      <c r="D2277" s="37" t="str">
        <f>VLOOKUP(A2277,'[1]Zoeller Pump Company'!$A$10:$C$3862,3,FALSE)</f>
        <v>https://www.zoellerpumps.com/en-us/products/sump-effluent-pumps/commercial/180-190-series</v>
      </c>
      <c r="E2277" s="37" t="s">
        <v>21</v>
      </c>
      <c r="F2277" s="40">
        <v>1408</v>
      </c>
      <c r="G2277" s="41"/>
      <c r="H2277" s="42">
        <v>53514148584</v>
      </c>
      <c r="I2277" s="43">
        <v>91</v>
      </c>
      <c r="J2277" s="43" t="s">
        <v>22</v>
      </c>
      <c r="K2277" s="43">
        <v>21.25</v>
      </c>
      <c r="L2277" s="43">
        <v>11.75</v>
      </c>
      <c r="M2277" s="43">
        <v>14.75</v>
      </c>
      <c r="N2277" s="37" t="s">
        <v>23</v>
      </c>
      <c r="O2277" s="37" t="s">
        <v>196</v>
      </c>
    </row>
    <row r="2278" spans="1:15" s="36" customFormat="1" x14ac:dyDescent="0.25">
      <c r="A2278" s="37" t="s">
        <v>4541</v>
      </c>
      <c r="B2278" s="44" t="str">
        <f t="shared" si="43"/>
        <v>E185 3F/25'Cd/230V/1Ph/cCSAus/UL/(185-0023)</v>
      </c>
      <c r="C2278" s="37" t="s">
        <v>4542</v>
      </c>
      <c r="D2278" s="37" t="str">
        <f>VLOOKUP(A2278,'[1]Zoeller Pump Company'!$A$10:$C$3862,3,FALSE)</f>
        <v>https://www.zoellerpumps.com/en-us/products/sump-effluent-pumps/commercial/180-190-series</v>
      </c>
      <c r="E2278" s="37" t="s">
        <v>21</v>
      </c>
      <c r="F2278" s="40">
        <v>1368</v>
      </c>
      <c r="G2278" s="41"/>
      <c r="H2278" s="42">
        <v>53514189709</v>
      </c>
      <c r="I2278" s="43">
        <v>89</v>
      </c>
      <c r="J2278" s="43" t="s">
        <v>22</v>
      </c>
      <c r="K2278" s="43">
        <v>21.25</v>
      </c>
      <c r="L2278" s="43">
        <v>11.75</v>
      </c>
      <c r="M2278" s="43">
        <v>14.75</v>
      </c>
      <c r="N2278" s="37" t="s">
        <v>23</v>
      </c>
      <c r="O2278" s="37" t="s">
        <v>196</v>
      </c>
    </row>
    <row r="2279" spans="1:15" s="36" customFormat="1" x14ac:dyDescent="0.25">
      <c r="A2279" s="37" t="s">
        <v>4543</v>
      </c>
      <c r="B2279" s="44" t="str">
        <f t="shared" si="43"/>
        <v>IX185 3F/35'Cd/200-208V/1Ph/FM/CSA/(185-0042)</v>
      </c>
      <c r="C2279" s="37" t="s">
        <v>4544</v>
      </c>
      <c r="D2279" s="37" t="str">
        <f>VLOOKUP(A2279,'[1]Zoeller Pump Company'!$A$10:$C$3862,3,FALSE)</f>
        <v>https://www.zoellerpumps.com/en-us/products/sump-effluent-pumps/commercial/180-190-series</v>
      </c>
      <c r="E2279" s="37" t="s">
        <v>21</v>
      </c>
      <c r="F2279" s="40">
        <v>2594</v>
      </c>
      <c r="G2279" s="41"/>
      <c r="H2279" s="42">
        <v>53514211363</v>
      </c>
      <c r="I2279" s="43">
        <v>124</v>
      </c>
      <c r="J2279" s="43" t="s">
        <v>22</v>
      </c>
      <c r="K2279" s="43">
        <v>24.75</v>
      </c>
      <c r="L2279" s="43">
        <v>12</v>
      </c>
      <c r="M2279" s="43">
        <v>14.75</v>
      </c>
      <c r="N2279" s="37" t="s">
        <v>23</v>
      </c>
      <c r="O2279" s="37" t="s">
        <v>24</v>
      </c>
    </row>
    <row r="2280" spans="1:15" s="36" customFormat="1" x14ac:dyDescent="0.25">
      <c r="A2280" s="37" t="s">
        <v>4545</v>
      </c>
      <c r="B2280" s="44" t="str">
        <f t="shared" si="43"/>
        <v>J185 3F/50'Cd/200-208V/3Ph/cCSAus/UL/(185-0014)</v>
      </c>
      <c r="C2280" s="37" t="s">
        <v>4546</v>
      </c>
      <c r="D2280" s="37" t="str">
        <f>VLOOKUP(A2280,'[1]Zoeller Pump Company'!$A$10:$C$3862,3,FALSE)</f>
        <v>https://www.zoellerpumps.com/en-us/products/sump-effluent-pumps/commercial/180-190-series</v>
      </c>
      <c r="E2280" s="37" t="s">
        <v>21</v>
      </c>
      <c r="F2280" s="40">
        <v>1523</v>
      </c>
      <c r="G2280" s="41"/>
      <c r="H2280" s="42">
        <v>53514253813</v>
      </c>
      <c r="I2280" s="43">
        <v>88</v>
      </c>
      <c r="J2280" s="43" t="s">
        <v>22</v>
      </c>
      <c r="K2280" s="43">
        <v>21.25</v>
      </c>
      <c r="L2280" s="43">
        <v>11.75</v>
      </c>
      <c r="M2280" s="43">
        <v>14.75</v>
      </c>
      <c r="N2280" s="37" t="s">
        <v>23</v>
      </c>
      <c r="O2280" s="37" t="s">
        <v>196</v>
      </c>
    </row>
    <row r="2281" spans="1:15" s="36" customFormat="1" x14ac:dyDescent="0.25">
      <c r="A2281" s="37" t="s">
        <v>4547</v>
      </c>
      <c r="B2281" s="44" t="str">
        <f t="shared" si="43"/>
        <v>JX185 3F/35'Cd/200V/3Ph/Ex Pr/FM/CSA/(185-0032)</v>
      </c>
      <c r="C2281" s="37" t="s">
        <v>4548</v>
      </c>
      <c r="D2281" s="37" t="str">
        <f>VLOOKUP(A2281,'[1]Zoeller Pump Company'!$A$10:$C$3862,3,FALSE)</f>
        <v>https://www.zoellerpumps.com/en-us/products/sump-effluent-pumps/commercial/180-190-series</v>
      </c>
      <c r="E2281" s="37" t="s">
        <v>21</v>
      </c>
      <c r="F2281" s="40">
        <v>2669</v>
      </c>
      <c r="G2281" s="41"/>
      <c r="H2281" s="42">
        <v>53514307554</v>
      </c>
      <c r="I2281" s="43">
        <v>124</v>
      </c>
      <c r="J2281" s="43" t="s">
        <v>22</v>
      </c>
      <c r="K2281" s="43">
        <v>24.75</v>
      </c>
      <c r="L2281" s="43">
        <v>12</v>
      </c>
      <c r="M2281" s="43">
        <v>14.75</v>
      </c>
      <c r="N2281" s="37" t="s">
        <v>23</v>
      </c>
      <c r="O2281" s="37" t="s">
        <v>24</v>
      </c>
    </row>
    <row r="2282" spans="1:15" s="36" customFormat="1" x14ac:dyDescent="0.25">
      <c r="A2282" s="37" t="s">
        <v>4549</v>
      </c>
      <c r="B2282" s="44" t="str">
        <f t="shared" si="43"/>
        <v>E185 3F/35'Cd/230V/1Ph/cCSAus/UL/(185-0035)</v>
      </c>
      <c r="C2282" s="37" t="s">
        <v>4550</v>
      </c>
      <c r="D2282" s="37" t="str">
        <f>VLOOKUP(A2282,'[1]Zoeller Pump Company'!$A$10:$C$3862,3,FALSE)</f>
        <v>https://www.zoellerpumps.com/en-us/products/sump-effluent-pumps/commercial/180-190-series</v>
      </c>
      <c r="E2282" s="37" t="s">
        <v>21</v>
      </c>
      <c r="F2282" s="40">
        <v>1378</v>
      </c>
      <c r="G2282" s="41"/>
      <c r="H2282" s="42">
        <v>53514359058</v>
      </c>
      <c r="I2282" s="43">
        <v>89</v>
      </c>
      <c r="J2282" s="43" t="s">
        <v>22</v>
      </c>
      <c r="K2282" s="43">
        <v>21.25</v>
      </c>
      <c r="L2282" s="43">
        <v>11.75</v>
      </c>
      <c r="M2282" s="43">
        <v>14.75</v>
      </c>
      <c r="N2282" s="37" t="s">
        <v>23</v>
      </c>
      <c r="O2282" s="37" t="s">
        <v>196</v>
      </c>
    </row>
    <row r="2283" spans="1:15" s="36" customFormat="1" x14ac:dyDescent="0.25">
      <c r="A2283" s="37" t="s">
        <v>4551</v>
      </c>
      <c r="B2283" s="44" t="str">
        <f t="shared" ref="B2283:B2346" si="44">IF(D2283&lt;&gt;0,HYPERLINK(D2283,C2283),"NO LINK")</f>
        <v>D186 3F/230V/1Ph/cCSAus/(186-0003)</v>
      </c>
      <c r="C2283" s="37" t="s">
        <v>4552</v>
      </c>
      <c r="D2283" s="37" t="str">
        <f>VLOOKUP(A2283,'[1]Zoeller Pump Company'!$A$10:$C$3862,3,FALSE)</f>
        <v>https://www.zoellerpumps.com/en-us/products/sump-effluent-pumps/commercial/180-190-series</v>
      </c>
      <c r="E2283" s="37" t="s">
        <v>21</v>
      </c>
      <c r="F2283" s="40">
        <v>1546</v>
      </c>
      <c r="G2283" s="41"/>
      <c r="H2283" s="42">
        <v>53514026684</v>
      </c>
      <c r="I2283" s="43">
        <v>91</v>
      </c>
      <c r="J2283" s="43" t="s">
        <v>22</v>
      </c>
      <c r="K2283" s="43">
        <v>21.25</v>
      </c>
      <c r="L2283" s="43">
        <v>11.75</v>
      </c>
      <c r="M2283" s="43">
        <v>14.75</v>
      </c>
      <c r="N2283" s="37" t="s">
        <v>23</v>
      </c>
      <c r="O2283" s="37" t="s">
        <v>196</v>
      </c>
    </row>
    <row r="2284" spans="1:15" s="36" customFormat="1" x14ac:dyDescent="0.25">
      <c r="A2284" s="37" t="s">
        <v>4553</v>
      </c>
      <c r="B2284" s="44" t="str">
        <f t="shared" si="44"/>
        <v>E186 3F/230V/1Ph/CSA/(186-0004)</v>
      </c>
      <c r="C2284" s="37" t="s">
        <v>4554</v>
      </c>
      <c r="D2284" s="37" t="str">
        <f>VLOOKUP(A2284,'[1]Zoeller Pump Company'!$A$10:$C$3862,3,FALSE)</f>
        <v>https://www.zoellerpumps.com/en-us/products/sump-effluent-pumps/commercial/180-190-series</v>
      </c>
      <c r="E2284" s="37" t="s">
        <v>21</v>
      </c>
      <c r="F2284" s="40">
        <v>1428</v>
      </c>
      <c r="G2284" s="41"/>
      <c r="H2284" s="42">
        <v>53514026691</v>
      </c>
      <c r="I2284" s="43">
        <v>90</v>
      </c>
      <c r="J2284" s="43" t="s">
        <v>22</v>
      </c>
      <c r="K2284" s="43">
        <v>21.25</v>
      </c>
      <c r="L2284" s="43">
        <v>11.75</v>
      </c>
      <c r="M2284" s="43">
        <v>14.75</v>
      </c>
      <c r="N2284" s="37" t="s">
        <v>23</v>
      </c>
      <c r="O2284" s="37" t="s">
        <v>196</v>
      </c>
    </row>
    <row r="2285" spans="1:15" s="36" customFormat="1" x14ac:dyDescent="0.25">
      <c r="A2285" s="37" t="s">
        <v>4555</v>
      </c>
      <c r="B2285" s="44" t="str">
        <f t="shared" si="44"/>
        <v>F186 3F/230V/3Ph/cCSAus/(186-0005)</v>
      </c>
      <c r="C2285" s="37" t="s">
        <v>4556</v>
      </c>
      <c r="D2285" s="37" t="str">
        <f>VLOOKUP(A2285,'[1]Zoeller Pump Company'!$A$10:$C$3862,3,FALSE)</f>
        <v>https://www.zoellerpumps.com/en-us/products/sump-effluent-pumps/commercial/180-190-series</v>
      </c>
      <c r="E2285" s="37" t="s">
        <v>21</v>
      </c>
      <c r="F2285" s="40">
        <v>1543</v>
      </c>
      <c r="G2285" s="41"/>
      <c r="H2285" s="42">
        <v>53514026707</v>
      </c>
      <c r="I2285" s="43">
        <v>90</v>
      </c>
      <c r="J2285" s="43" t="s">
        <v>22</v>
      </c>
      <c r="K2285" s="43">
        <v>21.25</v>
      </c>
      <c r="L2285" s="43">
        <v>11.75</v>
      </c>
      <c r="M2285" s="43">
        <v>14.75</v>
      </c>
      <c r="N2285" s="37" t="s">
        <v>23</v>
      </c>
      <c r="O2285" s="37" t="s">
        <v>196</v>
      </c>
    </row>
    <row r="2286" spans="1:15" s="36" customFormat="1" x14ac:dyDescent="0.25">
      <c r="A2286" s="37" t="s">
        <v>4557</v>
      </c>
      <c r="B2286" s="44" t="str">
        <f t="shared" si="44"/>
        <v>G186 3F/460V/3Ph/cCSAus/(186-0006)</v>
      </c>
      <c r="C2286" s="37" t="s">
        <v>4558</v>
      </c>
      <c r="D2286" s="37" t="str">
        <f>VLOOKUP(A2286,'[1]Zoeller Pump Company'!$A$10:$C$3862,3,FALSE)</f>
        <v>https://www.zoellerpumps.com/en-us/products/sump-effluent-pumps/commercial/180-190-series</v>
      </c>
      <c r="E2286" s="37" t="s">
        <v>21</v>
      </c>
      <c r="F2286" s="40">
        <v>1543</v>
      </c>
      <c r="G2286" s="41"/>
      <c r="H2286" s="42">
        <v>53514026714</v>
      </c>
      <c r="I2286" s="43">
        <v>90</v>
      </c>
      <c r="J2286" s="43" t="s">
        <v>22</v>
      </c>
      <c r="K2286" s="43">
        <v>21.25</v>
      </c>
      <c r="L2286" s="43">
        <v>11.75</v>
      </c>
      <c r="M2286" s="43">
        <v>14.75</v>
      </c>
      <c r="N2286" s="37" t="s">
        <v>23</v>
      </c>
      <c r="O2286" s="37" t="s">
        <v>196</v>
      </c>
    </row>
    <row r="2287" spans="1:15" s="36" customFormat="1" x14ac:dyDescent="0.25">
      <c r="A2287" s="37" t="s">
        <v>4559</v>
      </c>
      <c r="B2287" s="44" t="str">
        <f t="shared" si="44"/>
        <v>H186 3F/200-208V/1Ph/cCSAus/(186-0007)</v>
      </c>
      <c r="C2287" s="37" t="s">
        <v>4560</v>
      </c>
      <c r="D2287" s="37" t="str">
        <f>VLOOKUP(A2287,'[1]Zoeller Pump Company'!$A$10:$C$3862,3,FALSE)</f>
        <v>https://www.zoellerpumps.com/en-us/products/sump-effluent-pumps/commercial/180-190-series</v>
      </c>
      <c r="E2287" s="37" t="s">
        <v>21</v>
      </c>
      <c r="F2287" s="40">
        <v>1586</v>
      </c>
      <c r="G2287" s="41"/>
      <c r="H2287" s="42">
        <v>53514026721</v>
      </c>
      <c r="I2287" s="43">
        <v>91</v>
      </c>
      <c r="J2287" s="43" t="s">
        <v>22</v>
      </c>
      <c r="K2287" s="43">
        <v>21.25</v>
      </c>
      <c r="L2287" s="43">
        <v>11.75</v>
      </c>
      <c r="M2287" s="43">
        <v>14.75</v>
      </c>
      <c r="N2287" s="37" t="s">
        <v>23</v>
      </c>
      <c r="O2287" s="37" t="s">
        <v>196</v>
      </c>
    </row>
    <row r="2288" spans="1:15" s="36" customFormat="1" x14ac:dyDescent="0.25">
      <c r="A2288" s="37" t="s">
        <v>4561</v>
      </c>
      <c r="B2288" s="44" t="str">
        <f t="shared" si="44"/>
        <v>I186 3F/200-208V/1Ph/cCSAus/(186-0008)</v>
      </c>
      <c r="C2288" s="37" t="s">
        <v>4562</v>
      </c>
      <c r="D2288" s="37" t="str">
        <f>VLOOKUP(A2288,'[1]Zoeller Pump Company'!$A$10:$C$3862,3,FALSE)</f>
        <v>https://www.zoellerpumps.com/en-us/products/sump-effluent-pumps/commercial/180-190-series</v>
      </c>
      <c r="E2288" s="37" t="s">
        <v>21</v>
      </c>
      <c r="F2288" s="40">
        <v>1468</v>
      </c>
      <c r="G2288" s="41"/>
      <c r="H2288" s="42">
        <v>53514026738</v>
      </c>
      <c r="I2288" s="43">
        <v>90</v>
      </c>
      <c r="J2288" s="43" t="s">
        <v>22</v>
      </c>
      <c r="K2288" s="43">
        <v>21.25</v>
      </c>
      <c r="L2288" s="43">
        <v>11.75</v>
      </c>
      <c r="M2288" s="43">
        <v>14.75</v>
      </c>
      <c r="N2288" s="37" t="s">
        <v>23</v>
      </c>
      <c r="O2288" s="37" t="s">
        <v>196</v>
      </c>
    </row>
    <row r="2289" spans="1:15" s="36" customFormat="1" x14ac:dyDescent="0.25">
      <c r="A2289" s="37" t="s">
        <v>4563</v>
      </c>
      <c r="B2289" s="44" t="str">
        <f t="shared" si="44"/>
        <v>J186 3F/200-208V/3Ph/cCSAus/(186-0009)</v>
      </c>
      <c r="C2289" s="37" t="s">
        <v>4564</v>
      </c>
      <c r="D2289" s="37" t="str">
        <f>VLOOKUP(A2289,'[1]Zoeller Pump Company'!$A$10:$C$3862,3,FALSE)</f>
        <v>https://www.zoellerpumps.com/en-us/products/sump-effluent-pumps/commercial/180-190-series</v>
      </c>
      <c r="E2289" s="37" t="s">
        <v>21</v>
      </c>
      <c r="F2289" s="40">
        <v>1543</v>
      </c>
      <c r="G2289" s="41"/>
      <c r="H2289" s="42">
        <v>53514026745</v>
      </c>
      <c r="I2289" s="43">
        <v>90</v>
      </c>
      <c r="J2289" s="43" t="s">
        <v>22</v>
      </c>
      <c r="K2289" s="43">
        <v>21.25</v>
      </c>
      <c r="L2289" s="43">
        <v>11.75</v>
      </c>
      <c r="M2289" s="43">
        <v>14.75</v>
      </c>
      <c r="N2289" s="37" t="s">
        <v>23</v>
      </c>
      <c r="O2289" s="37" t="s">
        <v>196</v>
      </c>
    </row>
    <row r="2290" spans="1:15" s="36" customFormat="1" x14ac:dyDescent="0.25">
      <c r="A2290" s="37" t="s">
        <v>4565</v>
      </c>
      <c r="B2290" s="44" t="str">
        <f t="shared" si="44"/>
        <v>D186 3F/50'Cd/230V/1Ph/cCSAus/(186-0011)</v>
      </c>
      <c r="C2290" s="37" t="s">
        <v>4566</v>
      </c>
      <c r="D2290" s="37" t="str">
        <f>VLOOKUP(A2290,'[1]Zoeller Pump Company'!$A$10:$C$3862,3,FALSE)</f>
        <v>https://www.zoellerpumps.com/en-us/products/sump-effluent-pumps/commercial/180-190-series</v>
      </c>
      <c r="E2290" s="37" t="s">
        <v>21</v>
      </c>
      <c r="F2290" s="40">
        <v>1686</v>
      </c>
      <c r="G2290" s="41"/>
      <c r="H2290" s="42">
        <v>53514057954</v>
      </c>
      <c r="I2290" s="43">
        <v>100</v>
      </c>
      <c r="J2290" s="43" t="s">
        <v>22</v>
      </c>
      <c r="K2290" s="43">
        <v>21.25</v>
      </c>
      <c r="L2290" s="43">
        <v>11.75</v>
      </c>
      <c r="M2290" s="43">
        <v>14.75</v>
      </c>
      <c r="N2290" s="37" t="s">
        <v>23</v>
      </c>
      <c r="O2290" s="37" t="s">
        <v>196</v>
      </c>
    </row>
    <row r="2291" spans="1:15" s="36" customFormat="1" x14ac:dyDescent="0.25">
      <c r="A2291" s="37" t="s">
        <v>4567</v>
      </c>
      <c r="B2291" s="44" t="str">
        <f t="shared" si="44"/>
        <v>F186 3F/50'Cd/230V/3Ph/cCSAus/(186-0057)</v>
      </c>
      <c r="C2291" s="37" t="s">
        <v>4568</v>
      </c>
      <c r="D2291" s="37" t="str">
        <f>VLOOKUP(A2291,'[1]Zoeller Pump Company'!$A$10:$C$3862,3,FALSE)</f>
        <v>https://www.zoellerpumps.com/en-us/products/sump-effluent-pumps/commercial/180-190-series</v>
      </c>
      <c r="E2291" s="37" t="s">
        <v>21</v>
      </c>
      <c r="F2291" s="40">
        <v>1683</v>
      </c>
      <c r="G2291" s="41"/>
      <c r="H2291" s="42">
        <v>53514339272</v>
      </c>
      <c r="I2291" s="43">
        <v>90</v>
      </c>
      <c r="J2291" s="43" t="s">
        <v>22</v>
      </c>
      <c r="K2291" s="43">
        <v>21.25</v>
      </c>
      <c r="L2291" s="43">
        <v>11.75</v>
      </c>
      <c r="M2291" s="43">
        <v>14.75</v>
      </c>
      <c r="N2291" s="37" t="s">
        <v>23</v>
      </c>
      <c r="O2291" s="37" t="s">
        <v>196</v>
      </c>
    </row>
    <row r="2292" spans="1:15" s="36" customFormat="1" x14ac:dyDescent="0.25">
      <c r="A2292" s="37" t="s">
        <v>4569</v>
      </c>
      <c r="B2292" s="44" t="str">
        <f t="shared" si="44"/>
        <v>G186 3F/25'Cd/460V/3Ph/cCSAus/(186-0028)</v>
      </c>
      <c r="C2292" s="37" t="s">
        <v>4570</v>
      </c>
      <c r="D2292" s="37" t="str">
        <f>VLOOKUP(A2292,'[1]Zoeller Pump Company'!$A$10:$C$3862,3,FALSE)</f>
        <v>https://www.zoellerpumps.com/en-us/products/sump-effluent-pumps/commercial/180-190-series</v>
      </c>
      <c r="E2292" s="37" t="s">
        <v>21</v>
      </c>
      <c r="F2292" s="40">
        <v>1643</v>
      </c>
      <c r="G2292" s="41"/>
      <c r="H2292" s="42">
        <v>53514342234</v>
      </c>
      <c r="I2292" s="43">
        <v>92</v>
      </c>
      <c r="J2292" s="43" t="s">
        <v>22</v>
      </c>
      <c r="K2292" s="43">
        <v>21.25</v>
      </c>
      <c r="L2292" s="43">
        <v>11.75</v>
      </c>
      <c r="M2292" s="43">
        <v>14.75</v>
      </c>
      <c r="N2292" s="37" t="s">
        <v>23</v>
      </c>
      <c r="O2292" s="37" t="s">
        <v>196</v>
      </c>
    </row>
    <row r="2293" spans="1:15" s="36" customFormat="1" x14ac:dyDescent="0.25">
      <c r="A2293" s="37" t="s">
        <v>4571</v>
      </c>
      <c r="B2293" s="44" t="str">
        <f t="shared" si="44"/>
        <v>D188 3F/230V/1Ph/cCSAus/UL/(188-0003)</v>
      </c>
      <c r="C2293" s="37" t="s">
        <v>4572</v>
      </c>
      <c r="D2293" s="37" t="str">
        <f>VLOOKUP(A2293,'[1]Zoeller Pump Company'!$A$10:$C$3862,3,FALSE)</f>
        <v>https://www.zoellerpumps.com/en-us/products/sump-effluent-pumps/commercial/180-190-series</v>
      </c>
      <c r="E2293" s="37" t="s">
        <v>21</v>
      </c>
      <c r="F2293" s="40">
        <v>1545</v>
      </c>
      <c r="G2293" s="41"/>
      <c r="H2293" s="42">
        <v>53514022846</v>
      </c>
      <c r="I2293" s="43">
        <v>94</v>
      </c>
      <c r="J2293" s="43" t="s">
        <v>22</v>
      </c>
      <c r="K2293" s="43">
        <v>21.25</v>
      </c>
      <c r="L2293" s="43">
        <v>11.75</v>
      </c>
      <c r="M2293" s="43">
        <v>14.75</v>
      </c>
      <c r="N2293" s="37" t="s">
        <v>23</v>
      </c>
      <c r="O2293" s="37" t="s">
        <v>196</v>
      </c>
    </row>
    <row r="2294" spans="1:15" s="36" customFormat="1" x14ac:dyDescent="0.25">
      <c r="A2294" s="37" t="s">
        <v>4573</v>
      </c>
      <c r="B2294" s="44" t="str">
        <f t="shared" si="44"/>
        <v>E188 3F/230V/1Ph/CSA/(188-0004)</v>
      </c>
      <c r="C2294" s="37" t="s">
        <v>4574</v>
      </c>
      <c r="D2294" s="37" t="str">
        <f>VLOOKUP(A2294,'[1]Zoeller Pump Company'!$A$10:$C$3862,3,FALSE)</f>
        <v>https://www.zoellerpumps.com/en-us/products/sump-effluent-pumps/commercial/180-190-series</v>
      </c>
      <c r="E2294" s="37" t="s">
        <v>21</v>
      </c>
      <c r="F2294" s="40">
        <v>1428</v>
      </c>
      <c r="G2294" s="41"/>
      <c r="H2294" s="42">
        <v>53514022853</v>
      </c>
      <c r="I2294" s="43">
        <v>93</v>
      </c>
      <c r="J2294" s="43" t="s">
        <v>22</v>
      </c>
      <c r="K2294" s="43">
        <v>21.25</v>
      </c>
      <c r="L2294" s="43">
        <v>11.75</v>
      </c>
      <c r="M2294" s="43">
        <v>14.75</v>
      </c>
      <c r="N2294" s="37" t="s">
        <v>23</v>
      </c>
      <c r="O2294" s="37" t="s">
        <v>196</v>
      </c>
    </row>
    <row r="2295" spans="1:15" s="36" customFormat="1" x14ac:dyDescent="0.25">
      <c r="A2295" s="37" t="s">
        <v>4575</v>
      </c>
      <c r="B2295" s="44" t="str">
        <f t="shared" si="44"/>
        <v>G188 3F/460V/3Ph/cCSAus/UL/(188-0006)</v>
      </c>
      <c r="C2295" s="37" t="s">
        <v>4576</v>
      </c>
      <c r="D2295" s="37" t="str">
        <f>VLOOKUP(A2295,'[1]Zoeller Pump Company'!$A$10:$C$3862,3,FALSE)</f>
        <v>https://www.zoellerpumps.com/en-us/products/sump-effluent-pumps/commercial/180-190-series</v>
      </c>
      <c r="E2295" s="37" t="s">
        <v>21</v>
      </c>
      <c r="F2295" s="40">
        <v>1543</v>
      </c>
      <c r="G2295" s="41"/>
      <c r="H2295" s="42">
        <v>53514022860</v>
      </c>
      <c r="I2295" s="43">
        <v>93</v>
      </c>
      <c r="J2295" s="43" t="s">
        <v>22</v>
      </c>
      <c r="K2295" s="43">
        <v>21.25</v>
      </c>
      <c r="L2295" s="43">
        <v>11.75</v>
      </c>
      <c r="M2295" s="43">
        <v>14.75</v>
      </c>
      <c r="N2295" s="37" t="s">
        <v>23</v>
      </c>
      <c r="O2295" s="37" t="s">
        <v>196</v>
      </c>
    </row>
    <row r="2296" spans="1:15" s="36" customFormat="1" x14ac:dyDescent="0.25">
      <c r="A2296" s="37" t="s">
        <v>4577</v>
      </c>
      <c r="B2296" s="44" t="str">
        <f t="shared" si="44"/>
        <v>F188 3F/230V/3Ph/cCSAus/UL/(188-0005)</v>
      </c>
      <c r="C2296" s="37" t="s">
        <v>4578</v>
      </c>
      <c r="D2296" s="37" t="str">
        <f>VLOOKUP(A2296,'[1]Zoeller Pump Company'!$A$10:$C$3862,3,FALSE)</f>
        <v>https://www.zoellerpumps.com/en-us/products/sump-effluent-pumps/commercial/180-190-series</v>
      </c>
      <c r="E2296" s="37" t="s">
        <v>21</v>
      </c>
      <c r="F2296" s="40">
        <v>1543</v>
      </c>
      <c r="G2296" s="41"/>
      <c r="H2296" s="42">
        <v>53514030353</v>
      </c>
      <c r="I2296" s="43">
        <v>93</v>
      </c>
      <c r="J2296" s="43" t="s">
        <v>22</v>
      </c>
      <c r="K2296" s="43">
        <v>21.25</v>
      </c>
      <c r="L2296" s="43">
        <v>11.75</v>
      </c>
      <c r="M2296" s="43">
        <v>14.75</v>
      </c>
      <c r="N2296" s="37" t="s">
        <v>23</v>
      </c>
      <c r="O2296" s="37" t="s">
        <v>196</v>
      </c>
    </row>
    <row r="2297" spans="1:15" s="36" customFormat="1" x14ac:dyDescent="0.25">
      <c r="A2297" s="37" t="s">
        <v>4579</v>
      </c>
      <c r="B2297" s="44" t="str">
        <f t="shared" si="44"/>
        <v>F188 3F/50'Cd/230V/3Ph/cCSAus/UL/(188-0016)</v>
      </c>
      <c r="C2297" s="37" t="s">
        <v>4580</v>
      </c>
      <c r="D2297" s="37" t="str">
        <f>VLOOKUP(A2297,'[1]Zoeller Pump Company'!$A$10:$C$3862,3,FALSE)</f>
        <v>https://www.zoellerpumps.com/en-us/products/sump-effluent-pumps/commercial/180-190-series</v>
      </c>
      <c r="E2297" s="37" t="s">
        <v>21</v>
      </c>
      <c r="F2297" s="40">
        <v>1683</v>
      </c>
      <c r="G2297" s="41"/>
      <c r="H2297" s="42">
        <v>53514031985</v>
      </c>
      <c r="I2297" s="43">
        <v>93</v>
      </c>
      <c r="J2297" s="43" t="s">
        <v>22</v>
      </c>
      <c r="K2297" s="43">
        <v>21.25</v>
      </c>
      <c r="L2297" s="43">
        <v>11.75</v>
      </c>
      <c r="M2297" s="43">
        <v>14.75</v>
      </c>
      <c r="N2297" s="37" t="s">
        <v>23</v>
      </c>
      <c r="O2297" s="37" t="s">
        <v>196</v>
      </c>
    </row>
    <row r="2298" spans="1:15" s="36" customFormat="1" x14ac:dyDescent="0.25">
      <c r="A2298" s="37" t="s">
        <v>4581</v>
      </c>
      <c r="B2298" s="44" t="str">
        <f t="shared" si="44"/>
        <v>E188 3F/230V/1Ph/CSA/(188-0017)</v>
      </c>
      <c r="C2298" s="37" t="s">
        <v>4582</v>
      </c>
      <c r="D2298" s="37" t="str">
        <f>VLOOKUP(A2298,'[1]Zoeller Pump Company'!$A$10:$C$3862,3,FALSE)</f>
        <v>https://www.zoellerpumps.com/en-us/products/sump-effluent-pumps/commercial/180-190-series</v>
      </c>
      <c r="E2298" s="37" t="s">
        <v>21</v>
      </c>
      <c r="F2298" s="40">
        <v>1428</v>
      </c>
      <c r="G2298" s="41"/>
      <c r="H2298" s="42">
        <v>53514033439</v>
      </c>
      <c r="I2298" s="43">
        <v>93</v>
      </c>
      <c r="J2298" s="43" t="s">
        <v>22</v>
      </c>
      <c r="K2298" s="43">
        <v>21.25</v>
      </c>
      <c r="L2298" s="43">
        <v>11.75</v>
      </c>
      <c r="M2298" s="43">
        <v>14.75</v>
      </c>
      <c r="N2298" s="37" t="s">
        <v>23</v>
      </c>
      <c r="O2298" s="37" t="s">
        <v>196</v>
      </c>
    </row>
    <row r="2299" spans="1:15" s="36" customFormat="1" x14ac:dyDescent="0.25">
      <c r="A2299" s="37" t="s">
        <v>4583</v>
      </c>
      <c r="B2299" s="44" t="str">
        <f t="shared" si="44"/>
        <v>J188 3F/200-208V/3Ph/cCSAus/UL/(188-0008)</v>
      </c>
      <c r="C2299" s="37" t="s">
        <v>4584</v>
      </c>
      <c r="D2299" s="37" t="str">
        <f>VLOOKUP(A2299,'[1]Zoeller Pump Company'!$A$10:$C$3862,3,FALSE)</f>
        <v>https://www.zoellerpumps.com/en-us/products/sump-effluent-pumps/commercial/180-190-series</v>
      </c>
      <c r="E2299" s="37" t="s">
        <v>21</v>
      </c>
      <c r="F2299" s="40">
        <v>1543</v>
      </c>
      <c r="G2299" s="41"/>
      <c r="H2299" s="42">
        <v>53514037277</v>
      </c>
      <c r="I2299" s="43">
        <v>93</v>
      </c>
      <c r="J2299" s="43" t="s">
        <v>22</v>
      </c>
      <c r="K2299" s="43">
        <v>21.25</v>
      </c>
      <c r="L2299" s="43">
        <v>11.75</v>
      </c>
      <c r="M2299" s="43">
        <v>14.75</v>
      </c>
      <c r="N2299" s="37" t="s">
        <v>23</v>
      </c>
      <c r="O2299" s="37" t="s">
        <v>196</v>
      </c>
    </row>
    <row r="2300" spans="1:15" s="36" customFormat="1" x14ac:dyDescent="0.25">
      <c r="A2300" s="37" t="s">
        <v>4585</v>
      </c>
      <c r="B2300" s="44" t="str">
        <f t="shared" si="44"/>
        <v>I188 3F/200-208V/1Ph/cCSAus/(188-0007)</v>
      </c>
      <c r="C2300" s="37" t="s">
        <v>4586</v>
      </c>
      <c r="D2300" s="37" t="str">
        <f>VLOOKUP(A2300,'[1]Zoeller Pump Company'!$A$10:$C$3862,3,FALSE)</f>
        <v>https://www.zoellerpumps.com/en-us/products/sump-effluent-pumps/commercial/180-190-series</v>
      </c>
      <c r="E2300" s="37" t="s">
        <v>21</v>
      </c>
      <c r="F2300" s="40">
        <v>1468</v>
      </c>
      <c r="G2300" s="41"/>
      <c r="H2300" s="42">
        <v>53514043186</v>
      </c>
      <c r="I2300" s="43">
        <v>93</v>
      </c>
      <c r="J2300" s="43" t="s">
        <v>22</v>
      </c>
      <c r="K2300" s="43">
        <v>21.25</v>
      </c>
      <c r="L2300" s="43">
        <v>11.75</v>
      </c>
      <c r="M2300" s="43">
        <v>14.75</v>
      </c>
      <c r="N2300" s="37" t="s">
        <v>23</v>
      </c>
      <c r="O2300" s="37" t="s">
        <v>196</v>
      </c>
    </row>
    <row r="2301" spans="1:15" s="36" customFormat="1" x14ac:dyDescent="0.25">
      <c r="A2301" s="37" t="s">
        <v>4587</v>
      </c>
      <c r="B2301" s="44" t="str">
        <f t="shared" si="44"/>
        <v>J188 3F/25'Cd/200-208V/3Ph/cCSAus/UL/(188-0021)</v>
      </c>
      <c r="C2301" s="37" t="s">
        <v>4588</v>
      </c>
      <c r="D2301" s="37" t="str">
        <f>VLOOKUP(A2301,'[1]Zoeller Pump Company'!$A$10:$C$3862,3,FALSE)</f>
        <v>https://www.zoellerpumps.com/en-us/products/sump-effluent-pumps/commercial/180-190-series</v>
      </c>
      <c r="E2301" s="37" t="s">
        <v>21</v>
      </c>
      <c r="F2301" s="40">
        <v>1643</v>
      </c>
      <c r="G2301" s="41"/>
      <c r="H2301" s="42">
        <v>53514052676</v>
      </c>
      <c r="I2301" s="43">
        <v>96</v>
      </c>
      <c r="J2301" s="43" t="s">
        <v>22</v>
      </c>
      <c r="K2301" s="43">
        <v>21.25</v>
      </c>
      <c r="L2301" s="43">
        <v>11.75</v>
      </c>
      <c r="M2301" s="43">
        <v>14.75</v>
      </c>
      <c r="N2301" s="37" t="s">
        <v>23</v>
      </c>
      <c r="O2301" s="37" t="s">
        <v>196</v>
      </c>
    </row>
    <row r="2302" spans="1:15" s="36" customFormat="1" x14ac:dyDescent="0.25">
      <c r="A2302" s="37" t="s">
        <v>4589</v>
      </c>
      <c r="B2302" s="44" t="str">
        <f t="shared" si="44"/>
        <v>H188 3F/200-208V/1Ph/cCSAus/(188-0019)</v>
      </c>
      <c r="C2302" s="37" t="s">
        <v>4590</v>
      </c>
      <c r="D2302" s="37" t="str">
        <f>VLOOKUP(A2302,'[1]Zoeller Pump Company'!$A$10:$C$3862,3,FALSE)</f>
        <v>https://www.zoellerpumps.com/en-us/products/sump-effluent-pumps/commercial/180-190-series</v>
      </c>
      <c r="E2302" s="37" t="s">
        <v>21</v>
      </c>
      <c r="F2302" s="40">
        <v>1585</v>
      </c>
      <c r="G2302" s="41"/>
      <c r="H2302" s="42">
        <v>53514058609</v>
      </c>
      <c r="I2302" s="43">
        <v>90</v>
      </c>
      <c r="J2302" s="43" t="s">
        <v>22</v>
      </c>
      <c r="K2302" s="43">
        <v>21.25</v>
      </c>
      <c r="L2302" s="43">
        <v>11.75</v>
      </c>
      <c r="M2302" s="43">
        <v>14.75</v>
      </c>
      <c r="N2302" s="37" t="s">
        <v>23</v>
      </c>
      <c r="O2302" s="37" t="s">
        <v>196</v>
      </c>
    </row>
    <row r="2303" spans="1:15" s="36" customFormat="1" x14ac:dyDescent="0.25">
      <c r="A2303" s="37" t="s">
        <v>4591</v>
      </c>
      <c r="B2303" s="44" t="str">
        <f t="shared" si="44"/>
        <v>BE188 3F/230V/1Ph/Pb20'/cCSAus/(188-0004)</v>
      </c>
      <c r="C2303" s="37" t="s">
        <v>4592</v>
      </c>
      <c r="D2303" s="37" t="str">
        <f>VLOOKUP(A2303,'[1]Zoeller Pump Company'!$A$10:$C$3862,3,FALSE)</f>
        <v>https://www.zoellerpumps.com/en-us/products/sump-effluent-pumps/commercial/180-190-series</v>
      </c>
      <c r="E2303" s="37" t="s">
        <v>21</v>
      </c>
      <c r="F2303" s="40">
        <v>1488</v>
      </c>
      <c r="G2303" s="41"/>
      <c r="H2303" s="42">
        <v>53514100810</v>
      </c>
      <c r="I2303" s="43">
        <v>95</v>
      </c>
      <c r="J2303" s="43" t="s">
        <v>22</v>
      </c>
      <c r="K2303" s="43">
        <v>21.25</v>
      </c>
      <c r="L2303" s="43">
        <v>11.75</v>
      </c>
      <c r="M2303" s="43">
        <v>14.75</v>
      </c>
      <c r="N2303" s="37" t="s">
        <v>23</v>
      </c>
      <c r="O2303" s="37" t="s">
        <v>196</v>
      </c>
    </row>
    <row r="2304" spans="1:15" s="36" customFormat="1" x14ac:dyDescent="0.25">
      <c r="A2304" s="37" t="s">
        <v>4593</v>
      </c>
      <c r="B2304" s="44" t="str">
        <f t="shared" si="44"/>
        <v>D188 3F/35'Cd/230V/1Ph/cCSAus/UL(188-0036)</v>
      </c>
      <c r="C2304" s="37" t="s">
        <v>4594</v>
      </c>
      <c r="D2304" s="37" t="str">
        <f>VLOOKUP(A2304,'[1]Zoeller Pump Company'!$A$10:$C$3862,3,FALSE)</f>
        <v>https://www.zoellerpumps.com/en-us/products/sump-effluent-pumps/commercial/180-190-series</v>
      </c>
      <c r="E2304" s="37" t="s">
        <v>21</v>
      </c>
      <c r="F2304" s="40">
        <v>1655</v>
      </c>
      <c r="G2304" s="41"/>
      <c r="H2304" s="42">
        <v>53514120139</v>
      </c>
      <c r="I2304" s="43">
        <v>98</v>
      </c>
      <c r="J2304" s="43" t="s">
        <v>22</v>
      </c>
      <c r="K2304" s="43">
        <v>21.25</v>
      </c>
      <c r="L2304" s="43">
        <v>11.75</v>
      </c>
      <c r="M2304" s="43">
        <v>14.75</v>
      </c>
      <c r="N2304" s="37" t="s">
        <v>23</v>
      </c>
      <c r="O2304" s="37" t="s">
        <v>196</v>
      </c>
    </row>
    <row r="2305" spans="1:15" s="36" customFormat="1" x14ac:dyDescent="0.25">
      <c r="A2305" s="37" t="s">
        <v>4595</v>
      </c>
      <c r="B2305" s="44" t="str">
        <f t="shared" si="44"/>
        <v>EX188 3F/230V/1Ph/Ex Pr/FM/CSA/(188-0028)</v>
      </c>
      <c r="C2305" s="37" t="s">
        <v>4596</v>
      </c>
      <c r="D2305" s="37" t="str">
        <f>VLOOKUP(A2305,'[1]Zoeller Pump Company'!$A$10:$C$3862,3,FALSE)</f>
        <v>https://www.zoellerpumps.com/en-us/products/sump-effluent-pumps/commercial/180-190-series</v>
      </c>
      <c r="E2305" s="37" t="s">
        <v>21</v>
      </c>
      <c r="F2305" s="40">
        <v>2641</v>
      </c>
      <c r="G2305" s="41"/>
      <c r="H2305" s="42">
        <v>53514141240</v>
      </c>
      <c r="I2305" s="43">
        <v>128</v>
      </c>
      <c r="J2305" s="43" t="s">
        <v>22</v>
      </c>
      <c r="K2305" s="43">
        <v>32</v>
      </c>
      <c r="L2305" s="43">
        <v>12</v>
      </c>
      <c r="M2305" s="43">
        <v>15</v>
      </c>
      <c r="N2305" s="37" t="s">
        <v>23</v>
      </c>
      <c r="O2305" s="37" t="s">
        <v>24</v>
      </c>
    </row>
    <row r="2306" spans="1:15" s="36" customFormat="1" x14ac:dyDescent="0.25">
      <c r="A2306" s="37" t="s">
        <v>4597</v>
      </c>
      <c r="B2306" s="44" t="str">
        <f t="shared" si="44"/>
        <v>J188 3F/50'Cd/200-208V/3Ph/cCSAus/UL/(188-0041)</v>
      </c>
      <c r="C2306" s="37" t="s">
        <v>4598</v>
      </c>
      <c r="D2306" s="37" t="str">
        <f>VLOOKUP(A2306,'[1]Zoeller Pump Company'!$A$10:$C$3862,3,FALSE)</f>
        <v>https://www.zoellerpumps.com/en-us/products/sump-effluent-pumps/commercial/180-190-series</v>
      </c>
      <c r="E2306" s="37" t="s">
        <v>21</v>
      </c>
      <c r="F2306" s="40">
        <v>1683</v>
      </c>
      <c r="G2306" s="41"/>
      <c r="H2306" s="42">
        <v>53514142100</v>
      </c>
      <c r="I2306" s="43">
        <v>96</v>
      </c>
      <c r="J2306" s="43" t="s">
        <v>22</v>
      </c>
      <c r="K2306" s="43">
        <v>21.25</v>
      </c>
      <c r="L2306" s="43">
        <v>11.75</v>
      </c>
      <c r="M2306" s="43">
        <v>14.75</v>
      </c>
      <c r="N2306" s="37" t="s">
        <v>23</v>
      </c>
      <c r="O2306" s="37" t="s">
        <v>196</v>
      </c>
    </row>
    <row r="2307" spans="1:15" s="36" customFormat="1" x14ac:dyDescent="0.25">
      <c r="A2307" s="37" t="s">
        <v>4599</v>
      </c>
      <c r="B2307" s="44" t="str">
        <f t="shared" si="44"/>
        <v>E188 3F/50'Cd/230V/1Ph/CSA/(188-0035)</v>
      </c>
      <c r="C2307" s="37" t="s">
        <v>4600</v>
      </c>
      <c r="D2307" s="37" t="str">
        <f>VLOOKUP(A2307,'[1]Zoeller Pump Company'!$A$10:$C$3862,3,FALSE)</f>
        <v>https://www.zoellerpumps.com/en-us/products/sump-effluent-pumps/commercial/180-190-series</v>
      </c>
      <c r="E2307" s="37" t="s">
        <v>21</v>
      </c>
      <c r="F2307" s="40">
        <v>1568</v>
      </c>
      <c r="G2307" s="41"/>
      <c r="H2307" s="42">
        <v>53514148560</v>
      </c>
      <c r="I2307" s="43">
        <v>96</v>
      </c>
      <c r="J2307" s="43" t="s">
        <v>22</v>
      </c>
      <c r="K2307" s="43">
        <v>21.25</v>
      </c>
      <c r="L2307" s="43">
        <v>11.75</v>
      </c>
      <c r="M2307" s="43">
        <v>14.75</v>
      </c>
      <c r="N2307" s="37" t="s">
        <v>23</v>
      </c>
      <c r="O2307" s="37" t="s">
        <v>196</v>
      </c>
    </row>
    <row r="2308" spans="1:15" s="36" customFormat="1" x14ac:dyDescent="0.25">
      <c r="A2308" s="37" t="s">
        <v>4601</v>
      </c>
      <c r="B2308" s="44" t="str">
        <f t="shared" si="44"/>
        <v>GX188 3F/25'Cd/460V/3Ph/Ex Pr/ FM/CSA/(188-0047)</v>
      </c>
      <c r="C2308" s="37" t="s">
        <v>4602</v>
      </c>
      <c r="D2308" s="37" t="str">
        <f>VLOOKUP(A2308,'[1]Zoeller Pump Company'!$A$10:$C$3862,3,FALSE)</f>
        <v>https://www.zoellerpumps.com/en-us/products/sump-effluent-pumps/commercial/180-190-series</v>
      </c>
      <c r="E2308" s="37" t="s">
        <v>21</v>
      </c>
      <c r="F2308" s="40">
        <v>2856</v>
      </c>
      <c r="G2308" s="41"/>
      <c r="H2308" s="42">
        <v>53514200275</v>
      </c>
      <c r="I2308" s="43">
        <v>128</v>
      </c>
      <c r="J2308" s="43" t="s">
        <v>22</v>
      </c>
      <c r="K2308" s="43">
        <v>32</v>
      </c>
      <c r="L2308" s="43">
        <v>12</v>
      </c>
      <c r="M2308" s="43">
        <v>15</v>
      </c>
      <c r="N2308" s="37" t="s">
        <v>23</v>
      </c>
      <c r="O2308" s="37" t="s">
        <v>24</v>
      </c>
    </row>
    <row r="2309" spans="1:15" s="36" customFormat="1" x14ac:dyDescent="0.25">
      <c r="A2309" s="37" t="s">
        <v>4603</v>
      </c>
      <c r="B2309" s="44" t="str">
        <f t="shared" si="44"/>
        <v>GX188 3F/35'Cd/460V/3Ph/Ex Pr/FM/CSA/(188-0040)</v>
      </c>
      <c r="C2309" s="37" t="s">
        <v>4604</v>
      </c>
      <c r="D2309" s="37" t="str">
        <f>VLOOKUP(A2309,'[1]Zoeller Pump Company'!$A$10:$C$3862,3,FALSE)</f>
        <v>https://www.zoellerpumps.com/en-us/products/sump-effluent-pumps/commercial/180-190-series</v>
      </c>
      <c r="E2309" s="37" t="s">
        <v>21</v>
      </c>
      <c r="F2309" s="40">
        <v>2866</v>
      </c>
      <c r="G2309" s="41"/>
      <c r="H2309" s="42">
        <v>53514200510</v>
      </c>
      <c r="I2309" s="43">
        <v>129</v>
      </c>
      <c r="J2309" s="43" t="s">
        <v>22</v>
      </c>
      <c r="K2309" s="43">
        <v>32</v>
      </c>
      <c r="L2309" s="43">
        <v>12</v>
      </c>
      <c r="M2309" s="43">
        <v>15</v>
      </c>
      <c r="N2309" s="37" t="s">
        <v>23</v>
      </c>
      <c r="O2309" s="37" t="s">
        <v>24</v>
      </c>
    </row>
    <row r="2310" spans="1:15" s="36" customFormat="1" x14ac:dyDescent="0.25">
      <c r="A2310" s="37" t="s">
        <v>4605</v>
      </c>
      <c r="B2310" s="44" t="str">
        <f t="shared" si="44"/>
        <v>E188 3F/35'Cd/230V/CSA/1Ph/(188-0026)</v>
      </c>
      <c r="C2310" s="37" t="s">
        <v>4606</v>
      </c>
      <c r="D2310" s="37" t="str">
        <f>VLOOKUP(A2310,'[1]Zoeller Pump Company'!$A$10:$C$3862,3,FALSE)</f>
        <v>https://www.zoellerpumps.com/en-us/products/sump-effluent-pumps/commercial/180-190-series</v>
      </c>
      <c r="E2310" s="37" t="s">
        <v>21</v>
      </c>
      <c r="F2310" s="40">
        <v>1538</v>
      </c>
      <c r="G2310" s="41"/>
      <c r="H2310" s="42">
        <v>53514203054</v>
      </c>
      <c r="I2310" s="43">
        <v>95</v>
      </c>
      <c r="J2310" s="43" t="s">
        <v>22</v>
      </c>
      <c r="K2310" s="43">
        <v>21.25</v>
      </c>
      <c r="L2310" s="43">
        <v>11.75</v>
      </c>
      <c r="M2310" s="43">
        <v>14.75</v>
      </c>
      <c r="N2310" s="37" t="s">
        <v>23</v>
      </c>
      <c r="O2310" s="37" t="s">
        <v>196</v>
      </c>
    </row>
    <row r="2311" spans="1:15" s="36" customFormat="1" x14ac:dyDescent="0.25">
      <c r="A2311" s="37" t="s">
        <v>4607</v>
      </c>
      <c r="B2311" s="44" t="str">
        <f t="shared" si="44"/>
        <v>G188 3F/50'Cd/460V/3Ph/cCSAus/UL/(188-0051)</v>
      </c>
      <c r="C2311" s="37" t="s">
        <v>4608</v>
      </c>
      <c r="D2311" s="37" t="str">
        <f>VLOOKUP(A2311,'[1]Zoeller Pump Company'!$A$10:$C$3862,3,FALSE)</f>
        <v>https://www.zoellerpumps.com/en-us/products/sump-effluent-pumps/commercial/180-190-series</v>
      </c>
      <c r="E2311" s="37" t="s">
        <v>21</v>
      </c>
      <c r="F2311" s="40">
        <v>1683</v>
      </c>
      <c r="G2311" s="41"/>
      <c r="H2311" s="42">
        <v>53514211899</v>
      </c>
      <c r="I2311" s="43">
        <v>94</v>
      </c>
      <c r="J2311" s="43" t="s">
        <v>22</v>
      </c>
      <c r="K2311" s="43">
        <v>21.25</v>
      </c>
      <c r="L2311" s="43">
        <v>11.75</v>
      </c>
      <c r="M2311" s="43">
        <v>14.75</v>
      </c>
      <c r="N2311" s="37" t="s">
        <v>23</v>
      </c>
      <c r="O2311" s="37" t="s">
        <v>196</v>
      </c>
    </row>
    <row r="2312" spans="1:15" s="36" customFormat="1" x14ac:dyDescent="0.25">
      <c r="A2312" s="37" t="s">
        <v>4609</v>
      </c>
      <c r="B2312" s="44" t="str">
        <f t="shared" si="44"/>
        <v>E188 3F/25'Cd/230V/1Ph/CSA/(188-0020)</v>
      </c>
      <c r="C2312" s="37" t="s">
        <v>4610</v>
      </c>
      <c r="D2312" s="37" t="str">
        <f>VLOOKUP(A2312,'[1]Zoeller Pump Company'!$A$10:$C$3862,3,FALSE)</f>
        <v>https://www.zoellerpumps.com/en-us/products/sump-effluent-pumps/commercial/180-190-series</v>
      </c>
      <c r="E2312" s="37" t="s">
        <v>21</v>
      </c>
      <c r="F2312" s="40">
        <v>1528</v>
      </c>
      <c r="G2312" s="41"/>
      <c r="H2312" s="42">
        <v>53514265182</v>
      </c>
      <c r="I2312" s="43">
        <v>95</v>
      </c>
      <c r="J2312" s="43" t="s">
        <v>22</v>
      </c>
      <c r="K2312" s="43">
        <v>21.25</v>
      </c>
      <c r="L2312" s="43">
        <v>11.75</v>
      </c>
      <c r="M2312" s="43">
        <v>14.75</v>
      </c>
      <c r="N2312" s="37" t="s">
        <v>23</v>
      </c>
      <c r="O2312" s="37" t="s">
        <v>196</v>
      </c>
    </row>
    <row r="2313" spans="1:15" s="36" customFormat="1" x14ac:dyDescent="0.25">
      <c r="A2313" s="37" t="s">
        <v>4611</v>
      </c>
      <c r="B2313" s="44" t="str">
        <f t="shared" si="44"/>
        <v>JX188 3F/200-208V/3Ph/Ex Pr/FM/CSA/(188-0029)</v>
      </c>
      <c r="C2313" s="37" t="s">
        <v>4612</v>
      </c>
      <c r="D2313" s="37" t="str">
        <f>VLOOKUP(A2313,'[1]Zoeller Pump Company'!$A$10:$C$3862,3,FALSE)</f>
        <v>https://www.zoellerpumps.com/en-us/products/sump-effluent-pumps/commercial/180-190-series</v>
      </c>
      <c r="E2313" s="37" t="s">
        <v>21</v>
      </c>
      <c r="F2313" s="40">
        <v>2756</v>
      </c>
      <c r="G2313" s="41"/>
      <c r="H2313" s="42">
        <v>53514314965</v>
      </c>
      <c r="I2313" s="43">
        <v>128</v>
      </c>
      <c r="J2313" s="43" t="s">
        <v>22</v>
      </c>
      <c r="K2313" s="43">
        <v>32</v>
      </c>
      <c r="L2313" s="43">
        <v>12</v>
      </c>
      <c r="M2313" s="43">
        <v>15</v>
      </c>
      <c r="N2313" s="37" t="s">
        <v>23</v>
      </c>
      <c r="O2313" s="37" t="s">
        <v>24</v>
      </c>
    </row>
    <row r="2314" spans="1:15" s="36" customFormat="1" x14ac:dyDescent="0.25">
      <c r="A2314" s="37" t="s">
        <v>4613</v>
      </c>
      <c r="B2314" s="44" t="str">
        <f t="shared" si="44"/>
        <v>H188 3F/35'Cd/200-208V/1Ph/cCSAus/(188-0034)</v>
      </c>
      <c r="C2314" s="37" t="s">
        <v>4614</v>
      </c>
      <c r="D2314" s="37" t="str">
        <f>VLOOKUP(A2314,'[1]Zoeller Pump Company'!$A$10:$C$3862,3,FALSE)</f>
        <v>https://www.zoellerpumps.com/en-us/products/sump-effluent-pumps/commercial/180-190-series</v>
      </c>
      <c r="E2314" s="37" t="s">
        <v>21</v>
      </c>
      <c r="F2314" s="40">
        <v>1695</v>
      </c>
      <c r="G2314" s="41"/>
      <c r="H2314" s="42">
        <v>53514332501</v>
      </c>
      <c r="I2314" s="43">
        <v>90</v>
      </c>
      <c r="J2314" s="43" t="s">
        <v>22</v>
      </c>
      <c r="K2314" s="43">
        <v>21.25</v>
      </c>
      <c r="L2314" s="43">
        <v>11.75</v>
      </c>
      <c r="M2314" s="43">
        <v>14.75</v>
      </c>
      <c r="N2314" s="37" t="s">
        <v>23</v>
      </c>
      <c r="O2314" s="37" t="s">
        <v>196</v>
      </c>
    </row>
    <row r="2315" spans="1:15" s="36" customFormat="1" x14ac:dyDescent="0.25">
      <c r="A2315" s="37" t="s">
        <v>4615</v>
      </c>
      <c r="B2315" s="44" t="str">
        <f t="shared" si="44"/>
        <v>GX188 3F/460V/3Ph/Ex Pr/ FM/CSA/(188-0031)</v>
      </c>
      <c r="C2315" s="37" t="s">
        <v>4616</v>
      </c>
      <c r="D2315" s="37" t="str">
        <f>VLOOKUP(A2315,'[1]Zoeller Pump Company'!$A$10:$C$3862,3,FALSE)</f>
        <v>https://www.zoellerpumps.com/en-us/products/sump-effluent-pumps/commercial/180-190-series</v>
      </c>
      <c r="E2315" s="37" t="s">
        <v>21</v>
      </c>
      <c r="F2315" s="40">
        <v>2756</v>
      </c>
      <c r="G2315" s="41"/>
      <c r="H2315" s="42">
        <v>53514352936</v>
      </c>
      <c r="I2315" s="43">
        <v>129</v>
      </c>
      <c r="J2315" s="43" t="s">
        <v>22</v>
      </c>
      <c r="K2315" s="43">
        <v>32</v>
      </c>
      <c r="L2315" s="43">
        <v>12</v>
      </c>
      <c r="M2315" s="43">
        <v>15</v>
      </c>
      <c r="N2315" s="37" t="s">
        <v>23</v>
      </c>
      <c r="O2315" s="37" t="s">
        <v>24</v>
      </c>
    </row>
    <row r="2316" spans="1:15" s="36" customFormat="1" x14ac:dyDescent="0.25">
      <c r="A2316" s="37" t="s">
        <v>4617</v>
      </c>
      <c r="B2316" s="44" t="str">
        <f t="shared" si="44"/>
        <v>F188 3F/25'Cd/230V/3Ph/cCSAus/UL/(188-0062)</v>
      </c>
      <c r="C2316" s="37" t="s">
        <v>4618</v>
      </c>
      <c r="D2316" s="37" t="str">
        <f>VLOOKUP(A2316,'[1]Zoeller Pump Company'!$A$10:$C$3862,3,FALSE)</f>
        <v>https://www.zoellerpumps.com/en-us/products/sump-effluent-pumps/commercial/180-190-series</v>
      </c>
      <c r="E2316" s="37" t="s">
        <v>21</v>
      </c>
      <c r="F2316" s="40">
        <v>1643</v>
      </c>
      <c r="G2316" s="41"/>
      <c r="H2316" s="42">
        <v>53514401658</v>
      </c>
      <c r="I2316" s="43">
        <v>93</v>
      </c>
      <c r="J2316" s="43" t="s">
        <v>22</v>
      </c>
      <c r="K2316" s="43">
        <v>21.25</v>
      </c>
      <c r="L2316" s="43">
        <v>11.75</v>
      </c>
      <c r="M2316" s="43">
        <v>14.75</v>
      </c>
      <c r="N2316" s="37" t="s">
        <v>23</v>
      </c>
      <c r="O2316" s="37" t="s">
        <v>196</v>
      </c>
    </row>
    <row r="2317" spans="1:15" s="36" customFormat="1" x14ac:dyDescent="0.25">
      <c r="A2317" s="37" t="s">
        <v>4619</v>
      </c>
      <c r="B2317" s="44" t="str">
        <f t="shared" si="44"/>
        <v>D189 3F/230V/1Ph/CSA/(189-0003)</v>
      </c>
      <c r="C2317" s="37" t="s">
        <v>4620</v>
      </c>
      <c r="D2317" s="37" t="str">
        <f>VLOOKUP(A2317,'[1]Zoeller Pump Company'!$A$10:$C$3862,3,FALSE)</f>
        <v>https://www.zoellerpumps.com/en-us/products/sump-effluent-pumps/commercial/180-190-series</v>
      </c>
      <c r="E2317" s="37" t="s">
        <v>21</v>
      </c>
      <c r="F2317" s="40">
        <v>1609</v>
      </c>
      <c r="G2317" s="41"/>
      <c r="H2317" s="42">
        <v>53514022877</v>
      </c>
      <c r="I2317" s="43">
        <v>94</v>
      </c>
      <c r="J2317" s="43" t="s">
        <v>22</v>
      </c>
      <c r="K2317" s="43">
        <v>21.25</v>
      </c>
      <c r="L2317" s="43">
        <v>11.75</v>
      </c>
      <c r="M2317" s="43">
        <v>14.75</v>
      </c>
      <c r="N2317" s="37" t="s">
        <v>23</v>
      </c>
      <c r="O2317" s="37" t="s">
        <v>196</v>
      </c>
    </row>
    <row r="2318" spans="1:15" s="36" customFormat="1" x14ac:dyDescent="0.25">
      <c r="A2318" s="37" t="s">
        <v>4621</v>
      </c>
      <c r="B2318" s="44" t="str">
        <f t="shared" si="44"/>
        <v>E189 3F/230V/1Ph/CSA/(189-0004)</v>
      </c>
      <c r="C2318" s="37" t="s">
        <v>4622</v>
      </c>
      <c r="D2318" s="37" t="str">
        <f>VLOOKUP(A2318,'[1]Zoeller Pump Company'!$A$10:$C$3862,3,FALSE)</f>
        <v>https://www.zoellerpumps.com/en-us/products/sump-effluent-pumps/commercial/180-190-series</v>
      </c>
      <c r="E2318" s="37" t="s">
        <v>21</v>
      </c>
      <c r="F2318" s="40">
        <v>1507</v>
      </c>
      <c r="G2318" s="41"/>
      <c r="H2318" s="42">
        <v>53514022884</v>
      </c>
      <c r="I2318" s="43">
        <v>93</v>
      </c>
      <c r="J2318" s="43" t="s">
        <v>22</v>
      </c>
      <c r="K2318" s="43">
        <v>21.25</v>
      </c>
      <c r="L2318" s="43">
        <v>11.75</v>
      </c>
      <c r="M2318" s="43">
        <v>14.75</v>
      </c>
      <c r="N2318" s="37" t="s">
        <v>23</v>
      </c>
      <c r="O2318" s="37" t="s">
        <v>196</v>
      </c>
    </row>
    <row r="2319" spans="1:15" s="36" customFormat="1" x14ac:dyDescent="0.25">
      <c r="A2319" s="37" t="s">
        <v>4623</v>
      </c>
      <c r="B2319" s="44" t="str">
        <f t="shared" si="44"/>
        <v>F189 3F/230V/3Ph/cCSAus/UL/(189-0008)</v>
      </c>
      <c r="C2319" s="37" t="s">
        <v>4624</v>
      </c>
      <c r="D2319" s="37" t="str">
        <f>VLOOKUP(A2319,'[1]Zoeller Pump Company'!$A$10:$C$3862,3,FALSE)</f>
        <v>https://www.zoellerpumps.com/en-us/products/sump-effluent-pumps/commercial/180-190-series</v>
      </c>
      <c r="E2319" s="37" t="s">
        <v>21</v>
      </c>
      <c r="F2319" s="40">
        <v>1622</v>
      </c>
      <c r="G2319" s="41"/>
      <c r="H2319" s="42">
        <v>53514022907</v>
      </c>
      <c r="I2319" s="43">
        <v>93</v>
      </c>
      <c r="J2319" s="43" t="s">
        <v>22</v>
      </c>
      <c r="K2319" s="43">
        <v>21.25</v>
      </c>
      <c r="L2319" s="43">
        <v>11.75</v>
      </c>
      <c r="M2319" s="43">
        <v>14.75</v>
      </c>
      <c r="N2319" s="37" t="s">
        <v>23</v>
      </c>
      <c r="O2319" s="37" t="s">
        <v>196</v>
      </c>
    </row>
    <row r="2320" spans="1:15" s="36" customFormat="1" x14ac:dyDescent="0.25">
      <c r="A2320" s="37" t="s">
        <v>4625</v>
      </c>
      <c r="B2320" s="44" t="str">
        <f t="shared" si="44"/>
        <v>G189 3F/460V/3Ph/cCSAus/UL/(189-0009)</v>
      </c>
      <c r="C2320" s="37" t="s">
        <v>4626</v>
      </c>
      <c r="D2320" s="37" t="str">
        <f>VLOOKUP(A2320,'[1]Zoeller Pump Company'!$A$10:$C$3862,3,FALSE)</f>
        <v>https://www.zoellerpumps.com/en-us/products/sump-effluent-pumps/commercial/180-190-series</v>
      </c>
      <c r="E2320" s="37" t="s">
        <v>21</v>
      </c>
      <c r="F2320" s="40">
        <v>1622</v>
      </c>
      <c r="G2320" s="41"/>
      <c r="H2320" s="42">
        <v>53514022914</v>
      </c>
      <c r="I2320" s="43">
        <v>93</v>
      </c>
      <c r="J2320" s="43" t="s">
        <v>22</v>
      </c>
      <c r="K2320" s="43">
        <v>21.25</v>
      </c>
      <c r="L2320" s="43">
        <v>11.75</v>
      </c>
      <c r="M2320" s="43">
        <v>14.75</v>
      </c>
      <c r="N2320" s="37" t="s">
        <v>23</v>
      </c>
      <c r="O2320" s="37" t="s">
        <v>196</v>
      </c>
    </row>
    <row r="2321" spans="1:16" s="36" customFormat="1" x14ac:dyDescent="0.25">
      <c r="A2321" s="37" t="s">
        <v>4627</v>
      </c>
      <c r="B2321" s="44" t="str">
        <f t="shared" si="44"/>
        <v>J189 3F/200-208V/3Ph/cCSAus/UL/(189-0010)</v>
      </c>
      <c r="C2321" s="37" t="s">
        <v>4628</v>
      </c>
      <c r="D2321" s="37" t="str">
        <f>VLOOKUP(A2321,'[1]Zoeller Pump Company'!$A$10:$C$3862,3,FALSE)</f>
        <v>https://www.zoellerpumps.com/en-us/products/sump-effluent-pumps/commercial/180-190-series</v>
      </c>
      <c r="E2321" s="37" t="s">
        <v>21</v>
      </c>
      <c r="F2321" s="40">
        <v>1622</v>
      </c>
      <c r="G2321" s="41"/>
      <c r="H2321" s="42">
        <v>53514022921</v>
      </c>
      <c r="I2321" s="43">
        <v>93</v>
      </c>
      <c r="J2321" s="43" t="s">
        <v>22</v>
      </c>
      <c r="K2321" s="43">
        <v>21.25</v>
      </c>
      <c r="L2321" s="43">
        <v>11.75</v>
      </c>
      <c r="M2321" s="43">
        <v>14.75</v>
      </c>
      <c r="N2321" s="37" t="s">
        <v>23</v>
      </c>
      <c r="O2321" s="37" t="s">
        <v>196</v>
      </c>
    </row>
    <row r="2322" spans="1:16" s="36" customFormat="1" x14ac:dyDescent="0.25">
      <c r="A2322" s="37" t="s">
        <v>4629</v>
      </c>
      <c r="B2322" s="44" t="str">
        <f t="shared" si="44"/>
        <v>H189 3F/200-208V/1Ph/cCSAus/(189-0011)</v>
      </c>
      <c r="C2322" s="37" t="s">
        <v>4630</v>
      </c>
      <c r="D2322" s="37" t="str">
        <f>VLOOKUP(A2322,'[1]Zoeller Pump Company'!$A$10:$C$3862,3,FALSE)</f>
        <v>https://www.zoellerpumps.com/en-us/products/sump-effluent-pumps/commercial/180-190-series</v>
      </c>
      <c r="E2322" s="37" t="s">
        <v>21</v>
      </c>
      <c r="F2322" s="40">
        <v>1649</v>
      </c>
      <c r="G2322" s="41"/>
      <c r="H2322" s="42">
        <v>53514022938</v>
      </c>
      <c r="I2322" s="43">
        <v>94</v>
      </c>
      <c r="J2322" s="43" t="s">
        <v>22</v>
      </c>
      <c r="K2322" s="43">
        <v>21.25</v>
      </c>
      <c r="L2322" s="43">
        <v>11.75</v>
      </c>
      <c r="M2322" s="43">
        <v>14.75</v>
      </c>
      <c r="N2322" s="37" t="s">
        <v>23</v>
      </c>
      <c r="O2322" s="37" t="s">
        <v>196</v>
      </c>
    </row>
    <row r="2323" spans="1:16" s="36" customFormat="1" x14ac:dyDescent="0.25">
      <c r="A2323" s="37" t="s">
        <v>4631</v>
      </c>
      <c r="B2323" s="44" t="str">
        <f t="shared" si="44"/>
        <v>I189 3F/200-208V/1Ph/cCSAus/(189-0012)</v>
      </c>
      <c r="C2323" s="37" t="s">
        <v>4632</v>
      </c>
      <c r="D2323" s="37" t="str">
        <f>VLOOKUP(A2323,'[1]Zoeller Pump Company'!$A$10:$C$3862,3,FALSE)</f>
        <v>https://www.zoellerpumps.com/en-us/products/sump-effluent-pumps/commercial/180-190-series</v>
      </c>
      <c r="E2323" s="37" t="s">
        <v>21</v>
      </c>
      <c r="F2323" s="40">
        <v>1547</v>
      </c>
      <c r="G2323" s="41"/>
      <c r="H2323" s="42">
        <v>53514022945</v>
      </c>
      <c r="I2323" s="43">
        <v>93</v>
      </c>
      <c r="J2323" s="43" t="s">
        <v>22</v>
      </c>
      <c r="K2323" s="43">
        <v>21.25</v>
      </c>
      <c r="L2323" s="43">
        <v>11.75</v>
      </c>
      <c r="M2323" s="43">
        <v>14.75</v>
      </c>
      <c r="N2323" s="37" t="s">
        <v>23</v>
      </c>
      <c r="O2323" s="37" t="s">
        <v>196</v>
      </c>
    </row>
    <row r="2324" spans="1:16" s="36" customFormat="1" x14ac:dyDescent="0.25">
      <c r="A2324" s="37" t="s">
        <v>4633</v>
      </c>
      <c r="B2324" s="44" t="str">
        <f t="shared" si="44"/>
        <v>E189 3F/35'Cd/230V/1Ph/CSA/(189-0015)</v>
      </c>
      <c r="C2324" s="37" t="s">
        <v>4634</v>
      </c>
      <c r="D2324" s="37" t="str">
        <f>VLOOKUP(A2324,'[1]Zoeller Pump Company'!$A$10:$C$3862,3,FALSE)</f>
        <v>https://www.zoellerpumps.com/en-us/products/sump-effluent-pumps/commercial/180-190-series</v>
      </c>
      <c r="E2324" s="37" t="s">
        <v>21</v>
      </c>
      <c r="F2324" s="40">
        <v>1617</v>
      </c>
      <c r="G2324" s="41"/>
      <c r="H2324" s="42">
        <v>53514022952</v>
      </c>
      <c r="I2324" s="43">
        <v>98</v>
      </c>
      <c r="J2324" s="43" t="s">
        <v>22</v>
      </c>
      <c r="K2324" s="43">
        <v>21.25</v>
      </c>
      <c r="L2324" s="43">
        <v>11.75</v>
      </c>
      <c r="M2324" s="43">
        <v>14.75</v>
      </c>
      <c r="N2324" s="37" t="s">
        <v>23</v>
      </c>
      <c r="O2324" s="37" t="s">
        <v>196</v>
      </c>
    </row>
    <row r="2325" spans="1:16" s="36" customFormat="1" x14ac:dyDescent="0.25">
      <c r="A2325" s="37" t="s">
        <v>4635</v>
      </c>
      <c r="B2325" s="44" t="str">
        <f t="shared" si="44"/>
        <v>E189 3F/50'Cd/230V/1Ph/CSA/(189-0006)</v>
      </c>
      <c r="C2325" s="37" t="s">
        <v>4636</v>
      </c>
      <c r="D2325" s="37" t="str">
        <f>VLOOKUP(A2325,'[1]Zoeller Pump Company'!$A$10:$C$3862,3,FALSE)</f>
        <v>https://www.zoellerpumps.com/en-us/products/sump-effluent-pumps/commercial/180-190-series</v>
      </c>
      <c r="E2325" s="37" t="s">
        <v>21</v>
      </c>
      <c r="F2325" s="40">
        <v>1647</v>
      </c>
      <c r="G2325" s="41"/>
      <c r="H2325" s="42">
        <v>53514027483</v>
      </c>
      <c r="I2325" s="43">
        <v>102</v>
      </c>
      <c r="J2325" s="43" t="s">
        <v>22</v>
      </c>
      <c r="K2325" s="43">
        <v>21.25</v>
      </c>
      <c r="L2325" s="43">
        <v>11.75</v>
      </c>
      <c r="M2325" s="43">
        <v>14.75</v>
      </c>
      <c r="N2325" s="37" t="s">
        <v>23</v>
      </c>
      <c r="O2325" s="37" t="s">
        <v>196</v>
      </c>
    </row>
    <row r="2326" spans="1:16" s="36" customFormat="1" x14ac:dyDescent="0.25">
      <c r="A2326" s="37" t="s">
        <v>4637</v>
      </c>
      <c r="B2326" s="44" t="str">
        <f t="shared" si="44"/>
        <v>E189 3F/230V/1Ph/CSA/(189-0018)</v>
      </c>
      <c r="C2326" s="37" t="s">
        <v>4638</v>
      </c>
      <c r="D2326" s="37" t="str">
        <f>VLOOKUP(A2326,'[1]Zoeller Pump Company'!$A$10:$C$3862,3,FALSE)</f>
        <v>https://www.zoellerpumps.com/en-us/products/sump-effluent-pumps/commercial/180-190-series</v>
      </c>
      <c r="E2326" s="37" t="s">
        <v>21</v>
      </c>
      <c r="F2326" s="40">
        <v>1507</v>
      </c>
      <c r="G2326" s="41"/>
      <c r="H2326" s="42">
        <v>53514033446</v>
      </c>
      <c r="I2326" s="43">
        <v>93</v>
      </c>
      <c r="J2326" s="43" t="s">
        <v>22</v>
      </c>
      <c r="K2326" s="43">
        <v>21.25</v>
      </c>
      <c r="L2326" s="43">
        <v>11.75</v>
      </c>
      <c r="M2326" s="43">
        <v>14.75</v>
      </c>
      <c r="N2326" s="37" t="s">
        <v>23</v>
      </c>
      <c r="O2326" s="37" t="s">
        <v>196</v>
      </c>
      <c r="P2326" s="39"/>
    </row>
    <row r="2327" spans="1:16" s="36" customFormat="1" x14ac:dyDescent="0.25">
      <c r="A2327" s="37" t="s">
        <v>4639</v>
      </c>
      <c r="B2327" s="44" t="str">
        <f t="shared" si="44"/>
        <v>D189 3F/50'Cd/230V/1Ph/CSA/(189-0007)</v>
      </c>
      <c r="C2327" s="37" t="s">
        <v>4640</v>
      </c>
      <c r="D2327" s="37" t="str">
        <f>VLOOKUP(A2327,'[1]Zoeller Pump Company'!$A$10:$C$3862,3,FALSE)</f>
        <v>https://www.zoellerpumps.com/en-us/products/sump-effluent-pumps/commercial/180-190-series</v>
      </c>
      <c r="E2327" s="37" t="s">
        <v>21</v>
      </c>
      <c r="F2327" s="40">
        <v>1749</v>
      </c>
      <c r="G2327" s="41"/>
      <c r="H2327" s="42">
        <v>53514083069</v>
      </c>
      <c r="I2327" s="43">
        <v>103</v>
      </c>
      <c r="J2327" s="43" t="s">
        <v>22</v>
      </c>
      <c r="K2327" s="43">
        <v>21.25</v>
      </c>
      <c r="L2327" s="43">
        <v>11.75</v>
      </c>
      <c r="M2327" s="43">
        <v>14.75</v>
      </c>
      <c r="N2327" s="37" t="s">
        <v>23</v>
      </c>
      <c r="O2327" s="37" t="s">
        <v>196</v>
      </c>
    </row>
    <row r="2328" spans="1:16" s="36" customFormat="1" x14ac:dyDescent="0.25">
      <c r="A2328" s="37" t="s">
        <v>4641</v>
      </c>
      <c r="B2328" s="44" t="str">
        <f t="shared" si="44"/>
        <v>J189 3F/35'Cd/200-208V/3Ph/cCSAus/UL/(189-0025)</v>
      </c>
      <c r="C2328" s="37" t="s">
        <v>4642</v>
      </c>
      <c r="D2328" s="37" t="str">
        <f>VLOOKUP(A2328,'[1]Zoeller Pump Company'!$A$10:$C$3862,3,FALSE)</f>
        <v>https://www.zoellerpumps.com/en-us/products/sump-effluent-pumps/commercial/180-190-series</v>
      </c>
      <c r="E2328" s="37" t="s">
        <v>21</v>
      </c>
      <c r="F2328" s="40">
        <v>1732</v>
      </c>
      <c r="G2328" s="41"/>
      <c r="H2328" s="42">
        <v>53514086244</v>
      </c>
      <c r="I2328" s="43">
        <v>98</v>
      </c>
      <c r="J2328" s="43" t="s">
        <v>22</v>
      </c>
      <c r="K2328" s="43">
        <v>21.25</v>
      </c>
      <c r="L2328" s="43">
        <v>11.75</v>
      </c>
      <c r="M2328" s="43">
        <v>14.75</v>
      </c>
      <c r="N2328" s="37" t="s">
        <v>23</v>
      </c>
      <c r="O2328" s="37" t="s">
        <v>196</v>
      </c>
    </row>
    <row r="2329" spans="1:16" s="36" customFormat="1" x14ac:dyDescent="0.25">
      <c r="A2329" s="37" t="s">
        <v>4643</v>
      </c>
      <c r="B2329" s="44" t="str">
        <f t="shared" si="44"/>
        <v>G189 3F/50'Cd/460V/3Ph/cCSAus/UL/(189-0024)</v>
      </c>
      <c r="C2329" s="37" t="s">
        <v>4644</v>
      </c>
      <c r="D2329" s="37" t="str">
        <f>VLOOKUP(A2329,'[1]Zoeller Pump Company'!$A$10:$C$3862,3,FALSE)</f>
        <v>https://www.zoellerpumps.com/en-us/products/sump-effluent-pumps/commercial/180-190-series</v>
      </c>
      <c r="E2329" s="37" t="s">
        <v>21</v>
      </c>
      <c r="F2329" s="40">
        <v>1762</v>
      </c>
      <c r="G2329" s="41"/>
      <c r="H2329" s="42">
        <v>53514121877</v>
      </c>
      <c r="I2329" s="43">
        <v>101</v>
      </c>
      <c r="J2329" s="43" t="s">
        <v>22</v>
      </c>
      <c r="K2329" s="43">
        <v>21.25</v>
      </c>
      <c r="L2329" s="43">
        <v>11.75</v>
      </c>
      <c r="M2329" s="43">
        <v>14.75</v>
      </c>
      <c r="N2329" s="37" t="s">
        <v>23</v>
      </c>
      <c r="O2329" s="37" t="s">
        <v>196</v>
      </c>
    </row>
    <row r="2330" spans="1:16" s="36" customFormat="1" x14ac:dyDescent="0.25">
      <c r="A2330" s="37" t="s">
        <v>4645</v>
      </c>
      <c r="B2330" s="44" t="str">
        <f t="shared" si="44"/>
        <v>G189 3F/25'Cd/460V/3Ph/cCSAus/UL/(189-0051)</v>
      </c>
      <c r="C2330" s="37" t="s">
        <v>4646</v>
      </c>
      <c r="D2330" s="37" t="str">
        <f>VLOOKUP(A2330,'[1]Zoeller Pump Company'!$A$10:$C$3862,3,FALSE)</f>
        <v>https://www.zoellerpumps.com/en-us/products/sump-effluent-pumps/commercial/180-190-series</v>
      </c>
      <c r="E2330" s="37" t="s">
        <v>21</v>
      </c>
      <c r="F2330" s="40">
        <v>1722</v>
      </c>
      <c r="G2330" s="41"/>
      <c r="H2330" s="42">
        <v>53514299668</v>
      </c>
      <c r="I2330" s="43">
        <v>98</v>
      </c>
      <c r="J2330" s="43" t="s">
        <v>22</v>
      </c>
      <c r="K2330" s="43">
        <v>21.25</v>
      </c>
      <c r="L2330" s="43">
        <v>11.75</v>
      </c>
      <c r="M2330" s="43">
        <v>14.75</v>
      </c>
      <c r="N2330" s="37" t="s">
        <v>23</v>
      </c>
      <c r="O2330" s="37" t="s">
        <v>196</v>
      </c>
    </row>
    <row r="2331" spans="1:16" s="36" customFormat="1" x14ac:dyDescent="0.25">
      <c r="A2331" s="37" t="s">
        <v>4647</v>
      </c>
      <c r="B2331" s="44" t="str">
        <f t="shared" si="44"/>
        <v>GX189 3F/460V/3Ph/Ex Pr/FM/CSA/(189-0034)</v>
      </c>
      <c r="C2331" s="37" t="s">
        <v>4648</v>
      </c>
      <c r="D2331" s="37" t="str">
        <f>VLOOKUP(A2331,'[1]Zoeller Pump Company'!$A$10:$C$3862,3,FALSE)</f>
        <v>https://www.zoellerpumps.com/en-us/products/sump-effluent-pumps/commercial/180-190-series</v>
      </c>
      <c r="E2331" s="37" t="s">
        <v>21</v>
      </c>
      <c r="F2331" s="40">
        <v>2839</v>
      </c>
      <c r="G2331" s="41"/>
      <c r="H2331" s="42">
        <v>53514319670</v>
      </c>
      <c r="I2331" s="43">
        <v>129</v>
      </c>
      <c r="J2331" s="43" t="s">
        <v>22</v>
      </c>
      <c r="K2331" s="43">
        <v>32</v>
      </c>
      <c r="L2331" s="43">
        <v>12</v>
      </c>
      <c r="M2331" s="43">
        <v>15</v>
      </c>
      <c r="N2331" s="37" t="s">
        <v>23</v>
      </c>
      <c r="O2331" s="37" t="s">
        <v>24</v>
      </c>
    </row>
    <row r="2332" spans="1:16" s="36" customFormat="1" x14ac:dyDescent="0.25">
      <c r="A2332" s="37" t="s">
        <v>4649</v>
      </c>
      <c r="B2332" s="44" t="str">
        <f t="shared" si="44"/>
        <v>G189 3F/35'Cd/460V/3Ph/cCSAus/UL/(189-0044)</v>
      </c>
      <c r="C2332" s="37" t="s">
        <v>4650</v>
      </c>
      <c r="D2332" s="37" t="str">
        <f>VLOOKUP(A2332,'[1]Zoeller Pump Company'!$A$10:$C$3862,3,FALSE)</f>
        <v>https://www.zoellerpumps.com/en-us/products/sump-effluent-pumps/commercial/180-190-series</v>
      </c>
      <c r="E2332" s="37" t="s">
        <v>21</v>
      </c>
      <c r="F2332" s="40">
        <v>1732</v>
      </c>
      <c r="G2332" s="41"/>
      <c r="H2332" s="42">
        <v>53514360832</v>
      </c>
      <c r="I2332" s="43">
        <v>100</v>
      </c>
      <c r="J2332" s="43" t="s">
        <v>22</v>
      </c>
      <c r="K2332" s="43">
        <v>21.25</v>
      </c>
      <c r="L2332" s="43">
        <v>11.75</v>
      </c>
      <c r="M2332" s="43">
        <v>14.75</v>
      </c>
      <c r="N2332" s="37" t="s">
        <v>23</v>
      </c>
      <c r="O2332" s="37" t="s">
        <v>196</v>
      </c>
    </row>
    <row r="2333" spans="1:16" s="36" customFormat="1" x14ac:dyDescent="0.25">
      <c r="A2333" s="37" t="s">
        <v>4651</v>
      </c>
      <c r="B2333" s="44" t="str">
        <f t="shared" si="44"/>
        <v>GX189 3F/35'Cd/460V/3Ph/Ex Pr/FM/CSA/(189-0058)</v>
      </c>
      <c r="C2333" s="37" t="s">
        <v>4652</v>
      </c>
      <c r="D2333" s="37" t="str">
        <f>VLOOKUP(A2333,'[1]Zoeller Pump Company'!$A$10:$C$3862,3,FALSE)</f>
        <v>https://www.zoellerpumps.com/en-us/products/sump-effluent-pumps/commercial/180-190-series</v>
      </c>
      <c r="E2333" s="37" t="s">
        <v>21</v>
      </c>
      <c r="F2333" s="40">
        <v>2949</v>
      </c>
      <c r="G2333" s="41"/>
      <c r="H2333" s="42">
        <v>53514367848</v>
      </c>
      <c r="I2333" s="43">
        <v>129</v>
      </c>
      <c r="J2333" s="43" t="s">
        <v>22</v>
      </c>
      <c r="K2333" s="43">
        <v>32</v>
      </c>
      <c r="L2333" s="43">
        <v>12</v>
      </c>
      <c r="M2333" s="43">
        <v>15</v>
      </c>
      <c r="N2333" s="37" t="s">
        <v>23</v>
      </c>
      <c r="O2333" s="37" t="s">
        <v>24</v>
      </c>
    </row>
    <row r="2334" spans="1:16" s="36" customFormat="1" x14ac:dyDescent="0.25">
      <c r="A2334" s="37" t="s">
        <v>4653</v>
      </c>
      <c r="B2334" s="44" t="str">
        <f t="shared" si="44"/>
        <v>DX189 3F/230V/1Ph/Ex Pr/FM/CSA/(189-0059)</v>
      </c>
      <c r="C2334" s="37" t="s">
        <v>4654</v>
      </c>
      <c r="D2334" s="37" t="str">
        <f>VLOOKUP(A2334,'[1]Zoeller Pump Company'!$A$10:$C$3862,3,FALSE)</f>
        <v>https://www.zoellerpumps.com/en-us/products/sump-effluent-pumps/commercial/180-190-series</v>
      </c>
      <c r="E2334" s="37" t="s">
        <v>21</v>
      </c>
      <c r="F2334" s="40">
        <v>3725</v>
      </c>
      <c r="G2334" s="41"/>
      <c r="H2334" s="42">
        <v>53514367862</v>
      </c>
      <c r="I2334" s="43">
        <v>129</v>
      </c>
      <c r="J2334" s="43" t="s">
        <v>22</v>
      </c>
      <c r="K2334" s="43">
        <v>32</v>
      </c>
      <c r="L2334" s="43">
        <v>12</v>
      </c>
      <c r="M2334" s="43">
        <v>15</v>
      </c>
      <c r="N2334" s="37" t="s">
        <v>23</v>
      </c>
      <c r="O2334" s="37" t="s">
        <v>24</v>
      </c>
    </row>
    <row r="2335" spans="1:16" s="36" customFormat="1" x14ac:dyDescent="0.25">
      <c r="A2335" s="37" t="s">
        <v>4655</v>
      </c>
      <c r="B2335" s="44" t="str">
        <f t="shared" si="44"/>
        <v>J189 3F/50'Cd/200-208V/3Ph/cCSAus/UL/(189-0056)</v>
      </c>
      <c r="C2335" s="37" t="s">
        <v>4656</v>
      </c>
      <c r="D2335" s="37" t="str">
        <f>VLOOKUP(A2335,'[1]Zoeller Pump Company'!$A$10:$C$3862,3,FALSE)</f>
        <v>https://www.zoellerpumps.com/en-us/products/sump-effluent-pumps/commercial/180-190-series</v>
      </c>
      <c r="E2335" s="37" t="s">
        <v>21</v>
      </c>
      <c r="F2335" s="40">
        <v>1762</v>
      </c>
      <c r="G2335" s="41"/>
      <c r="H2335" s="42">
        <v>53514369903</v>
      </c>
      <c r="I2335" s="43">
        <v>98</v>
      </c>
      <c r="J2335" s="43" t="s">
        <v>22</v>
      </c>
      <c r="K2335" s="43">
        <v>21.25</v>
      </c>
      <c r="L2335" s="43">
        <v>11.75</v>
      </c>
      <c r="M2335" s="43">
        <v>14.75</v>
      </c>
      <c r="N2335" s="37" t="s">
        <v>23</v>
      </c>
      <c r="O2335" s="37" t="s">
        <v>196</v>
      </c>
    </row>
    <row r="2336" spans="1:16" s="36" customFormat="1" x14ac:dyDescent="0.25">
      <c r="A2336" s="37" t="s">
        <v>4657</v>
      </c>
      <c r="B2336" s="44" t="str">
        <f t="shared" si="44"/>
        <v>J189 3F/25'Cd/200-208V/3Ph/cCSAus/UL/(189-0062)</v>
      </c>
      <c r="C2336" s="37" t="s">
        <v>4658</v>
      </c>
      <c r="D2336" s="37" t="str">
        <f>VLOOKUP(A2336,'[1]Zoeller Pump Company'!$A$10:$C$3862,3,FALSE)</f>
        <v>https://www.zoellerpumps.com/en-us/products/sump-effluent-pumps/commercial/180-190-series</v>
      </c>
      <c r="E2336" s="37" t="s">
        <v>21</v>
      </c>
      <c r="F2336" s="40">
        <v>1722</v>
      </c>
      <c r="G2336" s="41"/>
      <c r="H2336" s="42">
        <v>53514411077</v>
      </c>
      <c r="I2336" s="43">
        <v>98</v>
      </c>
      <c r="J2336" s="43" t="s">
        <v>22</v>
      </c>
      <c r="K2336" s="43">
        <v>21.25</v>
      </c>
      <c r="L2336" s="43">
        <v>11.75</v>
      </c>
      <c r="M2336" s="43">
        <v>14.75</v>
      </c>
      <c r="N2336" s="37" t="s">
        <v>23</v>
      </c>
      <c r="O2336" s="37" t="s">
        <v>196</v>
      </c>
    </row>
    <row r="2337" spans="1:15" s="36" customFormat="1" x14ac:dyDescent="0.25">
      <c r="A2337" s="52" t="s">
        <v>4659</v>
      </c>
      <c r="B2337" s="44" t="str">
        <f t="shared" si="44"/>
        <v>IX189 3F/200-208V/1Ph/Ex Pr/(189-0030)</v>
      </c>
      <c r="C2337" s="39" t="s">
        <v>4660</v>
      </c>
      <c r="D2337" s="37" t="str">
        <f>VLOOKUP(A2337,'[1]Zoeller Pump Company'!$A$10:$C$3862,3,FALSE)</f>
        <v>https://www.zoellerpumps.com/en-us/products/sump-effluent-pumps/commercial/180-190-series</v>
      </c>
      <c r="E2337" s="39" t="s">
        <v>21</v>
      </c>
      <c r="F2337" s="40">
        <v>2764</v>
      </c>
      <c r="G2337" s="41"/>
      <c r="H2337" s="39">
        <v>53514450694</v>
      </c>
      <c r="I2337" s="39">
        <v>126</v>
      </c>
      <c r="J2337" s="39" t="s">
        <v>22</v>
      </c>
      <c r="K2337" s="39">
        <v>32</v>
      </c>
      <c r="L2337" s="39">
        <v>12</v>
      </c>
      <c r="M2337" s="39">
        <v>15</v>
      </c>
      <c r="N2337" s="37" t="s">
        <v>23</v>
      </c>
      <c r="O2337" s="37" t="s">
        <v>24</v>
      </c>
    </row>
    <row r="2338" spans="1:15" s="36" customFormat="1" x14ac:dyDescent="0.25">
      <c r="A2338" s="52" t="s">
        <v>4661</v>
      </c>
      <c r="B2338" s="44" t="str">
        <f t="shared" si="44"/>
        <v>WD189 3F/230V/1Ph/(189-0027)</v>
      </c>
      <c r="C2338" s="39" t="s">
        <v>4662</v>
      </c>
      <c r="D2338" s="37" t="str">
        <f>VLOOKUP(A2338,'[1]Zoeller Pump Company'!$A$10:$C$3862,3,FALSE)</f>
        <v>https://www.zoellerpumps.com/en-us/products/sump-effluent-pumps/commercial/180-190-series</v>
      </c>
      <c r="E2338" s="39" t="s">
        <v>21</v>
      </c>
      <c r="F2338" s="40">
        <v>1653</v>
      </c>
      <c r="G2338" s="41"/>
      <c r="H2338" s="39">
        <v>53514454982</v>
      </c>
      <c r="I2338" s="39">
        <v>95</v>
      </c>
      <c r="J2338" s="39" t="s">
        <v>22</v>
      </c>
      <c r="K2338" s="39">
        <v>21.25</v>
      </c>
      <c r="L2338" s="39">
        <v>11.75</v>
      </c>
      <c r="M2338" s="39">
        <v>14.75</v>
      </c>
      <c r="N2338" s="37" t="s">
        <v>23</v>
      </c>
      <c r="O2338" s="37" t="s">
        <v>196</v>
      </c>
    </row>
    <row r="2339" spans="1:15" s="36" customFormat="1" x14ac:dyDescent="0.25">
      <c r="A2339" s="37" t="s">
        <v>4663</v>
      </c>
      <c r="B2339" s="44" t="str">
        <f t="shared" si="44"/>
        <v>Disconnect System 1.5"</v>
      </c>
      <c r="C2339" s="37" t="s">
        <v>4664</v>
      </c>
      <c r="D2339" s="37" t="str">
        <f>VLOOKUP(A2339,'[1]Zoeller Pump Company'!$A$10:$C$3862,3,FALSE)</f>
        <v>https://www.zoellerpumps.com/en-us/products/accessories/rail-systems</v>
      </c>
      <c r="E2339" s="37" t="s">
        <v>21</v>
      </c>
      <c r="F2339" s="40">
        <v>188</v>
      </c>
      <c r="G2339" s="41"/>
      <c r="H2339" s="42">
        <v>53514022969</v>
      </c>
      <c r="I2339" s="43">
        <v>2</v>
      </c>
      <c r="J2339" s="43" t="s">
        <v>22</v>
      </c>
      <c r="K2339" s="43">
        <v>5</v>
      </c>
      <c r="L2339" s="43">
        <v>3.5</v>
      </c>
      <c r="M2339" s="43">
        <v>4</v>
      </c>
      <c r="N2339" s="37" t="s">
        <v>23</v>
      </c>
      <c r="O2339" s="37" t="s">
        <v>24</v>
      </c>
    </row>
    <row r="2340" spans="1:15" s="36" customFormat="1" x14ac:dyDescent="0.25">
      <c r="A2340" s="37" t="s">
        <v>4665</v>
      </c>
      <c r="B2340" s="44" t="str">
        <f t="shared" si="44"/>
        <v>Disconnect System 2"</v>
      </c>
      <c r="C2340" s="37" t="s">
        <v>4666</v>
      </c>
      <c r="D2340" s="37" t="str">
        <f>VLOOKUP(A2340,'[1]Zoeller Pump Company'!$A$10:$C$3862,3,FALSE)</f>
        <v>https://www.zoellerpumps.com/en-us/products/accessories/rail-systems</v>
      </c>
      <c r="E2340" s="37" t="s">
        <v>21</v>
      </c>
      <c r="F2340" s="40">
        <v>229</v>
      </c>
      <c r="G2340" s="41"/>
      <c r="H2340" s="42">
        <v>53514022976</v>
      </c>
      <c r="I2340" s="43">
        <v>2.5</v>
      </c>
      <c r="J2340" s="43" t="s">
        <v>22</v>
      </c>
      <c r="K2340" s="43">
        <v>5</v>
      </c>
      <c r="L2340" s="43">
        <v>3.5</v>
      </c>
      <c r="M2340" s="43">
        <v>4</v>
      </c>
      <c r="N2340" s="37" t="s">
        <v>23</v>
      </c>
      <c r="O2340" s="37" t="s">
        <v>24</v>
      </c>
    </row>
    <row r="2341" spans="1:15" s="36" customFormat="1" x14ac:dyDescent="0.25">
      <c r="A2341" s="37" t="s">
        <v>4667</v>
      </c>
      <c r="B2341" s="44" t="str">
        <f t="shared" si="44"/>
        <v>Disconnect System,Rail &amp;- 1.5"</v>
      </c>
      <c r="C2341" s="37" t="s">
        <v>4668</v>
      </c>
      <c r="D2341" s="37" t="str">
        <f>VLOOKUP(A2341,'[1]Zoeller Pump Company'!$A$10:$C$3862,3,FALSE)</f>
        <v>https://www.zoellerpumps.com/en-us/products/accessories/rail-systems</v>
      </c>
      <c r="E2341" s="37" t="s">
        <v>21</v>
      </c>
      <c r="F2341" s="40">
        <v>629</v>
      </c>
      <c r="G2341" s="41"/>
      <c r="H2341" s="42">
        <v>53514022983</v>
      </c>
      <c r="I2341" s="43">
        <v>10.199999999999999</v>
      </c>
      <c r="J2341" s="43" t="s">
        <v>22</v>
      </c>
      <c r="K2341" s="43">
        <v>18.5</v>
      </c>
      <c r="L2341" s="43">
        <v>3.5</v>
      </c>
      <c r="M2341" s="43">
        <v>8.5</v>
      </c>
      <c r="N2341" s="37" t="s">
        <v>23</v>
      </c>
      <c r="O2341" s="37" t="s">
        <v>24</v>
      </c>
    </row>
    <row r="2342" spans="1:15" s="36" customFormat="1" x14ac:dyDescent="0.25">
      <c r="A2342" s="37" t="s">
        <v>4669</v>
      </c>
      <c r="B2342" s="44" t="str">
        <f t="shared" si="44"/>
        <v>Disconnect System,Rail &amp;- 2"</v>
      </c>
      <c r="C2342" s="37" t="s">
        <v>4670</v>
      </c>
      <c r="D2342" s="37" t="str">
        <f>VLOOKUP(A2342,'[1]Zoeller Pump Company'!$A$10:$C$3862,3,FALSE)</f>
        <v>https://www.zoellerpumps.com/en-us/products/accessories/rail-systems</v>
      </c>
      <c r="E2342" s="37" t="s">
        <v>21</v>
      </c>
      <c r="F2342" s="40">
        <v>623</v>
      </c>
      <c r="G2342" s="41"/>
      <c r="H2342" s="42">
        <v>53514022990</v>
      </c>
      <c r="I2342" s="43">
        <v>10.7</v>
      </c>
      <c r="J2342" s="43" t="s">
        <v>22</v>
      </c>
      <c r="K2342" s="43">
        <v>18.5</v>
      </c>
      <c r="L2342" s="43">
        <v>3.5</v>
      </c>
      <c r="M2342" s="43">
        <v>8.5</v>
      </c>
      <c r="N2342" s="37" t="s">
        <v>23</v>
      </c>
      <c r="O2342" s="37" t="s">
        <v>24</v>
      </c>
    </row>
    <row r="2343" spans="1:15" s="36" customFormat="1" x14ac:dyDescent="0.25">
      <c r="A2343" s="37" t="s">
        <v>4671</v>
      </c>
      <c r="B2343" s="44" t="str">
        <f t="shared" si="44"/>
        <v>Rod,Pull-Disconnect 2.5'</v>
      </c>
      <c r="C2343" s="37" t="s">
        <v>4672</v>
      </c>
      <c r="D2343" s="37" t="str">
        <f>VLOOKUP(A2343,'[1]Zoeller Pump Company'!$A$10:$C$3862,3,FALSE)</f>
        <v>https://www.zoellerpumps.com/en-us/products/accessories/rail-systems</v>
      </c>
      <c r="E2343" s="37" t="s">
        <v>21</v>
      </c>
      <c r="F2343" s="40">
        <v>125</v>
      </c>
      <c r="G2343" s="41"/>
      <c r="H2343" s="42">
        <v>53514023010</v>
      </c>
      <c r="I2343" s="43">
        <v>1</v>
      </c>
      <c r="J2343" s="43" t="s">
        <v>22</v>
      </c>
      <c r="K2343" s="43">
        <v>10</v>
      </c>
      <c r="L2343" s="43">
        <v>5</v>
      </c>
      <c r="M2343" s="43">
        <v>8</v>
      </c>
      <c r="N2343" s="37" t="s">
        <v>23</v>
      </c>
      <c r="O2343" s="37" t="s">
        <v>24</v>
      </c>
    </row>
    <row r="2344" spans="1:15" s="36" customFormat="1" x14ac:dyDescent="0.25">
      <c r="A2344" s="37" t="s">
        <v>4673</v>
      </c>
      <c r="B2344" s="44" t="str">
        <f t="shared" si="44"/>
        <v>Rod,Pull-Disconnect 3.5'</v>
      </c>
      <c r="C2344" s="37" t="s">
        <v>4674</v>
      </c>
      <c r="D2344" s="37" t="str">
        <f>VLOOKUP(A2344,'[1]Zoeller Pump Company'!$A$10:$C$3862,3,FALSE)</f>
        <v>https://www.zoellerpumps.com/en-us/products/accessories/rail-systems</v>
      </c>
      <c r="E2344" s="37" t="s">
        <v>21</v>
      </c>
      <c r="F2344" s="40">
        <v>155</v>
      </c>
      <c r="G2344" s="41"/>
      <c r="H2344" s="42">
        <v>53514023027</v>
      </c>
      <c r="I2344" s="43">
        <v>1.4</v>
      </c>
      <c r="J2344" s="43" t="s">
        <v>22</v>
      </c>
      <c r="K2344" s="43">
        <v>10</v>
      </c>
      <c r="L2344" s="43">
        <v>5</v>
      </c>
      <c r="M2344" s="43">
        <v>8</v>
      </c>
      <c r="N2344" s="37" t="s">
        <v>23</v>
      </c>
      <c r="O2344" s="37" t="s">
        <v>24</v>
      </c>
    </row>
    <row r="2345" spans="1:15" s="36" customFormat="1" x14ac:dyDescent="0.25">
      <c r="A2345" s="37" t="s">
        <v>4675</v>
      </c>
      <c r="B2345" s="44" t="str">
        <f t="shared" si="44"/>
        <v>Rod,Pull-Disconnect 4.5'</v>
      </c>
      <c r="C2345" s="37" t="s">
        <v>4676</v>
      </c>
      <c r="D2345" s="37" t="str">
        <f>VLOOKUP(A2345,'[1]Zoeller Pump Company'!$A$10:$C$3862,3,FALSE)</f>
        <v>https://www.zoellerpumps.com/en-us/products/accessories/rail-systems</v>
      </c>
      <c r="E2345" s="37" t="s">
        <v>21</v>
      </c>
      <c r="F2345" s="40">
        <v>191</v>
      </c>
      <c r="G2345" s="41"/>
      <c r="H2345" s="42">
        <v>53514023034</v>
      </c>
      <c r="I2345" s="43">
        <v>1.8</v>
      </c>
      <c r="J2345" s="43" t="s">
        <v>22</v>
      </c>
      <c r="K2345" s="43">
        <v>18.5</v>
      </c>
      <c r="L2345" s="43">
        <v>3.5</v>
      </c>
      <c r="M2345" s="43">
        <v>8.5</v>
      </c>
      <c r="N2345" s="37" t="s">
        <v>23</v>
      </c>
      <c r="O2345" s="37" t="s">
        <v>24</v>
      </c>
    </row>
    <row r="2346" spans="1:15" s="36" customFormat="1" x14ac:dyDescent="0.25">
      <c r="A2346" s="37" t="s">
        <v>4677</v>
      </c>
      <c r="B2346" s="44" t="str">
        <f t="shared" si="44"/>
        <v>Rod,Pull-Disconnect 5.5'</v>
      </c>
      <c r="C2346" s="37" t="s">
        <v>4678</v>
      </c>
      <c r="D2346" s="37" t="str">
        <f>VLOOKUP(A2346,'[1]Zoeller Pump Company'!$A$10:$C$3862,3,FALSE)</f>
        <v>https://www.zoellerpumps.com/en-us/products/accessories/rail-systems</v>
      </c>
      <c r="E2346" s="37" t="s">
        <v>21</v>
      </c>
      <c r="F2346" s="40">
        <v>219</v>
      </c>
      <c r="G2346" s="41"/>
      <c r="H2346" s="42">
        <v>53514023041</v>
      </c>
      <c r="I2346" s="43">
        <v>2.2000000000000002</v>
      </c>
      <c r="J2346" s="43" t="s">
        <v>22</v>
      </c>
      <c r="K2346" s="43">
        <v>1</v>
      </c>
      <c r="L2346" s="43">
        <v>5</v>
      </c>
      <c r="M2346" s="43">
        <v>66</v>
      </c>
      <c r="N2346" s="37" t="s">
        <v>23</v>
      </c>
      <c r="O2346" s="37" t="s">
        <v>24</v>
      </c>
    </row>
    <row r="2347" spans="1:15" s="36" customFormat="1" x14ac:dyDescent="0.25">
      <c r="A2347" s="37" t="s">
        <v>4679</v>
      </c>
      <c r="B2347" s="44" t="str">
        <f t="shared" ref="B2347:B2410" si="45">IF(D2347&lt;&gt;0,HYPERLINK(D2347,C2347),"NO LINK")</f>
        <v>Rod,Pull-Disconnect 8'</v>
      </c>
      <c r="C2347" s="37" t="s">
        <v>4680</v>
      </c>
      <c r="D2347" s="37" t="str">
        <f>VLOOKUP(A2347,'[1]Zoeller Pump Company'!$A$10:$C$3862,3,FALSE)</f>
        <v>https://www.zoellerpumps.com/en-us/products/accessories/rail-systems</v>
      </c>
      <c r="E2347" s="37" t="s">
        <v>21</v>
      </c>
      <c r="F2347" s="40">
        <v>251</v>
      </c>
      <c r="G2347" s="41"/>
      <c r="H2347" s="42">
        <v>53514025144</v>
      </c>
      <c r="I2347" s="43">
        <v>4</v>
      </c>
      <c r="J2347" s="43" t="s">
        <v>22</v>
      </c>
      <c r="K2347" s="43">
        <v>10</v>
      </c>
      <c r="L2347" s="43">
        <v>5</v>
      </c>
      <c r="M2347" s="43">
        <v>8</v>
      </c>
      <c r="N2347" s="37" t="s">
        <v>23</v>
      </c>
      <c r="O2347" s="37" t="s">
        <v>24</v>
      </c>
    </row>
    <row r="2348" spans="1:15" s="36" customFormat="1" x14ac:dyDescent="0.25">
      <c r="A2348" s="37" t="s">
        <v>4681</v>
      </c>
      <c r="B2348" s="44" t="str">
        <f t="shared" si="45"/>
        <v>Guide Rail Asm-Intmed SS 4"</v>
      </c>
      <c r="C2348" s="37" t="s">
        <v>4682</v>
      </c>
      <c r="D2348" s="37" t="str">
        <f>VLOOKUP(A2348,'[1]Zoeller Pump Company'!$A$10:$C$3862,3,FALSE)</f>
        <v>https://www.zoellerpumps.com/en-us/products/accessories/rail-systems</v>
      </c>
      <c r="E2348" s="37" t="s">
        <v>21</v>
      </c>
      <c r="F2348" s="40">
        <v>355</v>
      </c>
      <c r="G2348" s="41"/>
      <c r="H2348" s="42">
        <v>53514034443</v>
      </c>
      <c r="I2348" s="43">
        <v>8</v>
      </c>
      <c r="J2348" s="43" t="s">
        <v>22</v>
      </c>
      <c r="K2348" s="43">
        <v>21</v>
      </c>
      <c r="L2348" s="43">
        <v>9.5</v>
      </c>
      <c r="M2348" s="43">
        <v>12.75</v>
      </c>
      <c r="N2348" s="37" t="s">
        <v>23</v>
      </c>
      <c r="O2348" s="37" t="s">
        <v>24</v>
      </c>
    </row>
    <row r="2349" spans="1:15" s="36" customFormat="1" x14ac:dyDescent="0.25">
      <c r="A2349" s="37" t="s">
        <v>4683</v>
      </c>
      <c r="B2349" s="44" t="str">
        <f t="shared" si="45"/>
        <v>Rod,Pull-Disconnect 7'</v>
      </c>
      <c r="C2349" s="37" t="s">
        <v>4684</v>
      </c>
      <c r="D2349" s="37" t="str">
        <f>VLOOKUP(A2349,'[1]Zoeller Pump Company'!$A$10:$C$3862,3,FALSE)</f>
        <v>https://www.zoellerpumps.com/en-us/products/accessories/rail-systems</v>
      </c>
      <c r="E2349" s="37" t="s">
        <v>21</v>
      </c>
      <c r="F2349" s="40">
        <v>236</v>
      </c>
      <c r="G2349" s="41"/>
      <c r="H2349" s="42">
        <v>53514042431</v>
      </c>
      <c r="I2349" s="43">
        <v>3.75</v>
      </c>
      <c r="J2349" s="43" t="s">
        <v>22</v>
      </c>
      <c r="K2349" s="43">
        <v>10</v>
      </c>
      <c r="L2349" s="43">
        <v>5</v>
      </c>
      <c r="M2349" s="43">
        <v>8</v>
      </c>
      <c r="N2349" s="37" t="s">
        <v>23</v>
      </c>
      <c r="O2349" s="37" t="s">
        <v>24</v>
      </c>
    </row>
    <row r="2350" spans="1:15" s="36" customFormat="1" x14ac:dyDescent="0.25">
      <c r="A2350" s="37" t="s">
        <v>4685</v>
      </c>
      <c r="B2350" s="44" t="str">
        <f t="shared" si="45"/>
        <v>Rail Intermediate Guide 1.5"</v>
      </c>
      <c r="C2350" s="37" t="s">
        <v>4686</v>
      </c>
      <c r="D2350" s="37" t="str">
        <f>VLOOKUP(A2350,'[1]Zoeller Pump Company'!$A$10:$C$3862,3,FALSE)</f>
        <v>https://www.zoellerpumps.com/en-us/products/accessories/rail-systems</v>
      </c>
      <c r="E2350" s="37" t="s">
        <v>21</v>
      </c>
      <c r="F2350" s="40">
        <v>186</v>
      </c>
      <c r="G2350" s="41"/>
      <c r="H2350" s="42">
        <v>53514039417</v>
      </c>
      <c r="I2350" s="43">
        <v>8</v>
      </c>
      <c r="J2350" s="43" t="s">
        <v>22</v>
      </c>
      <c r="K2350" s="43">
        <v>18.5</v>
      </c>
      <c r="L2350" s="43">
        <v>3.5</v>
      </c>
      <c r="M2350" s="43">
        <v>8.5</v>
      </c>
      <c r="N2350" s="37" t="s">
        <v>23</v>
      </c>
      <c r="O2350" s="37" t="s">
        <v>24</v>
      </c>
    </row>
    <row r="2351" spans="1:15" s="36" customFormat="1" x14ac:dyDescent="0.25">
      <c r="A2351" s="37" t="s">
        <v>4687</v>
      </c>
      <c r="B2351" s="44" t="str">
        <f t="shared" si="45"/>
        <v>Cable,Lifting Asm/SS/8'Lg/"840"/.125"Dia</v>
      </c>
      <c r="C2351" s="37" t="s">
        <v>4688</v>
      </c>
      <c r="D2351" s="37" t="str">
        <f>VLOOKUP(A2351,'[1]Zoeller Pump Company'!$A$10:$C$3862,3,FALSE)</f>
        <v>https://www.zoellerpumps.com/en-us/products/accessories/rail-systems</v>
      </c>
      <c r="E2351" s="37" t="s">
        <v>21</v>
      </c>
      <c r="F2351" s="40">
        <v>83</v>
      </c>
      <c r="G2351" s="41"/>
      <c r="H2351" s="42">
        <v>53514045982</v>
      </c>
      <c r="I2351" s="43">
        <v>1</v>
      </c>
      <c r="J2351" s="43" t="s">
        <v>22</v>
      </c>
      <c r="K2351" s="43">
        <v>8.25</v>
      </c>
      <c r="L2351" s="43">
        <v>6.25</v>
      </c>
      <c r="M2351" s="43">
        <v>6.75</v>
      </c>
      <c r="N2351" s="37" t="s">
        <v>23</v>
      </c>
      <c r="O2351" s="37" t="s">
        <v>24</v>
      </c>
    </row>
    <row r="2352" spans="1:15" s="36" customFormat="1" x14ac:dyDescent="0.25">
      <c r="A2352" s="37" t="s">
        <v>4689</v>
      </c>
      <c r="B2352" s="44" t="str">
        <f t="shared" si="45"/>
        <v>Cable,Lifting Asm/SS/12'Lg/"840"/.125"Dia</v>
      </c>
      <c r="C2352" s="37" t="s">
        <v>4690</v>
      </c>
      <c r="D2352" s="37" t="str">
        <f>VLOOKUP(A2352,'[1]Zoeller Pump Company'!$A$10:$C$3862,3,FALSE)</f>
        <v>https://www.zoellerpumps.com/en-us/products/accessories/rail-systems</v>
      </c>
      <c r="E2352" s="37" t="s">
        <v>21</v>
      </c>
      <c r="F2352" s="40">
        <v>91</v>
      </c>
      <c r="G2352" s="41"/>
      <c r="H2352" s="42">
        <v>53514045999</v>
      </c>
      <c r="I2352" s="43">
        <v>1.5</v>
      </c>
      <c r="J2352" s="43" t="s">
        <v>22</v>
      </c>
      <c r="K2352" s="43">
        <v>8.25</v>
      </c>
      <c r="L2352" s="43">
        <v>6.25</v>
      </c>
      <c r="M2352" s="43">
        <v>6.75</v>
      </c>
      <c r="N2352" s="37" t="s">
        <v>23</v>
      </c>
      <c r="O2352" s="37" t="s">
        <v>24</v>
      </c>
    </row>
    <row r="2353" spans="1:15" s="36" customFormat="1" x14ac:dyDescent="0.25">
      <c r="A2353" s="37" t="s">
        <v>4691</v>
      </c>
      <c r="B2353" s="44" t="str">
        <f t="shared" si="45"/>
        <v>Cable,Lifting Asm/SS/16'Lg/"840"/.125"Dia</v>
      </c>
      <c r="C2353" s="37" t="s">
        <v>4692</v>
      </c>
      <c r="D2353" s="37" t="str">
        <f>VLOOKUP(A2353,'[1]Zoeller Pump Company'!$A$10:$C$3862,3,FALSE)</f>
        <v>https://www.zoellerpumps.com/en-us/products/accessories/rail-systems</v>
      </c>
      <c r="E2353" s="37" t="s">
        <v>21</v>
      </c>
      <c r="F2353" s="40">
        <v>102</v>
      </c>
      <c r="G2353" s="41"/>
      <c r="H2353" s="42">
        <v>53514046002</v>
      </c>
      <c r="I2353" s="43">
        <v>1.5</v>
      </c>
      <c r="J2353" s="43" t="s">
        <v>22</v>
      </c>
      <c r="K2353" s="43">
        <v>8.25</v>
      </c>
      <c r="L2353" s="43">
        <v>6.25</v>
      </c>
      <c r="M2353" s="43">
        <v>6.75</v>
      </c>
      <c r="N2353" s="37" t="s">
        <v>23</v>
      </c>
      <c r="O2353" s="37" t="s">
        <v>24</v>
      </c>
    </row>
    <row r="2354" spans="1:15" s="36" customFormat="1" x14ac:dyDescent="0.25">
      <c r="A2354" s="37" t="s">
        <v>4693</v>
      </c>
      <c r="B2354" s="44" t="str">
        <f t="shared" si="45"/>
        <v>Cable,Lifting Asm/SS/20'Lg/"840"/.125"Dia</v>
      </c>
      <c r="C2354" s="37" t="s">
        <v>4694</v>
      </c>
      <c r="D2354" s="37" t="str">
        <f>VLOOKUP(A2354,'[1]Zoeller Pump Company'!$A$10:$C$3862,3,FALSE)</f>
        <v>https://www.zoellerpumps.com/en-us/products/accessories/rail-systems</v>
      </c>
      <c r="E2354" s="37" t="s">
        <v>21</v>
      </c>
      <c r="F2354" s="40">
        <v>116</v>
      </c>
      <c r="G2354" s="41"/>
      <c r="H2354" s="42">
        <v>53514046019</v>
      </c>
      <c r="I2354" s="43">
        <v>2</v>
      </c>
      <c r="J2354" s="43" t="s">
        <v>22</v>
      </c>
      <c r="K2354" s="43">
        <v>8.25</v>
      </c>
      <c r="L2354" s="43">
        <v>6.25</v>
      </c>
      <c r="M2354" s="43">
        <v>6.75</v>
      </c>
      <c r="N2354" s="37" t="s">
        <v>23</v>
      </c>
      <c r="O2354" s="37" t="s">
        <v>24</v>
      </c>
    </row>
    <row r="2355" spans="1:15" s="36" customFormat="1" x14ac:dyDescent="0.25">
      <c r="A2355" s="37" t="s">
        <v>4695</v>
      </c>
      <c r="B2355" s="44" t="str">
        <f t="shared" si="45"/>
        <v>Cable,Lifting Asm/SS/24'Lg/"840"/.125"Dia</v>
      </c>
      <c r="C2355" s="37" t="s">
        <v>4696</v>
      </c>
      <c r="D2355" s="37" t="str">
        <f>VLOOKUP(A2355,'[1]Zoeller Pump Company'!$A$10:$C$3862,3,FALSE)</f>
        <v>https://www.zoellerpumps.com/en-us/products/accessories/rail-systems</v>
      </c>
      <c r="E2355" s="37" t="s">
        <v>21</v>
      </c>
      <c r="F2355" s="40">
        <v>127</v>
      </c>
      <c r="G2355" s="41"/>
      <c r="H2355" s="42">
        <v>53514046026</v>
      </c>
      <c r="I2355" s="43">
        <v>2</v>
      </c>
      <c r="J2355" s="43" t="s">
        <v>22</v>
      </c>
      <c r="K2355" s="43">
        <v>8.25</v>
      </c>
      <c r="L2355" s="43">
        <v>6.25</v>
      </c>
      <c r="M2355" s="43">
        <v>6.75</v>
      </c>
      <c r="N2355" s="37" t="s">
        <v>23</v>
      </c>
      <c r="O2355" s="37" t="s">
        <v>24</v>
      </c>
    </row>
    <row r="2356" spans="1:15" s="36" customFormat="1" x14ac:dyDescent="0.25">
      <c r="A2356" s="45" t="s">
        <v>4697</v>
      </c>
      <c r="B2356" s="44" t="str">
        <f t="shared" si="45"/>
        <v>Bolt,Eye Lifting Asm</v>
      </c>
      <c r="C2356" s="37" t="s">
        <v>4698</v>
      </c>
      <c r="D2356" s="37" t="str">
        <f>VLOOKUP(A2356,'[1]Zoeller Pump Company'!$A$10:$C$3862,3,FALSE)</f>
        <v>https://www.zoellerpumps.com/en-us/products/accessories/rail-systems</v>
      </c>
      <c r="E2356" s="37" t="s">
        <v>21</v>
      </c>
      <c r="F2356" s="40">
        <v>92</v>
      </c>
      <c r="G2356" s="41"/>
      <c r="H2356" s="42">
        <v>53514048440</v>
      </c>
      <c r="I2356" s="43">
        <v>0.5</v>
      </c>
      <c r="J2356" s="46" t="s">
        <v>22</v>
      </c>
      <c r="K2356" s="43">
        <v>10</v>
      </c>
      <c r="L2356" s="43">
        <v>5</v>
      </c>
      <c r="M2356" s="43">
        <v>8</v>
      </c>
      <c r="N2356" s="39" t="s">
        <v>23</v>
      </c>
      <c r="O2356" s="39" t="s">
        <v>24</v>
      </c>
    </row>
    <row r="2357" spans="1:15" s="36" customFormat="1" x14ac:dyDescent="0.25">
      <c r="A2357" s="37" t="s">
        <v>4699</v>
      </c>
      <c r="B2357" s="44" t="str">
        <f t="shared" si="45"/>
        <v>Rod,Pull-Disconn.4'X.50"Dia. S.S.</v>
      </c>
      <c r="C2357" s="37" t="s">
        <v>4700</v>
      </c>
      <c r="D2357" s="37" t="str">
        <f>VLOOKUP(A2357,'[1]Zoeller Pump Company'!$A$10:$C$3862,3,FALSE)</f>
        <v>https://www.zoellerpumps.com/en-us/products/accessories/rail-systems</v>
      </c>
      <c r="E2357" s="37" t="s">
        <v>21</v>
      </c>
      <c r="F2357" s="40">
        <v>132</v>
      </c>
      <c r="G2357" s="41"/>
      <c r="H2357" s="42">
        <v>53514053734</v>
      </c>
      <c r="I2357" s="43">
        <v>3</v>
      </c>
      <c r="J2357" s="43" t="s">
        <v>22</v>
      </c>
      <c r="K2357" s="43">
        <v>10</v>
      </c>
      <c r="L2357" s="43">
        <v>5</v>
      </c>
      <c r="M2357" s="43">
        <v>8</v>
      </c>
      <c r="N2357" s="37" t="s">
        <v>23</v>
      </c>
      <c r="O2357" s="37" t="s">
        <v>24</v>
      </c>
    </row>
    <row r="2358" spans="1:15" s="36" customFormat="1" x14ac:dyDescent="0.25">
      <c r="A2358" s="37" t="s">
        <v>4701</v>
      </c>
      <c r="B2358" s="44" t="str">
        <f t="shared" si="45"/>
        <v>Disconnect System 1.25"/Campbell</v>
      </c>
      <c r="C2358" s="37" t="s">
        <v>4702</v>
      </c>
      <c r="D2358" s="37" t="str">
        <f>VLOOKUP(A2358,'[1]Zoeller Pump Company'!$A$10:$C$3862,3,FALSE)</f>
        <v>https://www.zoellerpumps.com/en-us/products/accessories/rail-systems</v>
      </c>
      <c r="E2358" s="37" t="s">
        <v>21</v>
      </c>
      <c r="F2358" s="40">
        <v>143</v>
      </c>
      <c r="G2358" s="41"/>
      <c r="H2358" s="42">
        <v>53514068271</v>
      </c>
      <c r="I2358" s="43">
        <v>2</v>
      </c>
      <c r="J2358" s="43" t="s">
        <v>22</v>
      </c>
      <c r="K2358" s="43">
        <v>5</v>
      </c>
      <c r="L2358" s="43">
        <v>3.5</v>
      </c>
      <c r="M2358" s="43">
        <v>4</v>
      </c>
      <c r="N2358" s="37" t="s">
        <v>23</v>
      </c>
      <c r="O2358" s="37" t="s">
        <v>24</v>
      </c>
    </row>
    <row r="2359" spans="1:15" s="36" customFormat="1" x14ac:dyDescent="0.25">
      <c r="A2359" s="37" t="s">
        <v>4703</v>
      </c>
      <c r="B2359" s="44" t="str">
        <f t="shared" si="45"/>
        <v>Disconnect System 1.25"/72"Depth/"820"/(Field)</v>
      </c>
      <c r="C2359" s="37" t="s">
        <v>4704</v>
      </c>
      <c r="D2359" s="37" t="str">
        <f>VLOOKUP(A2359,'[1]Zoeller Pump Company'!$A$10:$C$3862,3,FALSE)</f>
        <v>https://www.zoellerpumps.com/en-us/products/accessories/rail-systems</v>
      </c>
      <c r="E2359" s="37" t="s">
        <v>21</v>
      </c>
      <c r="F2359" s="40">
        <v>963</v>
      </c>
      <c r="G2359" s="41"/>
      <c r="H2359" s="42">
        <v>53514075996</v>
      </c>
      <c r="I2359" s="43">
        <v>98.5</v>
      </c>
      <c r="J2359" s="43" t="s">
        <v>22</v>
      </c>
      <c r="K2359" s="43">
        <v>5</v>
      </c>
      <c r="L2359" s="43">
        <v>3.5</v>
      </c>
      <c r="M2359" s="43">
        <v>4</v>
      </c>
      <c r="N2359" s="37" t="s">
        <v>23</v>
      </c>
      <c r="O2359" s="37" t="s">
        <v>24</v>
      </c>
    </row>
    <row r="2360" spans="1:15" s="36" customFormat="1" x14ac:dyDescent="0.25">
      <c r="A2360" s="37" t="s">
        <v>4705</v>
      </c>
      <c r="B2360" s="44" t="str">
        <f t="shared" si="45"/>
        <v>Rod,Pull-Disconnect 1.0'(Square Guide Rail)</v>
      </c>
      <c r="C2360" s="37" t="s">
        <v>4706</v>
      </c>
      <c r="D2360" s="37" t="str">
        <f>VLOOKUP(A2360,'[1]Zoeller Pump Company'!$A$10:$C$3862,3,FALSE)</f>
        <v>https://www.zoellerpumps.com/en-us/products/accessories/rail-systems</v>
      </c>
      <c r="E2360" s="37" t="s">
        <v>21</v>
      </c>
      <c r="F2360" s="40">
        <v>75</v>
      </c>
      <c r="G2360" s="41"/>
      <c r="H2360" s="42">
        <v>53514069636</v>
      </c>
      <c r="I2360" s="43">
        <v>1</v>
      </c>
      <c r="J2360" s="43" t="s">
        <v>22</v>
      </c>
      <c r="K2360" s="43">
        <v>10</v>
      </c>
      <c r="L2360" s="43">
        <v>10</v>
      </c>
      <c r="M2360" s="43">
        <v>10</v>
      </c>
      <c r="N2360" s="37" t="s">
        <v>23</v>
      </c>
      <c r="O2360" s="37" t="s">
        <v>24</v>
      </c>
    </row>
    <row r="2361" spans="1:15" s="36" customFormat="1" x14ac:dyDescent="0.25">
      <c r="A2361" s="37" t="s">
        <v>4707</v>
      </c>
      <c r="B2361" s="44" t="str">
        <f t="shared" si="45"/>
        <v>Bracket-Mach/Angle Arm/Sq Guide Rail/Over 72"</v>
      </c>
      <c r="C2361" s="37" t="s">
        <v>4708</v>
      </c>
      <c r="D2361" s="37" t="str">
        <f>VLOOKUP(A2361,'[1]Zoeller Pump Company'!$A$10:$C$3862,3,FALSE)</f>
        <v>https://www.zoellerpumps.com/en-us/products/accessories/rail-systems</v>
      </c>
      <c r="E2361" s="37" t="s">
        <v>21</v>
      </c>
      <c r="F2361" s="40">
        <v>148</v>
      </c>
      <c r="G2361" s="41"/>
      <c r="H2361" s="42">
        <v>53514075293</v>
      </c>
      <c r="I2361" s="43">
        <v>11</v>
      </c>
      <c r="J2361" s="43" t="s">
        <v>22</v>
      </c>
      <c r="K2361" s="43">
        <v>10</v>
      </c>
      <c r="L2361" s="43">
        <v>10</v>
      </c>
      <c r="M2361" s="43">
        <v>10</v>
      </c>
      <c r="N2361" s="37" t="s">
        <v>23</v>
      </c>
      <c r="O2361" s="37" t="s">
        <v>24</v>
      </c>
    </row>
    <row r="2362" spans="1:15" s="36" customFormat="1" x14ac:dyDescent="0.25">
      <c r="A2362" s="37" t="s">
        <v>4709</v>
      </c>
      <c r="B2362" s="44" t="str">
        <f t="shared" si="45"/>
        <v>Rod,Pull-Disconn. 5.5'X .50" Dia. S.S.</v>
      </c>
      <c r="C2362" s="37" t="s">
        <v>4710</v>
      </c>
      <c r="D2362" s="37" t="str">
        <f>VLOOKUP(A2362,'[1]Zoeller Pump Company'!$A$10:$C$3862,3,FALSE)</f>
        <v>https://www.zoellerpumps.com/en-us/products/accessories/rail-systems</v>
      </c>
      <c r="E2362" s="37" t="s">
        <v>21</v>
      </c>
      <c r="F2362" s="40">
        <v>140</v>
      </c>
      <c r="G2362" s="41"/>
      <c r="H2362" s="42">
        <v>53514080112</v>
      </c>
      <c r="I2362" s="43">
        <v>3</v>
      </c>
      <c r="J2362" s="43" t="s">
        <v>22</v>
      </c>
      <c r="K2362" s="43">
        <v>66</v>
      </c>
      <c r="L2362" s="43">
        <v>0.5</v>
      </c>
      <c r="M2362" s="43">
        <v>2</v>
      </c>
      <c r="N2362" s="37" t="s">
        <v>23</v>
      </c>
      <c r="O2362" s="37" t="s">
        <v>24</v>
      </c>
    </row>
    <row r="2363" spans="1:15" s="36" customFormat="1" x14ac:dyDescent="0.25">
      <c r="A2363" s="37" t="s">
        <v>4711</v>
      </c>
      <c r="B2363" s="44" t="str">
        <f t="shared" si="45"/>
        <v>Rod,Pull-Disconn 2'X.50"Dia S.S.</v>
      </c>
      <c r="C2363" s="37" t="s">
        <v>4712</v>
      </c>
      <c r="D2363" s="37" t="str">
        <f>VLOOKUP(A2363,'[1]Zoeller Pump Company'!$A$10:$C$3862,3,FALSE)</f>
        <v>https://www.zoellerpumps.com/en-us/products/accessories/rail-systems</v>
      </c>
      <c r="E2363" s="37" t="s">
        <v>21</v>
      </c>
      <c r="F2363" s="40">
        <v>103</v>
      </c>
      <c r="G2363" s="41"/>
      <c r="H2363" s="42">
        <v>53514085322</v>
      </c>
      <c r="I2363" s="43">
        <v>2</v>
      </c>
      <c r="J2363" s="43" t="s">
        <v>22</v>
      </c>
      <c r="K2363" s="43">
        <v>25</v>
      </c>
      <c r="L2363" s="43">
        <v>0.5</v>
      </c>
      <c r="M2363" s="43">
        <v>2</v>
      </c>
      <c r="N2363" s="37" t="s">
        <v>23</v>
      </c>
      <c r="O2363" s="37" t="s">
        <v>24</v>
      </c>
    </row>
    <row r="2364" spans="1:15" s="36" customFormat="1" x14ac:dyDescent="0.25">
      <c r="A2364" s="45" t="s">
        <v>4713</v>
      </c>
      <c r="B2364" s="44" t="str">
        <f t="shared" si="45"/>
        <v>Bracket,Intermediate Gd/3"S.S./EZ Out</v>
      </c>
      <c r="C2364" s="37" t="s">
        <v>4714</v>
      </c>
      <c r="D2364" s="37" t="str">
        <f>VLOOKUP(A2364,'[1]Zoeller Pump Company'!$A$10:$C$3862,3,FALSE)</f>
        <v>https://www.zoellerpumps.com/en-us/products/accessories/rail-systems</v>
      </c>
      <c r="E2364" s="37" t="s">
        <v>21</v>
      </c>
      <c r="F2364" s="40">
        <v>345</v>
      </c>
      <c r="G2364" s="41"/>
      <c r="H2364" s="42">
        <v>53514095017</v>
      </c>
      <c r="I2364" s="43">
        <v>6</v>
      </c>
      <c r="J2364" s="46" t="s">
        <v>22</v>
      </c>
      <c r="K2364" s="43">
        <v>10</v>
      </c>
      <c r="L2364" s="43">
        <v>10</v>
      </c>
      <c r="M2364" s="43">
        <v>10</v>
      </c>
      <c r="N2364" s="39" t="s">
        <v>23</v>
      </c>
      <c r="O2364" s="39" t="s">
        <v>24</v>
      </c>
    </row>
    <row r="2365" spans="1:15" s="36" customFormat="1" x14ac:dyDescent="0.25">
      <c r="A2365" s="37" t="s">
        <v>4715</v>
      </c>
      <c r="B2365" s="44" t="str">
        <f t="shared" si="45"/>
        <v>Disconnect System,Rail 2.5-3"/SS Bracket</v>
      </c>
      <c r="C2365" s="37" t="s">
        <v>4716</v>
      </c>
      <c r="D2365" s="37" t="str">
        <f>VLOOKUP(A2365,'[1]Zoeller Pump Company'!$A$10:$C$3862,3,FALSE)</f>
        <v>https://www.zoellerpumps.com/en-us/products/accessories/rail-systems</v>
      </c>
      <c r="E2365" s="37" t="s">
        <v>21</v>
      </c>
      <c r="F2365" s="40">
        <v>1386</v>
      </c>
      <c r="G2365" s="41"/>
      <c r="H2365" s="42">
        <v>53514131692</v>
      </c>
      <c r="I2365" s="43">
        <v>114</v>
      </c>
      <c r="J2365" s="43" t="s">
        <v>22</v>
      </c>
      <c r="K2365" s="43">
        <v>21</v>
      </c>
      <c r="L2365" s="43">
        <v>9.5</v>
      </c>
      <c r="M2365" s="43">
        <v>12.75</v>
      </c>
      <c r="N2365" s="37" t="s">
        <v>23</v>
      </c>
      <c r="O2365" s="37" t="s">
        <v>24</v>
      </c>
    </row>
    <row r="2366" spans="1:15" s="36" customFormat="1" x14ac:dyDescent="0.25">
      <c r="A2366" s="37" t="s">
        <v>4717</v>
      </c>
      <c r="B2366" s="44" t="str">
        <f t="shared" si="45"/>
        <v>Disconnect System,Rail 2.5-3"/Brass/SS Bracket</v>
      </c>
      <c r="C2366" s="37" t="s">
        <v>4718</v>
      </c>
      <c r="D2366" s="37" t="str">
        <f>VLOOKUP(A2366,'[1]Zoeller Pump Company'!$A$10:$C$3862,3,FALSE)</f>
        <v>https://www.zoellerpumps.com/en-us/products/accessories/rail-systems</v>
      </c>
      <c r="E2366" s="37" t="s">
        <v>21</v>
      </c>
      <c r="F2366" s="40">
        <v>2118</v>
      </c>
      <c r="G2366" s="41"/>
      <c r="H2366" s="42">
        <v>53514131708</v>
      </c>
      <c r="I2366" s="43">
        <v>118</v>
      </c>
      <c r="J2366" s="43" t="s">
        <v>22</v>
      </c>
      <c r="K2366" s="43">
        <v>21</v>
      </c>
      <c r="L2366" s="43">
        <v>9.5</v>
      </c>
      <c r="M2366" s="43">
        <v>12.75</v>
      </c>
      <c r="N2366" s="37" t="s">
        <v>23</v>
      </c>
      <c r="O2366" s="37" t="s">
        <v>24</v>
      </c>
    </row>
    <row r="2367" spans="1:15" s="36" customFormat="1" x14ac:dyDescent="0.25">
      <c r="A2367" s="37" t="s">
        <v>4719</v>
      </c>
      <c r="B2367" s="44" t="str">
        <f t="shared" si="45"/>
        <v>Bracket,Intermediate Gid/S.S./2.5-3"Rail</v>
      </c>
      <c r="C2367" s="37" t="s">
        <v>4720</v>
      </c>
      <c r="D2367" s="37" t="str">
        <f>VLOOKUP(A2367,'[1]Zoeller Pump Company'!$A$10:$C$3862,3,FALSE)</f>
        <v>https://www.zoellerpumps.com/en-us/products/accessories/rail-systems</v>
      </c>
      <c r="E2367" s="37" t="s">
        <v>21</v>
      </c>
      <c r="F2367" s="40">
        <v>379</v>
      </c>
      <c r="G2367" s="41"/>
      <c r="H2367" s="42">
        <v>53514131951</v>
      </c>
      <c r="I2367" s="43">
        <v>8</v>
      </c>
      <c r="J2367" s="43" t="s">
        <v>22</v>
      </c>
      <c r="K2367" s="43">
        <v>21</v>
      </c>
      <c r="L2367" s="43">
        <v>9.5</v>
      </c>
      <c r="M2367" s="43">
        <v>12.75</v>
      </c>
      <c r="N2367" s="37" t="s">
        <v>23</v>
      </c>
      <c r="O2367" s="37" t="s">
        <v>24</v>
      </c>
    </row>
    <row r="2368" spans="1:15" s="36" customFormat="1" x14ac:dyDescent="0.25">
      <c r="A2368" s="37" t="s">
        <v>4721</v>
      </c>
      <c r="B2368" s="44" t="str">
        <f t="shared" si="45"/>
        <v>Disconnect System 1.25"/Campbell W-Standoffs/SS</v>
      </c>
      <c r="C2368" s="37" t="s">
        <v>4722</v>
      </c>
      <c r="D2368" s="37" t="str">
        <f>VLOOKUP(A2368,'[1]Zoeller Pump Company'!$A$10:$C$3862,3,FALSE)</f>
        <v>https://www.zoellerpumps.com/en-us/products/accessories/rail-systems</v>
      </c>
      <c r="E2368" s="37" t="s">
        <v>21</v>
      </c>
      <c r="F2368" s="40">
        <v>535</v>
      </c>
      <c r="G2368" s="41"/>
      <c r="H2368" s="42">
        <v>53514145750</v>
      </c>
      <c r="I2368" s="43">
        <v>10</v>
      </c>
      <c r="J2368" s="43" t="s">
        <v>22</v>
      </c>
      <c r="K2368" s="43">
        <v>18.5</v>
      </c>
      <c r="L2368" s="43">
        <v>9.25</v>
      </c>
      <c r="M2368" s="43">
        <v>10.5</v>
      </c>
      <c r="N2368" s="37" t="s">
        <v>23</v>
      </c>
      <c r="O2368" s="37" t="s">
        <v>24</v>
      </c>
    </row>
    <row r="2369" spans="1:15" s="36" customFormat="1" x14ac:dyDescent="0.25">
      <c r="A2369" s="37" t="s">
        <v>4723</v>
      </c>
      <c r="B2369" s="44" t="str">
        <f t="shared" si="45"/>
        <v>Disconnect System 1.5"/Campbell W-Standoffs/SS</v>
      </c>
      <c r="C2369" s="37" t="s">
        <v>4724</v>
      </c>
      <c r="D2369" s="37" t="str">
        <f>VLOOKUP(A2369,'[1]Zoeller Pump Company'!$A$10:$C$3862,3,FALSE)</f>
        <v>https://www.zoellerpumps.com/en-us/products/accessories/rail-systems</v>
      </c>
      <c r="E2369" s="37" t="s">
        <v>21</v>
      </c>
      <c r="F2369" s="40">
        <v>797</v>
      </c>
      <c r="G2369" s="41"/>
      <c r="H2369" s="42">
        <v>53514145767</v>
      </c>
      <c r="I2369" s="43">
        <v>11</v>
      </c>
      <c r="J2369" s="43" t="s">
        <v>22</v>
      </c>
      <c r="K2369" s="43">
        <v>18.5</v>
      </c>
      <c r="L2369" s="43">
        <v>9.25</v>
      </c>
      <c r="M2369" s="43">
        <v>10.5</v>
      </c>
      <c r="N2369" s="37" t="s">
        <v>23</v>
      </c>
      <c r="O2369" s="37" t="s">
        <v>24</v>
      </c>
    </row>
    <row r="2370" spans="1:15" s="36" customFormat="1" x14ac:dyDescent="0.25">
      <c r="A2370" s="37" t="s">
        <v>4725</v>
      </c>
      <c r="B2370" s="44" t="str">
        <f t="shared" si="45"/>
        <v>Disconnect System 2"/Campbell W-Standoffs/SS</v>
      </c>
      <c r="C2370" s="37" t="s">
        <v>4726</v>
      </c>
      <c r="D2370" s="37" t="str">
        <f>VLOOKUP(A2370,'[1]Zoeller Pump Company'!$A$10:$C$3862,3,FALSE)</f>
        <v>https://www.zoellerpumps.com/en-us/products/accessories/rail-systems</v>
      </c>
      <c r="E2370" s="37" t="s">
        <v>21</v>
      </c>
      <c r="F2370" s="40">
        <v>860</v>
      </c>
      <c r="G2370" s="41"/>
      <c r="H2370" s="42">
        <v>53514145774</v>
      </c>
      <c r="I2370" s="43">
        <v>12</v>
      </c>
      <c r="J2370" s="43" t="s">
        <v>22</v>
      </c>
      <c r="K2370" s="43">
        <v>18.5</v>
      </c>
      <c r="L2370" s="43">
        <v>9.25</v>
      </c>
      <c r="M2370" s="43">
        <v>10.5</v>
      </c>
      <c r="N2370" s="37" t="s">
        <v>23</v>
      </c>
      <c r="O2370" s="37" t="s">
        <v>24</v>
      </c>
    </row>
    <row r="2371" spans="1:15" s="36" customFormat="1" x14ac:dyDescent="0.25">
      <c r="A2371" s="37" t="s">
        <v>4727</v>
      </c>
      <c r="B2371" s="44" t="str">
        <f t="shared" si="45"/>
        <v>Bracket,Intermediate Gd/3"X 2" Galv/EZ Out</v>
      </c>
      <c r="C2371" s="37" t="s">
        <v>4728</v>
      </c>
      <c r="D2371" s="37" t="str">
        <f>VLOOKUP(A2371,'[1]Zoeller Pump Company'!$A$10:$C$3862,3,FALSE)</f>
        <v>https://www.zoellerpumps.com/en-us/products/accessories/rail-systems</v>
      </c>
      <c r="E2371" s="37" t="s">
        <v>21</v>
      </c>
      <c r="F2371" s="40">
        <v>323</v>
      </c>
      <c r="G2371" s="41"/>
      <c r="H2371" s="42">
        <v>53514202477</v>
      </c>
      <c r="I2371" s="43">
        <v>6</v>
      </c>
      <c r="J2371" s="43" t="s">
        <v>22</v>
      </c>
      <c r="K2371" s="43">
        <v>10.5</v>
      </c>
      <c r="L2371" s="43">
        <v>9.25</v>
      </c>
      <c r="M2371" s="43">
        <v>18.5</v>
      </c>
      <c r="N2371" s="37" t="s">
        <v>23</v>
      </c>
      <c r="O2371" s="37" t="s">
        <v>24</v>
      </c>
    </row>
    <row r="2372" spans="1:15" s="36" customFormat="1" x14ac:dyDescent="0.25">
      <c r="A2372" s="37" t="s">
        <v>4729</v>
      </c>
      <c r="B2372" s="44" t="str">
        <f t="shared" si="45"/>
        <v>Bracket,Intermediate Gd/3" X 2" S.S./EZ Out</v>
      </c>
      <c r="C2372" s="37" t="s">
        <v>4730</v>
      </c>
      <c r="D2372" s="37" t="str">
        <f>VLOOKUP(A2372,'[1]Zoeller Pump Company'!$A$10:$C$3862,3,FALSE)</f>
        <v>https://www.zoellerpumps.com/en-us/products/accessories/rail-systems</v>
      </c>
      <c r="E2372" s="37" t="s">
        <v>21</v>
      </c>
      <c r="F2372" s="40">
        <v>400</v>
      </c>
      <c r="G2372" s="41"/>
      <c r="H2372" s="42">
        <v>53514202484</v>
      </c>
      <c r="I2372" s="43">
        <v>6</v>
      </c>
      <c r="J2372" s="43" t="s">
        <v>22</v>
      </c>
      <c r="K2372" s="43">
        <v>10.5</v>
      </c>
      <c r="L2372" s="43">
        <v>9.25</v>
      </c>
      <c r="M2372" s="43">
        <v>18.5</v>
      </c>
      <c r="N2372" s="37" t="s">
        <v>23</v>
      </c>
      <c r="O2372" s="37" t="s">
        <v>24</v>
      </c>
    </row>
    <row r="2373" spans="1:15" s="36" customFormat="1" x14ac:dyDescent="0.25">
      <c r="A2373" s="37" t="s">
        <v>4731</v>
      </c>
      <c r="B2373" s="44" t="str">
        <f t="shared" si="45"/>
        <v>Rail, Sys 3"V/Z-RAIL</v>
      </c>
      <c r="C2373" s="37" t="s">
        <v>4732</v>
      </c>
      <c r="D2373" s="37" t="str">
        <f>VLOOKUP(A2373,'[1]Zoeller Pump Company'!$A$10:$C$3862,3,FALSE)</f>
        <v>https://www.zoellerpumps.com/en-us/products/accessories/rail-systems</v>
      </c>
      <c r="E2373" s="37" t="s">
        <v>21</v>
      </c>
      <c r="F2373" s="40">
        <v>1106</v>
      </c>
      <c r="G2373" s="41"/>
      <c r="H2373" s="42">
        <v>53514367237</v>
      </c>
      <c r="I2373" s="43">
        <v>47</v>
      </c>
      <c r="J2373" s="43" t="s">
        <v>22</v>
      </c>
      <c r="K2373" s="43">
        <v>19</v>
      </c>
      <c r="L2373" s="43">
        <v>10</v>
      </c>
      <c r="M2373" s="43">
        <v>11</v>
      </c>
      <c r="N2373" s="37" t="s">
        <v>23</v>
      </c>
      <c r="O2373" s="37" t="s">
        <v>24</v>
      </c>
    </row>
    <row r="2374" spans="1:15" s="36" customFormat="1" x14ac:dyDescent="0.25">
      <c r="A2374" s="37" t="s">
        <v>4733</v>
      </c>
      <c r="B2374" s="44" t="str">
        <f t="shared" si="45"/>
        <v>Rail, Sys 3"V/SS/Z-RAIL</v>
      </c>
      <c r="C2374" s="37" t="s">
        <v>4734</v>
      </c>
      <c r="D2374" s="37" t="str">
        <f>VLOOKUP(A2374,'[1]Zoeller Pump Company'!$A$10:$C$3862,3,FALSE)</f>
        <v>https://www.zoellerpumps.com/en-us/products/accessories/rail-systems</v>
      </c>
      <c r="E2374" s="37" t="s">
        <v>21</v>
      </c>
      <c r="F2374" s="40">
        <v>1349</v>
      </c>
      <c r="G2374" s="41"/>
      <c r="H2374" s="42">
        <v>53514367084</v>
      </c>
      <c r="I2374" s="43">
        <v>47</v>
      </c>
      <c r="J2374" s="43" t="s">
        <v>22</v>
      </c>
      <c r="K2374" s="43">
        <v>19</v>
      </c>
      <c r="L2374" s="43">
        <v>10</v>
      </c>
      <c r="M2374" s="43">
        <v>11</v>
      </c>
      <c r="N2374" s="37" t="s">
        <v>23</v>
      </c>
      <c r="O2374" s="37" t="s">
        <v>24</v>
      </c>
    </row>
    <row r="2375" spans="1:15" s="36" customFormat="1" x14ac:dyDescent="0.25">
      <c r="A2375" s="37" t="s">
        <v>4735</v>
      </c>
      <c r="B2375" s="44" t="str">
        <f t="shared" si="45"/>
        <v>Rail,Sys 3"V/Non-Sparking/Z-Rail</v>
      </c>
      <c r="C2375" s="37" t="s">
        <v>4736</v>
      </c>
      <c r="D2375" s="37" t="str">
        <f>VLOOKUP(A2375,'[1]Zoeller Pump Company'!$A$10:$C$3862,3,FALSE)</f>
        <v>https://www.zoellerpumps.com/en-us/products/accessories/rail-systems</v>
      </c>
      <c r="E2375" s="37" t="s">
        <v>21</v>
      </c>
      <c r="F2375" s="40">
        <v>1719</v>
      </c>
      <c r="G2375" s="41"/>
      <c r="H2375" s="42">
        <v>53514367244</v>
      </c>
      <c r="I2375" s="43">
        <v>47</v>
      </c>
      <c r="J2375" s="43" t="s">
        <v>22</v>
      </c>
      <c r="K2375" s="43">
        <v>19</v>
      </c>
      <c r="L2375" s="43">
        <v>10</v>
      </c>
      <c r="M2375" s="43">
        <v>11</v>
      </c>
      <c r="N2375" s="37" t="s">
        <v>23</v>
      </c>
      <c r="O2375" s="37" t="s">
        <v>24</v>
      </c>
    </row>
    <row r="2376" spans="1:15" s="36" customFormat="1" x14ac:dyDescent="0.25">
      <c r="A2376" s="37" t="s">
        <v>4737</v>
      </c>
      <c r="B2376" s="44" t="str">
        <f t="shared" si="45"/>
        <v>Rail,Sys 3"V/Non-Sparking/Z-Rail/S.S.</v>
      </c>
      <c r="C2376" s="37" t="s">
        <v>4738</v>
      </c>
      <c r="D2376" s="37" t="str">
        <f>VLOOKUP(A2376,'[1]Zoeller Pump Company'!$A$10:$C$3862,3,FALSE)</f>
        <v>https://www.zoellerpumps.com/en-us/products/accessories/rail-systems</v>
      </c>
      <c r="E2376" s="37" t="s">
        <v>21</v>
      </c>
      <c r="F2376" s="40">
        <v>1950</v>
      </c>
      <c r="G2376" s="41"/>
      <c r="H2376" s="42">
        <v>53514367268</v>
      </c>
      <c r="I2376" s="43">
        <v>47</v>
      </c>
      <c r="J2376" s="43" t="s">
        <v>22</v>
      </c>
      <c r="K2376" s="43">
        <v>19</v>
      </c>
      <c r="L2376" s="43">
        <v>10</v>
      </c>
      <c r="M2376" s="43">
        <v>11</v>
      </c>
      <c r="N2376" s="37" t="s">
        <v>23</v>
      </c>
      <c r="O2376" s="37" t="s">
        <v>24</v>
      </c>
    </row>
    <row r="2377" spans="1:15" s="36" customFormat="1" x14ac:dyDescent="0.25">
      <c r="A2377" s="45" t="s">
        <v>4739</v>
      </c>
      <c r="B2377" s="44" t="str">
        <f t="shared" si="45"/>
        <v>Rail, Sys 2"V/Z-RAIL</v>
      </c>
      <c r="C2377" s="37" t="s">
        <v>4740</v>
      </c>
      <c r="D2377" s="37" t="str">
        <f>VLOOKUP(A2377,'[1]Zoeller Pump Company'!$A$10:$C$3862,3,FALSE)</f>
        <v>https://www.zoellerpumps.com/en-us/products/accessories/rail-systems</v>
      </c>
      <c r="E2377" s="37" t="s">
        <v>21</v>
      </c>
      <c r="F2377" s="40">
        <v>691</v>
      </c>
      <c r="G2377" s="41"/>
      <c r="H2377" s="42">
        <v>53514342319</v>
      </c>
      <c r="I2377" s="43">
        <v>43</v>
      </c>
      <c r="J2377" s="46" t="s">
        <v>22</v>
      </c>
      <c r="K2377" s="43">
        <v>19</v>
      </c>
      <c r="L2377" s="43">
        <v>9.25</v>
      </c>
      <c r="M2377" s="43">
        <v>10.5</v>
      </c>
      <c r="N2377" s="39" t="s">
        <v>23</v>
      </c>
      <c r="O2377" s="39" t="s">
        <v>24</v>
      </c>
    </row>
    <row r="2378" spans="1:15" s="36" customFormat="1" x14ac:dyDescent="0.25">
      <c r="A2378" s="45" t="s">
        <v>4741</v>
      </c>
      <c r="B2378" s="44" t="str">
        <f t="shared" si="45"/>
        <v>Rail, Sys 2"V/SS/Z-RAIL</v>
      </c>
      <c r="C2378" s="37" t="s">
        <v>4742</v>
      </c>
      <c r="D2378" s="37" t="str">
        <f>VLOOKUP(A2378,'[1]Zoeller Pump Company'!$A$10:$C$3862,3,FALSE)</f>
        <v>https://www.zoellerpumps.com/en-us/products/accessories/rail-systems</v>
      </c>
      <c r="E2378" s="37" t="s">
        <v>21</v>
      </c>
      <c r="F2378" s="40">
        <v>911</v>
      </c>
      <c r="G2378" s="41"/>
      <c r="H2378" s="42">
        <v>53514346379</v>
      </c>
      <c r="I2378" s="43">
        <v>42</v>
      </c>
      <c r="J2378" s="46" t="s">
        <v>22</v>
      </c>
      <c r="K2378" s="43">
        <v>19</v>
      </c>
      <c r="L2378" s="43">
        <v>9.25</v>
      </c>
      <c r="M2378" s="43">
        <v>10.5</v>
      </c>
      <c r="N2378" s="39" t="s">
        <v>23</v>
      </c>
      <c r="O2378" s="39" t="s">
        <v>24</v>
      </c>
    </row>
    <row r="2379" spans="1:15" s="36" customFormat="1" x14ac:dyDescent="0.25">
      <c r="A2379" s="45" t="s">
        <v>4743</v>
      </c>
      <c r="B2379" s="44" t="str">
        <f t="shared" si="45"/>
        <v>Rail,Sys 2"V/Non-Sparking/Z-Rail</v>
      </c>
      <c r="C2379" s="37" t="s">
        <v>4744</v>
      </c>
      <c r="D2379" s="37" t="str">
        <f>VLOOKUP(A2379,'[1]Zoeller Pump Company'!$A$10:$C$3862,3,FALSE)</f>
        <v>https://www.zoellerpumps.com/en-us/products/accessories/rail-systems</v>
      </c>
      <c r="E2379" s="37" t="s">
        <v>21</v>
      </c>
      <c r="F2379" s="40">
        <v>1198</v>
      </c>
      <c r="G2379" s="41"/>
      <c r="H2379" s="42">
        <v>53514354596</v>
      </c>
      <c r="I2379" s="43">
        <v>45</v>
      </c>
      <c r="J2379" s="46" t="s">
        <v>22</v>
      </c>
      <c r="K2379" s="43">
        <v>19</v>
      </c>
      <c r="L2379" s="43">
        <v>9.25</v>
      </c>
      <c r="M2379" s="43">
        <v>10.5</v>
      </c>
      <c r="N2379" s="39" t="s">
        <v>23</v>
      </c>
      <c r="O2379" s="39" t="s">
        <v>24</v>
      </c>
    </row>
    <row r="2380" spans="1:15" s="36" customFormat="1" x14ac:dyDescent="0.25">
      <c r="A2380" s="45" t="s">
        <v>4745</v>
      </c>
      <c r="B2380" s="44" t="str">
        <f t="shared" si="45"/>
        <v>Rail, Sys 1.5"V/Z-RAIL</v>
      </c>
      <c r="C2380" s="37" t="s">
        <v>4746</v>
      </c>
      <c r="D2380" s="37" t="str">
        <f>VLOOKUP(A2380,'[1]Zoeller Pump Company'!$A$10:$C$3862,3,FALSE)</f>
        <v>https://www.zoellerpumps.com/en-us/products/accessories/rail-systems</v>
      </c>
      <c r="E2380" s="37" t="s">
        <v>21</v>
      </c>
      <c r="F2380" s="40">
        <v>712</v>
      </c>
      <c r="G2380" s="41"/>
      <c r="H2380" s="42">
        <v>53514346386</v>
      </c>
      <c r="I2380" s="43">
        <v>43</v>
      </c>
      <c r="J2380" s="46" t="s">
        <v>22</v>
      </c>
      <c r="K2380" s="43">
        <v>19</v>
      </c>
      <c r="L2380" s="43">
        <v>9.25</v>
      </c>
      <c r="M2380" s="43">
        <v>10.5</v>
      </c>
      <c r="N2380" s="39" t="s">
        <v>23</v>
      </c>
      <c r="O2380" s="39" t="s">
        <v>24</v>
      </c>
    </row>
    <row r="2381" spans="1:15" s="36" customFormat="1" x14ac:dyDescent="0.25">
      <c r="A2381" s="45" t="s">
        <v>4747</v>
      </c>
      <c r="B2381" s="44" t="str">
        <f t="shared" si="45"/>
        <v>Rail, Sys 1.5"V/SS/Z-RAIL</v>
      </c>
      <c r="C2381" s="37" t="s">
        <v>4748</v>
      </c>
      <c r="D2381" s="37" t="str">
        <f>VLOOKUP(A2381,'[1]Zoeller Pump Company'!$A$10:$C$3862,3,FALSE)</f>
        <v>https://www.zoellerpumps.com/en-us/products/accessories/rail-systems</v>
      </c>
      <c r="E2381" s="37" t="s">
        <v>21</v>
      </c>
      <c r="F2381" s="40">
        <v>939</v>
      </c>
      <c r="G2381" s="41"/>
      <c r="H2381" s="42">
        <v>53514346393</v>
      </c>
      <c r="I2381" s="43">
        <v>43</v>
      </c>
      <c r="J2381" s="46" t="s">
        <v>22</v>
      </c>
      <c r="K2381" s="43">
        <v>19</v>
      </c>
      <c r="L2381" s="43">
        <v>9.25</v>
      </c>
      <c r="M2381" s="43">
        <v>10.5</v>
      </c>
      <c r="N2381" s="39" t="s">
        <v>23</v>
      </c>
      <c r="O2381" s="39" t="s">
        <v>24</v>
      </c>
    </row>
    <row r="2382" spans="1:15" s="36" customFormat="1" x14ac:dyDescent="0.25">
      <c r="A2382" s="45" t="s">
        <v>4749</v>
      </c>
      <c r="B2382" s="44" t="str">
        <f t="shared" si="45"/>
        <v>Rail,Sys 1.5"V/Non-Sparking/Z-Rail</v>
      </c>
      <c r="C2382" s="37" t="s">
        <v>4750</v>
      </c>
      <c r="D2382" s="37" t="str">
        <f>VLOOKUP(A2382,'[1]Zoeller Pump Company'!$A$10:$C$3862,3,FALSE)</f>
        <v>https://www.zoellerpumps.com/en-us/products/accessories/rail-systems</v>
      </c>
      <c r="E2382" s="37" t="s">
        <v>21</v>
      </c>
      <c r="F2382" s="40">
        <v>1198</v>
      </c>
      <c r="G2382" s="41"/>
      <c r="H2382" s="42">
        <v>53514355302</v>
      </c>
      <c r="I2382" s="43">
        <v>44</v>
      </c>
      <c r="J2382" s="46" t="s">
        <v>22</v>
      </c>
      <c r="K2382" s="43">
        <v>19</v>
      </c>
      <c r="L2382" s="43">
        <v>9.25</v>
      </c>
      <c r="M2382" s="43">
        <v>10.5</v>
      </c>
      <c r="N2382" s="39" t="s">
        <v>23</v>
      </c>
      <c r="O2382" s="39" t="s">
        <v>24</v>
      </c>
    </row>
    <row r="2383" spans="1:15" s="36" customFormat="1" x14ac:dyDescent="0.25">
      <c r="A2383" s="45" t="s">
        <v>4751</v>
      </c>
      <c r="B2383" s="44" t="str">
        <f t="shared" si="45"/>
        <v>Rail, Sys 1.25"V/Z-RAIL</v>
      </c>
      <c r="C2383" s="37" t="s">
        <v>4752</v>
      </c>
      <c r="D2383" s="37" t="str">
        <f>VLOOKUP(A2383,'[1]Zoeller Pump Company'!$A$10:$C$3862,3,FALSE)</f>
        <v>https://www.zoellerpumps.com/en-us/products/accessories/rail-systems</v>
      </c>
      <c r="E2383" s="37" t="s">
        <v>21</v>
      </c>
      <c r="F2383" s="40">
        <v>691</v>
      </c>
      <c r="G2383" s="41"/>
      <c r="H2383" s="42">
        <v>53514346409</v>
      </c>
      <c r="I2383" s="43">
        <v>42</v>
      </c>
      <c r="J2383" s="46" t="s">
        <v>22</v>
      </c>
      <c r="K2383" s="43">
        <v>19</v>
      </c>
      <c r="L2383" s="43">
        <v>9.25</v>
      </c>
      <c r="M2383" s="43">
        <v>10.5</v>
      </c>
      <c r="N2383" s="39" t="s">
        <v>23</v>
      </c>
      <c r="O2383" s="39" t="s">
        <v>24</v>
      </c>
    </row>
    <row r="2384" spans="1:15" s="36" customFormat="1" x14ac:dyDescent="0.25">
      <c r="A2384" s="45" t="s">
        <v>4753</v>
      </c>
      <c r="B2384" s="44" t="str">
        <f t="shared" si="45"/>
        <v>Rail, Sys 1.25"V/SS/Z-RAIL</v>
      </c>
      <c r="C2384" s="37" t="s">
        <v>4754</v>
      </c>
      <c r="D2384" s="37" t="str">
        <f>VLOOKUP(A2384,'[1]Zoeller Pump Company'!$A$10:$C$3862,3,FALSE)</f>
        <v>https://www.zoellerpumps.com/en-us/products/accessories/rail-systems</v>
      </c>
      <c r="E2384" s="37" t="s">
        <v>21</v>
      </c>
      <c r="F2384" s="40">
        <v>911</v>
      </c>
      <c r="G2384" s="41"/>
      <c r="H2384" s="42">
        <v>53514346416</v>
      </c>
      <c r="I2384" s="43">
        <v>42</v>
      </c>
      <c r="J2384" s="46" t="s">
        <v>22</v>
      </c>
      <c r="K2384" s="43">
        <v>19</v>
      </c>
      <c r="L2384" s="43">
        <v>9.25</v>
      </c>
      <c r="M2384" s="43">
        <v>10.5</v>
      </c>
      <c r="N2384" s="39" t="s">
        <v>23</v>
      </c>
      <c r="O2384" s="39" t="s">
        <v>24</v>
      </c>
    </row>
    <row r="2385" spans="1:15" s="36" customFormat="1" x14ac:dyDescent="0.25">
      <c r="A2385" s="45" t="s">
        <v>4755</v>
      </c>
      <c r="B2385" s="44" t="str">
        <f t="shared" si="45"/>
        <v>Rail,Sys 1.25"V/Non-Sparking/Z-Rail</v>
      </c>
      <c r="C2385" s="37" t="s">
        <v>4756</v>
      </c>
      <c r="D2385" s="37" t="str">
        <f>VLOOKUP(A2385,'[1]Zoeller Pump Company'!$A$10:$C$3862,3,FALSE)</f>
        <v>https://www.zoellerpumps.com/en-us/products/accessories/rail-systems</v>
      </c>
      <c r="E2385" s="37" t="s">
        <v>21</v>
      </c>
      <c r="F2385" s="40">
        <v>1198</v>
      </c>
      <c r="G2385" s="41"/>
      <c r="H2385" s="42">
        <v>53514355319</v>
      </c>
      <c r="I2385" s="43">
        <v>44</v>
      </c>
      <c r="J2385" s="46" t="s">
        <v>22</v>
      </c>
      <c r="K2385" s="43">
        <v>19</v>
      </c>
      <c r="L2385" s="43">
        <v>9.25</v>
      </c>
      <c r="M2385" s="43">
        <v>10.5</v>
      </c>
      <c r="N2385" s="39" t="s">
        <v>23</v>
      </c>
      <c r="O2385" s="39" t="s">
        <v>24</v>
      </c>
    </row>
    <row r="2386" spans="1:15" s="36" customFormat="1" x14ac:dyDescent="0.25">
      <c r="A2386" s="45" t="s">
        <v>4757</v>
      </c>
      <c r="B2386" s="44" t="str">
        <f t="shared" si="45"/>
        <v>Rail,Sys 1.25"H/Z-Rail</v>
      </c>
      <c r="C2386" s="37" t="s">
        <v>4758</v>
      </c>
      <c r="D2386" s="37" t="str">
        <f>VLOOKUP(A2386,'[1]Zoeller Pump Company'!$A$10:$C$3862,3,FALSE)</f>
        <v>https://www.zoellerpumps.com/en-us/products/accessories/rail-systems</v>
      </c>
      <c r="E2386" s="37" t="s">
        <v>21</v>
      </c>
      <c r="F2386" s="40">
        <v>772</v>
      </c>
      <c r="G2386" s="41"/>
      <c r="H2386" s="42">
        <v>53514351267</v>
      </c>
      <c r="I2386" s="43">
        <v>44</v>
      </c>
      <c r="J2386" s="46" t="s">
        <v>22</v>
      </c>
      <c r="K2386" s="43">
        <v>19</v>
      </c>
      <c r="L2386" s="43">
        <v>9.25</v>
      </c>
      <c r="M2386" s="43">
        <v>10.5</v>
      </c>
      <c r="N2386" s="39" t="s">
        <v>23</v>
      </c>
      <c r="O2386" s="39" t="s">
        <v>24</v>
      </c>
    </row>
    <row r="2387" spans="1:15" s="36" customFormat="1" x14ac:dyDescent="0.25">
      <c r="A2387" s="45" t="s">
        <v>4759</v>
      </c>
      <c r="B2387" s="44" t="str">
        <f t="shared" si="45"/>
        <v>Rail,Sys 1.25"H/SS/Z-Rail</v>
      </c>
      <c r="C2387" s="37" t="s">
        <v>4760</v>
      </c>
      <c r="D2387" s="37" t="str">
        <f>VLOOKUP(A2387,'[1]Zoeller Pump Company'!$A$10:$C$3862,3,FALSE)</f>
        <v>https://www.zoellerpumps.com/en-us/products/accessories/rail-systems</v>
      </c>
      <c r="E2387" s="37" t="s">
        <v>21</v>
      </c>
      <c r="F2387" s="40">
        <v>973</v>
      </c>
      <c r="G2387" s="41"/>
      <c r="H2387" s="42">
        <v>53514351786</v>
      </c>
      <c r="I2387" s="43">
        <v>43</v>
      </c>
      <c r="J2387" s="46" t="s">
        <v>22</v>
      </c>
      <c r="K2387" s="43">
        <v>19</v>
      </c>
      <c r="L2387" s="43">
        <v>9.25</v>
      </c>
      <c r="M2387" s="43">
        <v>10.5</v>
      </c>
      <c r="N2387" s="39" t="s">
        <v>23</v>
      </c>
      <c r="O2387" s="39" t="s">
        <v>24</v>
      </c>
    </row>
    <row r="2388" spans="1:15" s="36" customFormat="1" x14ac:dyDescent="0.25">
      <c r="A2388" s="45" t="s">
        <v>4761</v>
      </c>
      <c r="B2388" s="44" t="str">
        <f t="shared" si="45"/>
        <v>Bracket, Intermediate Gd/2" SS/Z-RAIL</v>
      </c>
      <c r="C2388" s="37" t="s">
        <v>4762</v>
      </c>
      <c r="D2388" s="37" t="str">
        <f>VLOOKUP(A2388,'[1]Zoeller Pump Company'!$A$10:$C$3862,3,FALSE)</f>
        <v>https://www.zoellerpumps.com/en-us/products/accessories/rail-systems</v>
      </c>
      <c r="E2388" s="37" t="s">
        <v>21</v>
      </c>
      <c r="F2388" s="40">
        <v>254</v>
      </c>
      <c r="G2388" s="41"/>
      <c r="H2388" s="42">
        <v>53514346423</v>
      </c>
      <c r="I2388" s="43">
        <v>4</v>
      </c>
      <c r="J2388" s="46" t="s">
        <v>22</v>
      </c>
      <c r="K2388" s="43">
        <v>0</v>
      </c>
      <c r="L2388" s="43">
        <v>0</v>
      </c>
      <c r="M2388" s="43">
        <v>0</v>
      </c>
      <c r="N2388" s="39" t="s">
        <v>23</v>
      </c>
      <c r="O2388" s="39" t="s">
        <v>24</v>
      </c>
    </row>
    <row r="2389" spans="1:15" s="36" customFormat="1" x14ac:dyDescent="0.25">
      <c r="A2389" s="37" t="s">
        <v>4763</v>
      </c>
      <c r="B2389" s="44" t="str">
        <f t="shared" si="45"/>
        <v>Bracket, Intermediate Gd/3" SS/Z-RAIL</v>
      </c>
      <c r="C2389" s="37" t="s">
        <v>4764</v>
      </c>
      <c r="D2389" s="37" t="str">
        <f>VLOOKUP(A2389,'[1]Zoeller Pump Company'!$A$10:$C$3862,3,FALSE)</f>
        <v>https://www.zoellerpumps.com/en-us/products/accessories/rail-systems</v>
      </c>
      <c r="E2389" s="37" t="s">
        <v>21</v>
      </c>
      <c r="F2389" s="40">
        <v>387</v>
      </c>
      <c r="G2389" s="41"/>
      <c r="H2389" s="42">
        <v>53514367275</v>
      </c>
      <c r="I2389" s="43">
        <v>4</v>
      </c>
      <c r="J2389" s="43" t="s">
        <v>22</v>
      </c>
      <c r="K2389" s="43">
        <v>0</v>
      </c>
      <c r="L2389" s="43">
        <v>0</v>
      </c>
      <c r="M2389" s="43">
        <v>0</v>
      </c>
      <c r="N2389" s="37" t="s">
        <v>23</v>
      </c>
      <c r="O2389" s="37" t="s">
        <v>24</v>
      </c>
    </row>
    <row r="2390" spans="1:15" s="36" customFormat="1" x14ac:dyDescent="0.25">
      <c r="A2390" s="45" t="s">
        <v>4765</v>
      </c>
      <c r="B2390" s="44" t="str">
        <f t="shared" si="45"/>
        <v>Rail,Sys 2"V/Non-Sparking/SS/Z-Rail</v>
      </c>
      <c r="C2390" s="37" t="s">
        <v>4766</v>
      </c>
      <c r="D2390" s="37" t="str">
        <f>VLOOKUP(A2390,'[1]Zoeller Pump Company'!$A$10:$C$3862,3,FALSE)</f>
        <v>https://www.zoellerpumps.com/en-us/products/accessories/rail-systems</v>
      </c>
      <c r="E2390" s="37" t="s">
        <v>21</v>
      </c>
      <c r="F2390" s="40">
        <v>1419</v>
      </c>
      <c r="G2390" s="41"/>
      <c r="H2390" s="42">
        <v>53514344320</v>
      </c>
      <c r="I2390" s="43">
        <v>44</v>
      </c>
      <c r="J2390" s="46" t="s">
        <v>22</v>
      </c>
      <c r="K2390" s="43">
        <v>19</v>
      </c>
      <c r="L2390" s="43">
        <v>9.25</v>
      </c>
      <c r="M2390" s="43">
        <v>10.5</v>
      </c>
      <c r="N2390" s="39" t="s">
        <v>23</v>
      </c>
      <c r="O2390" s="39" t="s">
        <v>24</v>
      </c>
    </row>
    <row r="2391" spans="1:15" s="36" customFormat="1" x14ac:dyDescent="0.25">
      <c r="A2391" s="45" t="s">
        <v>4767</v>
      </c>
      <c r="B2391" s="44" t="str">
        <f t="shared" si="45"/>
        <v>Rail,Sys 1.5"V/Non-Sparking/SS/Z-Rail</v>
      </c>
      <c r="C2391" s="37" t="s">
        <v>4768</v>
      </c>
      <c r="D2391" s="37" t="str">
        <f>VLOOKUP(A2391,'[1]Zoeller Pump Company'!$A$10:$C$3862,3,FALSE)</f>
        <v>https://www.zoellerpumps.com/en-us/products/accessories/rail-systems</v>
      </c>
      <c r="E2391" s="37" t="s">
        <v>21</v>
      </c>
      <c r="F2391" s="40">
        <v>1419</v>
      </c>
      <c r="G2391" s="41"/>
      <c r="H2391" s="42">
        <v>53514344337</v>
      </c>
      <c r="I2391" s="43">
        <v>43</v>
      </c>
      <c r="J2391" s="46" t="s">
        <v>22</v>
      </c>
      <c r="K2391" s="43">
        <v>19</v>
      </c>
      <c r="L2391" s="43">
        <v>9.25</v>
      </c>
      <c r="M2391" s="43">
        <v>10.5</v>
      </c>
      <c r="N2391" s="39" t="s">
        <v>23</v>
      </c>
      <c r="O2391" s="39" t="s">
        <v>24</v>
      </c>
    </row>
    <row r="2392" spans="1:15" s="36" customFormat="1" x14ac:dyDescent="0.25">
      <c r="A2392" s="45" t="s">
        <v>4769</v>
      </c>
      <c r="B2392" s="44" t="str">
        <f t="shared" si="45"/>
        <v>Rail,Sys 1.25"V/Non-Sparking/SS/Z-Rail</v>
      </c>
      <c r="C2392" s="37" t="s">
        <v>4770</v>
      </c>
      <c r="D2392" s="37" t="str">
        <f>VLOOKUP(A2392,'[1]Zoeller Pump Company'!$A$10:$C$3862,3,FALSE)</f>
        <v>https://www.zoellerpumps.com/en-us/products/accessories/rail-systems</v>
      </c>
      <c r="E2392" s="37" t="s">
        <v>21</v>
      </c>
      <c r="F2392" s="40">
        <v>1419</v>
      </c>
      <c r="G2392" s="41"/>
      <c r="H2392" s="42">
        <v>53514355326</v>
      </c>
      <c r="I2392" s="43">
        <v>43</v>
      </c>
      <c r="J2392" s="46" t="s">
        <v>22</v>
      </c>
      <c r="K2392" s="43">
        <v>19</v>
      </c>
      <c r="L2392" s="43">
        <v>9.25</v>
      </c>
      <c r="M2392" s="43">
        <v>10.5</v>
      </c>
      <c r="N2392" s="39" t="s">
        <v>23</v>
      </c>
      <c r="O2392" s="39" t="s">
        <v>24</v>
      </c>
    </row>
    <row r="2393" spans="1:15" s="36" customFormat="1" x14ac:dyDescent="0.25">
      <c r="A2393" s="37" t="s">
        <v>4771</v>
      </c>
      <c r="B2393" s="44" t="str">
        <f t="shared" si="45"/>
        <v>Disconnect,EZ Pull 1.50"/Webtrol</v>
      </c>
      <c r="C2393" s="37" t="s">
        <v>4772</v>
      </c>
      <c r="D2393" s="37" t="str">
        <f>VLOOKUP(A2393,'[1]Zoeller Pump Company'!$A$10:$C$3862,3,FALSE)</f>
        <v>https://www.zoellerpumps.com/en-us/products/accessories/rail-systems</v>
      </c>
      <c r="E2393" s="37" t="s">
        <v>21</v>
      </c>
      <c r="F2393" s="40">
        <v>76</v>
      </c>
      <c r="G2393" s="41"/>
      <c r="H2393" s="42">
        <v>53514345693</v>
      </c>
      <c r="I2393" s="43">
        <v>1</v>
      </c>
      <c r="J2393" s="43" t="s">
        <v>22</v>
      </c>
      <c r="K2393" s="43">
        <v>0</v>
      </c>
      <c r="L2393" s="43">
        <v>0</v>
      </c>
      <c r="M2393" s="43">
        <v>0</v>
      </c>
      <c r="N2393" s="37" t="s">
        <v>23</v>
      </c>
      <c r="O2393" s="37" t="s">
        <v>24</v>
      </c>
    </row>
    <row r="2394" spans="1:15" s="36" customFormat="1" x14ac:dyDescent="0.25">
      <c r="A2394" s="37" t="s">
        <v>4773</v>
      </c>
      <c r="B2394" s="44" t="str">
        <f t="shared" si="45"/>
        <v>Disconnect,EZ Pull 2.00"/Webtrol</v>
      </c>
      <c r="C2394" s="37" t="s">
        <v>4774</v>
      </c>
      <c r="D2394" s="37" t="str">
        <f>VLOOKUP(A2394,'[1]Zoeller Pump Company'!$A$10:$C$3862,3,FALSE)</f>
        <v>https://www.zoellerpumps.com/en-us/products/accessories/rail-systems</v>
      </c>
      <c r="E2394" s="37" t="s">
        <v>21</v>
      </c>
      <c r="F2394" s="40">
        <v>76</v>
      </c>
      <c r="G2394" s="41"/>
      <c r="H2394" s="42">
        <v>53514345709</v>
      </c>
      <c r="I2394" s="43">
        <v>1.25</v>
      </c>
      <c r="J2394" s="43" t="s">
        <v>22</v>
      </c>
      <c r="K2394" s="43">
        <v>0</v>
      </c>
      <c r="L2394" s="43">
        <v>0</v>
      </c>
      <c r="M2394" s="43">
        <v>0</v>
      </c>
      <c r="N2394" s="37" t="s">
        <v>23</v>
      </c>
      <c r="O2394" s="37" t="s">
        <v>24</v>
      </c>
    </row>
    <row r="2395" spans="1:15" s="36" customFormat="1" x14ac:dyDescent="0.25">
      <c r="A2395" s="45" t="s">
        <v>4775</v>
      </c>
      <c r="B2395" s="44" t="str">
        <f t="shared" si="45"/>
        <v>Rail, Sys 2"V/71 Series/Z-RAIL</v>
      </c>
      <c r="C2395" s="37" t="s">
        <v>4776</v>
      </c>
      <c r="D2395" s="37" t="str">
        <f>VLOOKUP(A2395,'[1]Zoeller Pump Company'!$A$10:$C$3862,3,FALSE)</f>
        <v>https://www.zoellerpumps.com/en-us/products/accessories/rail-systems</v>
      </c>
      <c r="E2395" s="37" t="s">
        <v>21</v>
      </c>
      <c r="F2395" s="40">
        <v>752</v>
      </c>
      <c r="G2395" s="41"/>
      <c r="H2395" s="42">
        <v>53514355333</v>
      </c>
      <c r="I2395" s="43">
        <v>43</v>
      </c>
      <c r="J2395" s="46" t="s">
        <v>22</v>
      </c>
      <c r="K2395" s="43">
        <v>19</v>
      </c>
      <c r="L2395" s="43">
        <v>9.25</v>
      </c>
      <c r="M2395" s="43">
        <v>10.5</v>
      </c>
      <c r="N2395" s="39" t="s">
        <v>23</v>
      </c>
      <c r="O2395" s="39" t="s">
        <v>24</v>
      </c>
    </row>
    <row r="2396" spans="1:15" s="36" customFormat="1" x14ac:dyDescent="0.25">
      <c r="A2396" s="45" t="s">
        <v>4777</v>
      </c>
      <c r="B2396" s="44" t="str">
        <f t="shared" si="45"/>
        <v>Rail,Sys 2"V/71 Series/Non-Sparking/Z-Rail</v>
      </c>
      <c r="C2396" s="37" t="s">
        <v>4778</v>
      </c>
      <c r="D2396" s="37" t="str">
        <f>VLOOKUP(A2396,'[1]Zoeller Pump Company'!$A$10:$C$3862,3,FALSE)</f>
        <v>https://www.zoellerpumps.com/en-us/products/accessories/rail-systems</v>
      </c>
      <c r="E2396" s="37" t="s">
        <v>21</v>
      </c>
      <c r="F2396" s="40">
        <v>1259</v>
      </c>
      <c r="G2396" s="41"/>
      <c r="H2396" s="42">
        <v>53514355340</v>
      </c>
      <c r="I2396" s="43">
        <v>45</v>
      </c>
      <c r="J2396" s="46" t="s">
        <v>22</v>
      </c>
      <c r="K2396" s="43">
        <v>19</v>
      </c>
      <c r="L2396" s="43">
        <v>9.25</v>
      </c>
      <c r="M2396" s="43">
        <v>10.5</v>
      </c>
      <c r="N2396" s="39" t="s">
        <v>23</v>
      </c>
      <c r="O2396" s="39" t="s">
        <v>24</v>
      </c>
    </row>
    <row r="2397" spans="1:15" s="36" customFormat="1" x14ac:dyDescent="0.25">
      <c r="A2397" s="45" t="s">
        <v>4779</v>
      </c>
      <c r="B2397" s="44" t="str">
        <f t="shared" si="45"/>
        <v>Rail, Sys 2"V/71 Series/SS/Z-RAIL</v>
      </c>
      <c r="C2397" s="37" t="s">
        <v>4780</v>
      </c>
      <c r="D2397" s="37" t="str">
        <f>VLOOKUP(A2397,'[1]Zoeller Pump Company'!$A$10:$C$3862,3,FALSE)</f>
        <v>https://www.zoellerpumps.com/en-us/products/accessories/rail-systems</v>
      </c>
      <c r="E2397" s="37" t="s">
        <v>21</v>
      </c>
      <c r="F2397" s="40">
        <v>1163</v>
      </c>
      <c r="G2397" s="41"/>
      <c r="H2397" s="42">
        <v>53514355357</v>
      </c>
      <c r="I2397" s="43">
        <v>43</v>
      </c>
      <c r="J2397" s="46" t="s">
        <v>22</v>
      </c>
      <c r="K2397" s="43">
        <v>19</v>
      </c>
      <c r="L2397" s="43">
        <v>9.25</v>
      </c>
      <c r="M2397" s="43">
        <v>10.5</v>
      </c>
      <c r="N2397" s="39" t="s">
        <v>23</v>
      </c>
      <c r="O2397" s="39" t="s">
        <v>24</v>
      </c>
    </row>
    <row r="2398" spans="1:15" s="36" customFormat="1" x14ac:dyDescent="0.25">
      <c r="A2398" s="45" t="s">
        <v>4781</v>
      </c>
      <c r="B2398" s="44" t="str">
        <f t="shared" si="45"/>
        <v>Rail,Sys 2"V/71 Series/Non-Sparking/SS/Z-Rail</v>
      </c>
      <c r="C2398" s="37" t="s">
        <v>4782</v>
      </c>
      <c r="D2398" s="37" t="str">
        <f>VLOOKUP(A2398,'[1]Zoeller Pump Company'!$A$10:$C$3862,3,FALSE)</f>
        <v>https://www.zoellerpumps.com/en-us/products/accessories/rail-systems</v>
      </c>
      <c r="E2398" s="37" t="s">
        <v>21</v>
      </c>
      <c r="F2398" s="40">
        <v>1481</v>
      </c>
      <c r="G2398" s="41"/>
      <c r="H2398" s="42">
        <v>53514355364</v>
      </c>
      <c r="I2398" s="43">
        <v>44</v>
      </c>
      <c r="J2398" s="46" t="s">
        <v>22</v>
      </c>
      <c r="K2398" s="43">
        <v>19</v>
      </c>
      <c r="L2398" s="43">
        <v>9.25</v>
      </c>
      <c r="M2398" s="43">
        <v>10.5</v>
      </c>
      <c r="N2398" s="39" t="s">
        <v>23</v>
      </c>
      <c r="O2398" s="39" t="s">
        <v>24</v>
      </c>
    </row>
    <row r="2399" spans="1:15" s="36" customFormat="1" x14ac:dyDescent="0.25">
      <c r="A2399" s="45" t="s">
        <v>4783</v>
      </c>
      <c r="B2399" s="44" t="str">
        <f t="shared" si="45"/>
        <v>Rail, Sys 4" H/Z-RAIL</v>
      </c>
      <c r="C2399" s="37" t="s">
        <v>4784</v>
      </c>
      <c r="D2399" s="37" t="str">
        <f>VLOOKUP(A2399,'[1]Zoeller Pump Company'!$A$10:$C$3862,3,FALSE)</f>
        <v>https://www.zoellerpumps.com/en-us/products/accessories/rail-systems</v>
      </c>
      <c r="E2399" s="37" t="s">
        <v>21</v>
      </c>
      <c r="F2399" s="40">
        <v>1821</v>
      </c>
      <c r="G2399" s="41"/>
      <c r="H2399" s="42">
        <v>53514413798</v>
      </c>
      <c r="I2399" s="43">
        <v>144</v>
      </c>
      <c r="J2399" s="46" t="s">
        <v>22</v>
      </c>
      <c r="K2399" s="43">
        <v>21.75</v>
      </c>
      <c r="L2399" s="43">
        <v>15</v>
      </c>
      <c r="M2399" s="43">
        <v>18</v>
      </c>
      <c r="N2399" s="39" t="s">
        <v>23</v>
      </c>
      <c r="O2399" s="39" t="s">
        <v>24</v>
      </c>
    </row>
    <row r="2400" spans="1:15" s="36" customFormat="1" x14ac:dyDescent="0.25">
      <c r="A2400" s="45" t="s">
        <v>4785</v>
      </c>
      <c r="B2400" s="44" t="str">
        <f t="shared" si="45"/>
        <v>Rail, Sys 4" H/Non Spark/Z-RAIL</v>
      </c>
      <c r="C2400" s="37" t="s">
        <v>4786</v>
      </c>
      <c r="D2400" s="37" t="str">
        <f>VLOOKUP(A2400,'[1]Zoeller Pump Company'!$A$10:$C$3862,3,FALSE)</f>
        <v>https://www.zoellerpumps.com/en-us/products/accessories/rail-systems</v>
      </c>
      <c r="E2400" s="37" t="s">
        <v>21</v>
      </c>
      <c r="F2400" s="40">
        <v>3058</v>
      </c>
      <c r="G2400" s="41"/>
      <c r="H2400" s="42">
        <v>53514413811</v>
      </c>
      <c r="I2400" s="43">
        <v>149</v>
      </c>
      <c r="J2400" s="46" t="s">
        <v>22</v>
      </c>
      <c r="K2400" s="43">
        <v>21.75</v>
      </c>
      <c r="L2400" s="43">
        <v>15</v>
      </c>
      <c r="M2400" s="43">
        <v>18</v>
      </c>
      <c r="N2400" s="39" t="s">
        <v>23</v>
      </c>
      <c r="O2400" s="39" t="s">
        <v>24</v>
      </c>
    </row>
    <row r="2401" spans="1:15" s="36" customFormat="1" x14ac:dyDescent="0.25">
      <c r="A2401" s="39" t="s">
        <v>4787</v>
      </c>
      <c r="B2401" s="44" t="str">
        <f t="shared" si="45"/>
        <v>Disconnect,EZ Pull 1.25"/Webtrol</v>
      </c>
      <c r="C2401" s="39" t="str">
        <f>VLOOKUP(A2401,'[2]2021 M10 PricePartsList'!$A:$D,2,FALSE)</f>
        <v>Disconnect,EZ Pull 1.25"/Webtrol</v>
      </c>
      <c r="D2401" s="39" t="s">
        <v>959</v>
      </c>
      <c r="E2401" s="37" t="s">
        <v>21</v>
      </c>
      <c r="F2401" s="50">
        <v>95</v>
      </c>
      <c r="G2401" s="41"/>
      <c r="H2401" s="42">
        <v>53514463519</v>
      </c>
      <c r="I2401" s="43">
        <v>1</v>
      </c>
      <c r="J2401" s="46" t="s">
        <v>22</v>
      </c>
      <c r="K2401" s="43">
        <v>3.5</v>
      </c>
      <c r="L2401" s="43">
        <v>6.5</v>
      </c>
      <c r="M2401" s="43">
        <v>6.5</v>
      </c>
      <c r="N2401" s="39" t="s">
        <v>23</v>
      </c>
      <c r="O2401" s="39" t="s">
        <v>24</v>
      </c>
    </row>
    <row r="2402" spans="1:15" s="36" customFormat="1" x14ac:dyDescent="0.25">
      <c r="A2402" s="37" t="s">
        <v>4788</v>
      </c>
      <c r="B2402" s="44" t="str">
        <f t="shared" si="45"/>
        <v>DX191 3F/50'Cd/230V/1Ph/Ex Pr/FM/CSA</v>
      </c>
      <c r="C2402" s="37" t="s">
        <v>4789</v>
      </c>
      <c r="D2402" s="37" t="str">
        <f>VLOOKUP(A2402,'[1]Zoeller Pump Company'!$A$10:$C$3862,3,FALSE)</f>
        <v>https://www.zoellerpumps.com/en-us/products/sump-effluent-pumps/commercial/180-190-series</v>
      </c>
      <c r="E2402" s="37" t="s">
        <v>21</v>
      </c>
      <c r="F2402" s="40">
        <v>3930</v>
      </c>
      <c r="G2402" s="41"/>
      <c r="H2402" s="42">
        <v>53514267377</v>
      </c>
      <c r="I2402" s="43">
        <v>130</v>
      </c>
      <c r="J2402" s="43" t="s">
        <v>22</v>
      </c>
      <c r="K2402" s="43">
        <v>32</v>
      </c>
      <c r="L2402" s="43">
        <v>12</v>
      </c>
      <c r="M2402" s="43">
        <v>15</v>
      </c>
      <c r="N2402" s="37" t="s">
        <v>23</v>
      </c>
      <c r="O2402" s="37" t="s">
        <v>24</v>
      </c>
    </row>
    <row r="2403" spans="1:15" s="36" customFormat="1" x14ac:dyDescent="0.25">
      <c r="A2403" s="37" t="s">
        <v>4790</v>
      </c>
      <c r="B2403" s="44" t="str">
        <f t="shared" si="45"/>
        <v>M292 3F/115V/1Ph/cCSAus/UL</v>
      </c>
      <c r="C2403" s="37" t="s">
        <v>4791</v>
      </c>
      <c r="D2403" s="37" t="str">
        <f>VLOOKUP(A2403,'[1]Zoeller Pump Company'!$A$10:$C$3862,3,FALSE)</f>
        <v>https://www.zoellerpumps.com/en-us/products/sewage-pumps/commercial/290-series</v>
      </c>
      <c r="E2403" s="37" t="s">
        <v>21</v>
      </c>
      <c r="F2403" s="40">
        <v>1177</v>
      </c>
      <c r="G2403" s="41"/>
      <c r="H2403" s="42">
        <v>53514023058</v>
      </c>
      <c r="I2403" s="43">
        <v>89</v>
      </c>
      <c r="J2403" s="43" t="s">
        <v>22</v>
      </c>
      <c r="K2403" s="43">
        <v>21.25</v>
      </c>
      <c r="L2403" s="43">
        <v>11.75</v>
      </c>
      <c r="M2403" s="43">
        <v>14.75</v>
      </c>
      <c r="N2403" s="37" t="s">
        <v>23</v>
      </c>
      <c r="O2403" s="37" t="s">
        <v>196</v>
      </c>
    </row>
    <row r="2404" spans="1:15" s="36" customFormat="1" x14ac:dyDescent="0.25">
      <c r="A2404" s="37" t="s">
        <v>4792</v>
      </c>
      <c r="B2404" s="44" t="str">
        <f t="shared" si="45"/>
        <v>N292 3F/115V/1Ph/CSA</v>
      </c>
      <c r="C2404" s="37" t="s">
        <v>4793</v>
      </c>
      <c r="D2404" s="37" t="str">
        <f>VLOOKUP(A2404,'[1]Zoeller Pump Company'!$A$10:$C$3862,3,FALSE)</f>
        <v>https://www.zoellerpumps.com/en-us/products/sewage-pumps/commercial/290-series</v>
      </c>
      <c r="E2404" s="37" t="s">
        <v>21</v>
      </c>
      <c r="F2404" s="40">
        <v>1062</v>
      </c>
      <c r="G2404" s="41"/>
      <c r="H2404" s="42">
        <v>53514023065</v>
      </c>
      <c r="I2404" s="43">
        <v>88</v>
      </c>
      <c r="J2404" s="43" t="s">
        <v>22</v>
      </c>
      <c r="K2404" s="43">
        <v>21.25</v>
      </c>
      <c r="L2404" s="43">
        <v>11.75</v>
      </c>
      <c r="M2404" s="43">
        <v>14.75</v>
      </c>
      <c r="N2404" s="37" t="s">
        <v>23</v>
      </c>
      <c r="O2404" s="37" t="s">
        <v>196</v>
      </c>
    </row>
    <row r="2405" spans="1:15" s="36" customFormat="1" x14ac:dyDescent="0.25">
      <c r="A2405" s="37" t="s">
        <v>4794</v>
      </c>
      <c r="B2405" s="44" t="str">
        <f t="shared" si="45"/>
        <v>M292 3F/25'Cd/115V/1Ph/cCSAus/UL</v>
      </c>
      <c r="C2405" s="37" t="s">
        <v>4795</v>
      </c>
      <c r="D2405" s="37" t="str">
        <f>VLOOKUP(A2405,'[1]Zoeller Pump Company'!$A$10:$C$3862,3,FALSE)</f>
        <v>https://www.zoellerpumps.com/en-us/products/sewage-pumps/commercial/290-series</v>
      </c>
      <c r="E2405" s="37" t="s">
        <v>21</v>
      </c>
      <c r="F2405" s="40">
        <v>1277</v>
      </c>
      <c r="G2405" s="41"/>
      <c r="H2405" s="42">
        <v>53514023072</v>
      </c>
      <c r="I2405" s="43">
        <v>91</v>
      </c>
      <c r="J2405" s="43" t="s">
        <v>22</v>
      </c>
      <c r="K2405" s="43">
        <v>21.25</v>
      </c>
      <c r="L2405" s="43">
        <v>11.75</v>
      </c>
      <c r="M2405" s="43">
        <v>14.75</v>
      </c>
      <c r="N2405" s="37" t="s">
        <v>23</v>
      </c>
      <c r="O2405" s="37" t="s">
        <v>196</v>
      </c>
    </row>
    <row r="2406" spans="1:15" s="36" customFormat="1" x14ac:dyDescent="0.25">
      <c r="A2406" s="37" t="s">
        <v>4796</v>
      </c>
      <c r="B2406" s="44" t="str">
        <f t="shared" si="45"/>
        <v>BN292 3F/115V/1Ph/Pb20'/cCSAus Pump</v>
      </c>
      <c r="C2406" s="37" t="s">
        <v>4797</v>
      </c>
      <c r="D2406" s="37" t="str">
        <f>VLOOKUP(A2406,'[1]Zoeller Pump Company'!$A$10:$C$3862,3,FALSE)</f>
        <v>https://www.zoellerpumps.com/en-us/products/sewage-pumps/commercial/290-series</v>
      </c>
      <c r="E2406" s="37" t="s">
        <v>21</v>
      </c>
      <c r="F2406" s="40">
        <v>1103</v>
      </c>
      <c r="G2406" s="41"/>
      <c r="H2406" s="42">
        <v>53514041328</v>
      </c>
      <c r="I2406" s="43">
        <v>90</v>
      </c>
      <c r="J2406" s="43" t="s">
        <v>22</v>
      </c>
      <c r="K2406" s="43">
        <v>21.25</v>
      </c>
      <c r="L2406" s="43">
        <v>11.75</v>
      </c>
      <c r="M2406" s="43">
        <v>14.75</v>
      </c>
      <c r="N2406" s="37" t="s">
        <v>23</v>
      </c>
      <c r="O2406" s="37" t="s">
        <v>196</v>
      </c>
    </row>
    <row r="2407" spans="1:15" s="36" customFormat="1" x14ac:dyDescent="0.25">
      <c r="A2407" s="37" t="s">
        <v>4798</v>
      </c>
      <c r="B2407" s="44" t="str">
        <f t="shared" si="45"/>
        <v>N292 3F/35'Cd/115V/1Ph/CSA</v>
      </c>
      <c r="C2407" s="37" t="s">
        <v>4799</v>
      </c>
      <c r="D2407" s="37" t="str">
        <f>VLOOKUP(A2407,'[1]Zoeller Pump Company'!$A$10:$C$3862,3,FALSE)</f>
        <v>https://www.zoellerpumps.com/en-us/products/sewage-pumps/commercial/290-series</v>
      </c>
      <c r="E2407" s="37" t="s">
        <v>21</v>
      </c>
      <c r="F2407" s="40">
        <v>1172</v>
      </c>
      <c r="G2407" s="41"/>
      <c r="H2407" s="42">
        <v>53514054915</v>
      </c>
      <c r="I2407" s="43">
        <v>94</v>
      </c>
      <c r="J2407" s="43" t="s">
        <v>22</v>
      </c>
      <c r="K2407" s="43">
        <v>21.25</v>
      </c>
      <c r="L2407" s="43">
        <v>11.75</v>
      </c>
      <c r="M2407" s="43">
        <v>14.75</v>
      </c>
      <c r="N2407" s="37" t="s">
        <v>23</v>
      </c>
      <c r="O2407" s="37" t="s">
        <v>196</v>
      </c>
    </row>
    <row r="2408" spans="1:15" s="36" customFormat="1" x14ac:dyDescent="0.25">
      <c r="A2408" s="37" t="s">
        <v>4800</v>
      </c>
      <c r="B2408" s="44" t="str">
        <f t="shared" si="45"/>
        <v>N292 3F/50'Cd/115V/1Ph/CSA</v>
      </c>
      <c r="C2408" s="37" t="s">
        <v>4801</v>
      </c>
      <c r="D2408" s="37" t="str">
        <f>VLOOKUP(A2408,'[1]Zoeller Pump Company'!$A$10:$C$3862,3,FALSE)</f>
        <v>https://www.zoellerpumps.com/en-us/products/sewage-pumps/commercial/290-series</v>
      </c>
      <c r="E2408" s="37" t="s">
        <v>21</v>
      </c>
      <c r="F2408" s="40">
        <v>1202</v>
      </c>
      <c r="G2408" s="41"/>
      <c r="H2408" s="42">
        <v>53514067496</v>
      </c>
      <c r="I2408" s="43">
        <v>97</v>
      </c>
      <c r="J2408" s="43" t="s">
        <v>22</v>
      </c>
      <c r="K2408" s="43">
        <v>21.25</v>
      </c>
      <c r="L2408" s="43">
        <v>11.75</v>
      </c>
      <c r="M2408" s="43">
        <v>14.75</v>
      </c>
      <c r="N2408" s="37" t="s">
        <v>23</v>
      </c>
      <c r="O2408" s="37" t="s">
        <v>196</v>
      </c>
    </row>
    <row r="2409" spans="1:15" s="36" customFormat="1" x14ac:dyDescent="0.25">
      <c r="A2409" s="37" t="s">
        <v>4802</v>
      </c>
      <c r="B2409" s="44" t="str">
        <f t="shared" si="45"/>
        <v>M292 3F/50'Cd/115V/1Ph/cCSAus/UL</v>
      </c>
      <c r="C2409" s="37" t="s">
        <v>4803</v>
      </c>
      <c r="D2409" s="37" t="str">
        <f>VLOOKUP(A2409,'[1]Zoeller Pump Company'!$A$10:$C$3862,3,FALSE)</f>
        <v>https://www.zoellerpumps.com/en-us/products/sewage-pumps/commercial/290-series</v>
      </c>
      <c r="E2409" s="37" t="s">
        <v>21</v>
      </c>
      <c r="F2409" s="40">
        <v>1317</v>
      </c>
      <c r="G2409" s="41"/>
      <c r="H2409" s="42">
        <v>53514150709</v>
      </c>
      <c r="I2409" s="43">
        <v>97</v>
      </c>
      <c r="J2409" s="43" t="s">
        <v>22</v>
      </c>
      <c r="K2409" s="43">
        <v>21.25</v>
      </c>
      <c r="L2409" s="43">
        <v>11.75</v>
      </c>
      <c r="M2409" s="43">
        <v>14.75</v>
      </c>
      <c r="N2409" s="37" t="s">
        <v>23</v>
      </c>
      <c r="O2409" s="37" t="s">
        <v>196</v>
      </c>
    </row>
    <row r="2410" spans="1:15" s="36" customFormat="1" x14ac:dyDescent="0.25">
      <c r="A2410" s="37" t="s">
        <v>4804</v>
      </c>
      <c r="B2410" s="44" t="str">
        <f t="shared" si="45"/>
        <v>M292 3F/35'Cd/115V/1Ph/.5Hp/cCSAus/UL</v>
      </c>
      <c r="C2410" s="37" t="s">
        <v>4805</v>
      </c>
      <c r="D2410" s="37" t="str">
        <f>VLOOKUP(A2410,'[1]Zoeller Pump Company'!$A$10:$C$3862,3,FALSE)</f>
        <v>https://www.zoellerpumps.com/en-us/products/sewage-pumps/commercial/290-series</v>
      </c>
      <c r="E2410" s="37" t="s">
        <v>21</v>
      </c>
      <c r="F2410" s="40">
        <v>1287</v>
      </c>
      <c r="G2410" s="41"/>
      <c r="H2410" s="42">
        <v>53514151430</v>
      </c>
      <c r="I2410" s="43">
        <v>94</v>
      </c>
      <c r="J2410" s="43" t="s">
        <v>22</v>
      </c>
      <c r="K2410" s="43">
        <v>21.25</v>
      </c>
      <c r="L2410" s="43">
        <v>11.75</v>
      </c>
      <c r="M2410" s="43">
        <v>14.75</v>
      </c>
      <c r="N2410" s="37" t="s">
        <v>23</v>
      </c>
      <c r="O2410" s="37" t="s">
        <v>196</v>
      </c>
    </row>
    <row r="2411" spans="1:15" s="36" customFormat="1" x14ac:dyDescent="0.25">
      <c r="A2411" s="37" t="s">
        <v>4806</v>
      </c>
      <c r="B2411" s="44" t="str">
        <f t="shared" ref="B2411:B2474" si="46">IF(D2411&lt;&gt;0,HYPERLINK(D2411,C2411),"NO LINK")</f>
        <v>N292 3F/25'Cd/115V/1Ph/CSA</v>
      </c>
      <c r="C2411" s="37" t="s">
        <v>4807</v>
      </c>
      <c r="D2411" s="37" t="str">
        <f>VLOOKUP(A2411,'[1]Zoeller Pump Company'!$A$10:$C$3862,3,FALSE)</f>
        <v>https://www.zoellerpumps.com/en-us/products/sewage-pumps/commercial/290-series</v>
      </c>
      <c r="E2411" s="37" t="s">
        <v>21</v>
      </c>
      <c r="F2411" s="40">
        <v>1162</v>
      </c>
      <c r="G2411" s="41"/>
      <c r="H2411" s="42">
        <v>53514165581</v>
      </c>
      <c r="I2411" s="43">
        <v>93</v>
      </c>
      <c r="J2411" s="43" t="s">
        <v>22</v>
      </c>
      <c r="K2411" s="43">
        <v>21.25</v>
      </c>
      <c r="L2411" s="43">
        <v>11.75</v>
      </c>
      <c r="M2411" s="43">
        <v>14.75</v>
      </c>
      <c r="N2411" s="37" t="s">
        <v>23</v>
      </c>
      <c r="O2411" s="37" t="s">
        <v>196</v>
      </c>
    </row>
    <row r="2412" spans="1:15" s="36" customFormat="1" x14ac:dyDescent="0.25">
      <c r="A2412" s="37" t="s">
        <v>4808</v>
      </c>
      <c r="B2412" s="44" t="str">
        <f t="shared" si="46"/>
        <v>NX292 3F/115V/1Ph/Ex Pr/FM/CSA</v>
      </c>
      <c r="C2412" s="37" t="s">
        <v>4809</v>
      </c>
      <c r="D2412" s="37" t="str">
        <f>VLOOKUP(A2412,'[1]Zoeller Pump Company'!$A$10:$C$3862,3,FALSE)</f>
        <v>https://www.zoellerpumps.com/en-us/products/sewage-pumps/commercial/290-series</v>
      </c>
      <c r="E2412" s="37" t="s">
        <v>21</v>
      </c>
      <c r="F2412" s="40">
        <v>2398</v>
      </c>
      <c r="G2412" s="41"/>
      <c r="H2412" s="42">
        <v>53514205393</v>
      </c>
      <c r="I2412" s="43">
        <v>120</v>
      </c>
      <c r="J2412" s="43" t="s">
        <v>22</v>
      </c>
      <c r="K2412" s="43">
        <v>32</v>
      </c>
      <c r="L2412" s="43">
        <v>12</v>
      </c>
      <c r="M2412" s="43">
        <v>15</v>
      </c>
      <c r="N2412" s="37" t="s">
        <v>23</v>
      </c>
      <c r="O2412" s="37" t="s">
        <v>24</v>
      </c>
    </row>
    <row r="2413" spans="1:15" s="36" customFormat="1" x14ac:dyDescent="0.25">
      <c r="A2413" s="37" t="s">
        <v>4810</v>
      </c>
      <c r="B2413" s="44" t="str">
        <f t="shared" si="46"/>
        <v>J292 3F/200-208V/3Ph/cCSAus</v>
      </c>
      <c r="C2413" s="37" t="s">
        <v>4811</v>
      </c>
      <c r="D2413" s="37" t="str">
        <f>VLOOKUP(A2413,'[1]Zoeller Pump Company'!$A$10:$C$3862,3,FALSE)</f>
        <v>https://www.zoellerpumps.com/en-us/products/sewage-pumps/commercial/290-series</v>
      </c>
      <c r="E2413" s="37" t="s">
        <v>21</v>
      </c>
      <c r="F2413" s="40">
        <v>1253</v>
      </c>
      <c r="G2413" s="41"/>
      <c r="H2413" s="42">
        <v>53514345716</v>
      </c>
      <c r="I2413" s="43">
        <v>88</v>
      </c>
      <c r="J2413" s="43" t="s">
        <v>22</v>
      </c>
      <c r="K2413" s="43">
        <v>21.25</v>
      </c>
      <c r="L2413" s="43">
        <v>11.75</v>
      </c>
      <c r="M2413" s="43">
        <v>14.75</v>
      </c>
      <c r="N2413" s="37" t="s">
        <v>23</v>
      </c>
      <c r="O2413" s="37" t="s">
        <v>196</v>
      </c>
    </row>
    <row r="2414" spans="1:15" s="36" customFormat="1" x14ac:dyDescent="0.25">
      <c r="A2414" s="37" t="s">
        <v>4812</v>
      </c>
      <c r="B2414" s="44" t="str">
        <f t="shared" si="46"/>
        <v>NX292 3F/35'Cd/115V/1Ph/Ex Pr/FM/CSA</v>
      </c>
      <c r="C2414" s="37" t="s">
        <v>4813</v>
      </c>
      <c r="D2414" s="37" t="str">
        <f>VLOOKUP(A2414,'[1]Zoeller Pump Company'!$A$10:$C$3862,3,FALSE)</f>
        <v>https://www.zoellerpumps.com/en-us/products/sewage-pumps/commercial/290-series</v>
      </c>
      <c r="E2414" s="37" t="s">
        <v>21</v>
      </c>
      <c r="F2414" s="40">
        <v>2508</v>
      </c>
      <c r="G2414" s="41"/>
      <c r="H2414" s="42">
        <v>53514352875</v>
      </c>
      <c r="I2414" s="43">
        <v>120</v>
      </c>
      <c r="J2414" s="43" t="s">
        <v>22</v>
      </c>
      <c r="K2414" s="43">
        <v>32</v>
      </c>
      <c r="L2414" s="43">
        <v>12</v>
      </c>
      <c r="M2414" s="43">
        <v>15</v>
      </c>
      <c r="N2414" s="37" t="s">
        <v>23</v>
      </c>
      <c r="O2414" s="37" t="s">
        <v>24</v>
      </c>
    </row>
    <row r="2415" spans="1:15" s="36" customFormat="1" x14ac:dyDescent="0.25">
      <c r="A2415" s="37" t="s">
        <v>4814</v>
      </c>
      <c r="B2415" s="44" t="str">
        <f t="shared" si="46"/>
        <v>G292 3F/460V/3Ph/cCSAus</v>
      </c>
      <c r="C2415" s="37" t="s">
        <v>4815</v>
      </c>
      <c r="D2415" s="37" t="str">
        <f>VLOOKUP(A2415,'[1]Zoeller Pump Company'!$A$10:$C$3862,3,FALSE)</f>
        <v>https://www.zoellerpumps.com/en-us/products/sewage-pumps/commercial/290-series</v>
      </c>
      <c r="E2415" s="37" t="s">
        <v>21</v>
      </c>
      <c r="F2415" s="40">
        <v>1253</v>
      </c>
      <c r="G2415" s="41"/>
      <c r="H2415" s="42">
        <v>53514356972</v>
      </c>
      <c r="I2415" s="43">
        <v>88</v>
      </c>
      <c r="J2415" s="43" t="s">
        <v>22</v>
      </c>
      <c r="K2415" s="43">
        <v>21.25</v>
      </c>
      <c r="L2415" s="43">
        <v>11.75</v>
      </c>
      <c r="M2415" s="43">
        <v>14.75</v>
      </c>
      <c r="N2415" s="37" t="s">
        <v>23</v>
      </c>
      <c r="O2415" s="37" t="s">
        <v>196</v>
      </c>
    </row>
    <row r="2416" spans="1:15" s="36" customFormat="1" x14ac:dyDescent="0.25">
      <c r="A2416" s="37" t="s">
        <v>4816</v>
      </c>
      <c r="B2416" s="44" t="str">
        <f t="shared" si="46"/>
        <v>F292 3F/35'Cd/230V/3Ph/cCSAus</v>
      </c>
      <c r="C2416" s="37" t="s">
        <v>4817</v>
      </c>
      <c r="D2416" s="37" t="str">
        <f>VLOOKUP(A2416,'[1]Zoeller Pump Company'!$A$10:$C$3862,3,FALSE)</f>
        <v>https://www.zoellerpumps.com/en-us/products/sewage-pumps/commercial/290-series</v>
      </c>
      <c r="E2416" s="37" t="s">
        <v>21</v>
      </c>
      <c r="F2416" s="40">
        <v>1328</v>
      </c>
      <c r="G2416" s="41"/>
      <c r="H2416" s="42">
        <v>53514361976</v>
      </c>
      <c r="I2416" s="43">
        <v>88</v>
      </c>
      <c r="J2416" s="43" t="s">
        <v>22</v>
      </c>
      <c r="K2416" s="43">
        <v>21.25</v>
      </c>
      <c r="L2416" s="43">
        <v>11.75</v>
      </c>
      <c r="M2416" s="43">
        <v>14.75</v>
      </c>
      <c r="N2416" s="37" t="s">
        <v>23</v>
      </c>
      <c r="O2416" s="37" t="s">
        <v>196</v>
      </c>
    </row>
    <row r="2417" spans="1:16" s="36" customFormat="1" x14ac:dyDescent="0.25">
      <c r="A2417" s="37" t="s">
        <v>4818</v>
      </c>
      <c r="B2417" s="44" t="str">
        <f t="shared" si="46"/>
        <v>E292 3F/35'Cd/230V/1Ph/cCSAus</v>
      </c>
      <c r="C2417" s="37" t="s">
        <v>4819</v>
      </c>
      <c r="D2417" s="37" t="str">
        <f>VLOOKUP(A2417,'[1]Zoeller Pump Company'!$A$10:$C$3862,3,FALSE)</f>
        <v>https://www.zoellerpumps.com/en-us/products/sewage-pumps/commercial/290-series</v>
      </c>
      <c r="E2417" s="37" t="s">
        <v>21</v>
      </c>
      <c r="F2417" s="40">
        <v>1233</v>
      </c>
      <c r="G2417" s="41"/>
      <c r="H2417" s="42">
        <v>53514362027</v>
      </c>
      <c r="I2417" s="43">
        <v>88</v>
      </c>
      <c r="J2417" s="43" t="s">
        <v>22</v>
      </c>
      <c r="K2417" s="43">
        <v>21.25</v>
      </c>
      <c r="L2417" s="43">
        <v>11.75</v>
      </c>
      <c r="M2417" s="43">
        <v>14.75</v>
      </c>
      <c r="N2417" s="37" t="s">
        <v>23</v>
      </c>
      <c r="O2417" s="37" t="s">
        <v>196</v>
      </c>
    </row>
    <row r="2418" spans="1:16" s="36" customFormat="1" x14ac:dyDescent="0.25">
      <c r="A2418" s="37" t="s">
        <v>4820</v>
      </c>
      <c r="B2418" s="44" t="str">
        <f t="shared" si="46"/>
        <v>I292 3F/200V/1Ph/cCSAus</v>
      </c>
      <c r="C2418" s="37" t="s">
        <v>4821</v>
      </c>
      <c r="D2418" s="37" t="str">
        <f>VLOOKUP(A2418,'[1]Zoeller Pump Company'!$A$10:$C$3862,3,FALSE)</f>
        <v>https://www.zoellerpumps.com/en-us/products/sewage-pumps/commercial/290-series</v>
      </c>
      <c r="E2418" s="37" t="s">
        <v>21</v>
      </c>
      <c r="F2418" s="40">
        <v>1163</v>
      </c>
      <c r="G2418" s="41"/>
      <c r="H2418" s="42">
        <v>53514362461</v>
      </c>
      <c r="I2418" s="43">
        <v>88</v>
      </c>
      <c r="J2418" s="43" t="s">
        <v>22</v>
      </c>
      <c r="K2418" s="43">
        <v>21.25</v>
      </c>
      <c r="L2418" s="43">
        <v>11.75</v>
      </c>
      <c r="M2418" s="43">
        <v>14.75</v>
      </c>
      <c r="N2418" s="37" t="s">
        <v>23</v>
      </c>
      <c r="O2418" s="37" t="s">
        <v>196</v>
      </c>
    </row>
    <row r="2419" spans="1:16" s="36" customFormat="1" x14ac:dyDescent="0.25">
      <c r="A2419" s="37" t="s">
        <v>4822</v>
      </c>
      <c r="B2419" s="44" t="str">
        <f t="shared" si="46"/>
        <v>I292 3F/50'Cd/200V/1Ph/cCSAus</v>
      </c>
      <c r="C2419" s="37" t="s">
        <v>4823</v>
      </c>
      <c r="D2419" s="37" t="str">
        <f>VLOOKUP(A2419,'[1]Zoeller Pump Company'!$A$10:$C$3862,3,FALSE)</f>
        <v>https://www.zoellerpumps.com/en-us/products/sewage-pumps/commercial/290-series</v>
      </c>
      <c r="E2419" s="37" t="s">
        <v>21</v>
      </c>
      <c r="F2419" s="40">
        <v>1303</v>
      </c>
      <c r="G2419" s="41"/>
      <c r="H2419" s="42">
        <v>53514363161</v>
      </c>
      <c r="I2419" s="43">
        <v>88</v>
      </c>
      <c r="J2419" s="43" t="s">
        <v>22</v>
      </c>
      <c r="K2419" s="43">
        <v>21.25</v>
      </c>
      <c r="L2419" s="43">
        <v>11.75</v>
      </c>
      <c r="M2419" s="43">
        <v>14.75</v>
      </c>
      <c r="N2419" s="37" t="s">
        <v>23</v>
      </c>
      <c r="O2419" s="37" t="s">
        <v>196</v>
      </c>
    </row>
    <row r="2420" spans="1:16" s="36" customFormat="1" x14ac:dyDescent="0.25">
      <c r="A2420" s="37" t="s">
        <v>4824</v>
      </c>
      <c r="B2420" s="44" t="str">
        <f t="shared" si="46"/>
        <v>F292 3F/230V/3Ph/cCSAus</v>
      </c>
      <c r="C2420" s="37" t="s">
        <v>4825</v>
      </c>
      <c r="D2420" s="37" t="str">
        <f>VLOOKUP(A2420,'[1]Zoeller Pump Company'!$A$10:$C$3862,3,FALSE)</f>
        <v>https://www.zoellerpumps.com/en-us/products/sewage-pumps/commercial/290-series</v>
      </c>
      <c r="E2420" s="37" t="s">
        <v>21</v>
      </c>
      <c r="F2420" s="40">
        <v>1238</v>
      </c>
      <c r="G2420" s="41"/>
      <c r="H2420" s="42">
        <v>53514364144</v>
      </c>
      <c r="I2420" s="43">
        <v>88</v>
      </c>
      <c r="J2420" s="43" t="s">
        <v>22</v>
      </c>
      <c r="K2420" s="43">
        <v>21.5</v>
      </c>
      <c r="L2420" s="43">
        <v>11.75</v>
      </c>
      <c r="M2420" s="43">
        <v>14.75</v>
      </c>
      <c r="N2420" s="37" t="s">
        <v>23</v>
      </c>
      <c r="O2420" s="37" t="s">
        <v>196</v>
      </c>
    </row>
    <row r="2421" spans="1:16" s="36" customFormat="1" x14ac:dyDescent="0.25">
      <c r="A2421" s="37" t="s">
        <v>4826</v>
      </c>
      <c r="B2421" s="44" t="str">
        <f t="shared" si="46"/>
        <v>IX292 3F/50'Cd/200-208V/1Ph/Ex Pr/FM/CSA</v>
      </c>
      <c r="C2421" s="37" t="s">
        <v>4827</v>
      </c>
      <c r="D2421" s="37" t="str">
        <f>VLOOKUP(A2421,'[1]Zoeller Pump Company'!$A$10:$C$3862,3,FALSE)</f>
        <v>https://www.zoellerpumps.com/en-us/products/sewage-pumps/commercial/290-series</v>
      </c>
      <c r="E2421" s="37" t="s">
        <v>21</v>
      </c>
      <c r="F2421" s="40">
        <v>2554</v>
      </c>
      <c r="G2421" s="41"/>
      <c r="H2421" s="42">
        <v>53514364229</v>
      </c>
      <c r="I2421" s="43">
        <v>123</v>
      </c>
      <c r="J2421" s="43" t="s">
        <v>22</v>
      </c>
      <c r="K2421" s="43">
        <v>32</v>
      </c>
      <c r="L2421" s="43">
        <v>12</v>
      </c>
      <c r="M2421" s="43">
        <v>15</v>
      </c>
      <c r="N2421" s="37" t="s">
        <v>23</v>
      </c>
      <c r="O2421" s="37" t="s">
        <v>24</v>
      </c>
    </row>
    <row r="2422" spans="1:16" s="36" customFormat="1" x14ac:dyDescent="0.25">
      <c r="A2422" s="37" t="s">
        <v>4828</v>
      </c>
      <c r="B2422" s="44" t="str">
        <f t="shared" si="46"/>
        <v>H292 3F/200V/1Ph/cCSAus</v>
      </c>
      <c r="C2422" s="37" t="s">
        <v>4829</v>
      </c>
      <c r="D2422" s="37" t="str">
        <f>VLOOKUP(A2422,'[1]Zoeller Pump Company'!$A$10:$C$3862,3,FALSE)</f>
        <v>https://www.zoellerpumps.com/en-us/products/sewage-pumps/commercial/290-series</v>
      </c>
      <c r="E2422" s="37" t="s">
        <v>21</v>
      </c>
      <c r="F2422" s="40">
        <v>1274</v>
      </c>
      <c r="G2422" s="41"/>
      <c r="H2422" s="42">
        <v>53514365004</v>
      </c>
      <c r="I2422" s="43">
        <v>88</v>
      </c>
      <c r="J2422" s="43" t="s">
        <v>22</v>
      </c>
      <c r="K2422" s="43">
        <v>21.25</v>
      </c>
      <c r="L2422" s="43">
        <v>11.75</v>
      </c>
      <c r="M2422" s="43">
        <v>14.75</v>
      </c>
      <c r="N2422" s="37" t="s">
        <v>23</v>
      </c>
      <c r="O2422" s="37" t="s">
        <v>196</v>
      </c>
    </row>
    <row r="2423" spans="1:16" s="36" customFormat="1" x14ac:dyDescent="0.25">
      <c r="A2423" s="37" t="s">
        <v>4830</v>
      </c>
      <c r="B2423" s="44" t="str">
        <f t="shared" si="46"/>
        <v>J292 3F/50'Cd/200-208V/3Ph/cCSAus</v>
      </c>
      <c r="C2423" s="37" t="s">
        <v>4831</v>
      </c>
      <c r="D2423" s="37" t="str">
        <f>VLOOKUP(A2423,'[1]Zoeller Pump Company'!$A$10:$C$3862,3,FALSE)</f>
        <v>https://www.zoellerpumps.com/en-us/products/sewage-pumps/commercial/290-series</v>
      </c>
      <c r="E2423" s="37" t="s">
        <v>21</v>
      </c>
      <c r="F2423" s="40">
        <v>1378</v>
      </c>
      <c r="G2423" s="41"/>
      <c r="H2423" s="42">
        <v>53514366780</v>
      </c>
      <c r="I2423" s="43">
        <v>88</v>
      </c>
      <c r="J2423" s="43" t="s">
        <v>22</v>
      </c>
      <c r="K2423" s="43">
        <v>21.25</v>
      </c>
      <c r="L2423" s="43">
        <v>11.75</v>
      </c>
      <c r="M2423" s="43">
        <v>14.75</v>
      </c>
      <c r="N2423" s="37" t="s">
        <v>23</v>
      </c>
      <c r="O2423" s="37" t="s">
        <v>196</v>
      </c>
    </row>
    <row r="2424" spans="1:16" s="36" customFormat="1" x14ac:dyDescent="0.25">
      <c r="A2424" s="37" t="s">
        <v>4832</v>
      </c>
      <c r="B2424" s="44" t="str">
        <f t="shared" si="46"/>
        <v>E292 3F/230V/1Ph/cCSAus</v>
      </c>
      <c r="C2424" s="37" t="s">
        <v>4833</v>
      </c>
      <c r="D2424" s="37" t="str">
        <f>VLOOKUP(A2424,'[1]Zoeller Pump Company'!$A$10:$C$3862,3,FALSE)</f>
        <v>https://www.zoellerpumps.com/en-us/products/sewage-pumps/commercial/290-series</v>
      </c>
      <c r="E2424" s="37" t="s">
        <v>21</v>
      </c>
      <c r="F2424" s="40">
        <v>1123</v>
      </c>
      <c r="G2424" s="41"/>
      <c r="H2424" s="42">
        <v>53514375799</v>
      </c>
      <c r="I2424" s="43">
        <v>88</v>
      </c>
      <c r="J2424" s="43" t="s">
        <v>22</v>
      </c>
      <c r="K2424" s="43">
        <v>21.25</v>
      </c>
      <c r="L2424" s="43">
        <v>11.75</v>
      </c>
      <c r="M2424" s="43">
        <v>14.75</v>
      </c>
      <c r="N2424" s="37" t="s">
        <v>23</v>
      </c>
      <c r="O2424" s="37" t="s">
        <v>196</v>
      </c>
      <c r="P2424" s="39"/>
    </row>
    <row r="2425" spans="1:16" s="36" customFormat="1" x14ac:dyDescent="0.25">
      <c r="A2425" s="37" t="s">
        <v>4834</v>
      </c>
      <c r="B2425" s="44" t="str">
        <f t="shared" si="46"/>
        <v>NX292 3F/50'Cd/115V/1Ph/Ex Pr/FM/CSA</v>
      </c>
      <c r="C2425" s="37" t="s">
        <v>4835</v>
      </c>
      <c r="D2425" s="37" t="str">
        <f>VLOOKUP(A2425,'[1]Zoeller Pump Company'!$A$10:$C$3862,3,FALSE)</f>
        <v>https://www.zoellerpumps.com/en-us/products/sewage-pumps/commercial/290-series</v>
      </c>
      <c r="E2425" s="37" t="s">
        <v>21</v>
      </c>
      <c r="F2425" s="40">
        <v>2538</v>
      </c>
      <c r="G2425" s="41"/>
      <c r="H2425" s="42">
        <v>53514376789</v>
      </c>
      <c r="I2425" s="43">
        <v>120</v>
      </c>
      <c r="J2425" s="43" t="s">
        <v>22</v>
      </c>
      <c r="K2425" s="43">
        <v>32</v>
      </c>
      <c r="L2425" s="43">
        <v>12</v>
      </c>
      <c r="M2425" s="43">
        <v>15</v>
      </c>
      <c r="N2425" s="37" t="s">
        <v>23</v>
      </c>
      <c r="O2425" s="37" t="s">
        <v>24</v>
      </c>
    </row>
    <row r="2426" spans="1:16" s="36" customFormat="1" x14ac:dyDescent="0.25">
      <c r="A2426" s="37" t="s">
        <v>4836</v>
      </c>
      <c r="B2426" s="44" t="str">
        <f t="shared" si="46"/>
        <v>JX292 3F/50'Cd/200-208V/3Ph/Ex Pr/FM/CSA</v>
      </c>
      <c r="C2426" s="37" t="s">
        <v>4837</v>
      </c>
      <c r="D2426" s="37" t="str">
        <f>VLOOKUP(A2426,'[1]Zoeller Pump Company'!$A$10:$C$3862,3,FALSE)</f>
        <v>https://www.zoellerpumps.com/en-us/products/sewage-pumps/commercial/290-series</v>
      </c>
      <c r="E2426" s="37" t="s">
        <v>21</v>
      </c>
      <c r="F2426" s="40">
        <v>2629</v>
      </c>
      <c r="G2426" s="41"/>
      <c r="H2426" s="42">
        <v>53514386009</v>
      </c>
      <c r="I2426" s="43">
        <v>123</v>
      </c>
      <c r="J2426" s="43" t="s">
        <v>22</v>
      </c>
      <c r="K2426" s="43">
        <v>32</v>
      </c>
      <c r="L2426" s="43">
        <v>12</v>
      </c>
      <c r="M2426" s="43">
        <v>15</v>
      </c>
      <c r="N2426" s="37" t="s">
        <v>23</v>
      </c>
      <c r="O2426" s="37" t="s">
        <v>24</v>
      </c>
    </row>
    <row r="2427" spans="1:16" s="36" customFormat="1" x14ac:dyDescent="0.25">
      <c r="A2427" s="37" t="s">
        <v>4838</v>
      </c>
      <c r="B2427" s="44" t="str">
        <f t="shared" si="46"/>
        <v>E292 3F/50'Cd/230V/1Ph/cCSAus</v>
      </c>
      <c r="C2427" s="37" t="s">
        <v>4839</v>
      </c>
      <c r="D2427" s="37" t="str">
        <f>VLOOKUP(A2427,'[1]Zoeller Pump Company'!$A$10:$C$3862,3,FALSE)</f>
        <v>https://www.zoellerpumps.com/en-us/products/sewage-pumps/commercial/290-series</v>
      </c>
      <c r="E2427" s="37" t="s">
        <v>21</v>
      </c>
      <c r="F2427" s="40">
        <v>1263</v>
      </c>
      <c r="G2427" s="41"/>
      <c r="H2427" s="42">
        <v>53514388690</v>
      </c>
      <c r="I2427" s="43">
        <v>88</v>
      </c>
      <c r="J2427" s="43" t="s">
        <v>22</v>
      </c>
      <c r="K2427" s="43">
        <v>21.25</v>
      </c>
      <c r="L2427" s="43">
        <v>11.75</v>
      </c>
      <c r="M2427" s="43">
        <v>14.75</v>
      </c>
      <c r="N2427" s="37" t="s">
        <v>23</v>
      </c>
      <c r="O2427" s="37" t="s">
        <v>196</v>
      </c>
    </row>
    <row r="2428" spans="1:16" s="36" customFormat="1" x14ac:dyDescent="0.25">
      <c r="A2428" s="37" t="s">
        <v>4840</v>
      </c>
      <c r="B2428" s="44" t="str">
        <f t="shared" si="46"/>
        <v>G292 3F/50'Cd/460V/3Ph/cCSAus</v>
      </c>
      <c r="C2428" s="37" t="s">
        <v>4841</v>
      </c>
      <c r="D2428" s="37" t="str">
        <f>VLOOKUP(A2428,'[1]Zoeller Pump Company'!$A$10:$C$3862,3,FALSE)</f>
        <v>https://www.zoellerpumps.com/en-us/products/sewage-pumps/commercial/290-series</v>
      </c>
      <c r="E2428" s="37" t="s">
        <v>21</v>
      </c>
      <c r="F2428" s="40">
        <v>1378</v>
      </c>
      <c r="G2428" s="41"/>
      <c r="H2428" s="42">
        <v>53514414597</v>
      </c>
      <c r="I2428" s="43">
        <v>88</v>
      </c>
      <c r="J2428" s="43" t="s">
        <v>22</v>
      </c>
      <c r="K2428" s="43">
        <v>21.25</v>
      </c>
      <c r="L2428" s="43">
        <v>11.75</v>
      </c>
      <c r="M2428" s="43">
        <v>14.75</v>
      </c>
      <c r="N2428" s="37" t="s">
        <v>23</v>
      </c>
      <c r="O2428" s="37" t="s">
        <v>196</v>
      </c>
    </row>
    <row r="2429" spans="1:16" s="36" customFormat="1" x14ac:dyDescent="0.25">
      <c r="A2429" s="52" t="s">
        <v>4842</v>
      </c>
      <c r="B2429" s="44" t="str">
        <f t="shared" si="46"/>
        <v>I292 3F/35'Cd/200V/1Ph/cCSAus</v>
      </c>
      <c r="C2429" s="39" t="s">
        <v>4843</v>
      </c>
      <c r="D2429" s="37" t="str">
        <f>VLOOKUP(A2429,'[1]Zoeller Pump Company'!$A$10:$C$3862,3,FALSE)</f>
        <v>https://www.zoellerpumps.com/en-us/products/sewage-pumps/commercial/290-series</v>
      </c>
      <c r="E2429" s="39" t="s">
        <v>21</v>
      </c>
      <c r="F2429" s="40">
        <v>1273</v>
      </c>
      <c r="G2429" s="41"/>
      <c r="H2429" s="39">
        <v>53514438395</v>
      </c>
      <c r="I2429" s="39">
        <v>88</v>
      </c>
      <c r="J2429" s="39" t="s">
        <v>22</v>
      </c>
      <c r="K2429" s="39">
        <v>21.25</v>
      </c>
      <c r="L2429" s="39">
        <v>11.75</v>
      </c>
      <c r="M2429" s="39">
        <v>14.75</v>
      </c>
      <c r="N2429" s="37" t="s">
        <v>23</v>
      </c>
      <c r="O2429" s="37" t="s">
        <v>196</v>
      </c>
    </row>
    <row r="2430" spans="1:16" s="36" customFormat="1" x14ac:dyDescent="0.25">
      <c r="A2430" s="52" t="s">
        <v>4844</v>
      </c>
      <c r="B2430" s="44" t="str">
        <f t="shared" si="46"/>
        <v>GX292 2F/460V/3Ph/Ex Pr</v>
      </c>
      <c r="C2430" s="39" t="s">
        <v>4845</v>
      </c>
      <c r="D2430" s="37" t="str">
        <f>VLOOKUP(A2430,'[1]Zoeller Pump Company'!$A$10:$C$3862,3,FALSE)</f>
        <v>https://www.zoellerpumps.com/en-us/products/sewage-pumps/commercial/290-series</v>
      </c>
      <c r="E2430" s="39" t="s">
        <v>21</v>
      </c>
      <c r="F2430" s="40">
        <v>2489</v>
      </c>
      <c r="G2430" s="41"/>
      <c r="H2430" s="39">
        <v>53514438678</v>
      </c>
      <c r="I2430" s="39">
        <v>0</v>
      </c>
      <c r="J2430" s="39"/>
      <c r="K2430" s="39">
        <v>0</v>
      </c>
      <c r="L2430" s="39">
        <v>0</v>
      </c>
      <c r="M2430" s="39">
        <v>0</v>
      </c>
      <c r="N2430" s="37" t="s">
        <v>23</v>
      </c>
      <c r="O2430" s="37" t="s">
        <v>24</v>
      </c>
    </row>
    <row r="2431" spans="1:16" s="36" customFormat="1" x14ac:dyDescent="0.25">
      <c r="A2431" s="39" t="s">
        <v>4846</v>
      </c>
      <c r="B2431" s="44" t="str">
        <f t="shared" si="46"/>
        <v>JX292 3F/200-208V/3Ph/Ex Pr</v>
      </c>
      <c r="C2431" s="39" t="str">
        <f>VLOOKUP(A2431,'[2]2021 M10 PricePartsList'!$A:$D,2,FALSE)</f>
        <v>JX292 3F/200-208V/3Ph/Ex Pr</v>
      </c>
      <c r="D2431" s="39" t="s">
        <v>3148</v>
      </c>
      <c r="E2431" s="37" t="s">
        <v>21</v>
      </c>
      <c r="F2431" s="50">
        <v>2489</v>
      </c>
      <c r="G2431" s="41"/>
      <c r="H2431" s="42">
        <v>53514462932</v>
      </c>
      <c r="I2431" s="43">
        <v>123</v>
      </c>
      <c r="J2431" s="46" t="s">
        <v>22</v>
      </c>
      <c r="K2431" s="43">
        <v>32</v>
      </c>
      <c r="L2431" s="43">
        <v>12</v>
      </c>
      <c r="M2431" s="43">
        <v>15</v>
      </c>
      <c r="N2431" s="39" t="s">
        <v>23</v>
      </c>
      <c r="O2431" s="39" t="s">
        <v>24</v>
      </c>
    </row>
    <row r="2432" spans="1:16" s="36" customFormat="1" x14ac:dyDescent="0.25">
      <c r="A2432" s="37" t="s">
        <v>4847</v>
      </c>
      <c r="B2432" s="44" t="str">
        <f t="shared" si="46"/>
        <v>D293 3F/230V/1Ph/cCSAus/UL</v>
      </c>
      <c r="C2432" s="37" t="s">
        <v>4848</v>
      </c>
      <c r="D2432" s="37" t="str">
        <f>VLOOKUP(A2432,'[1]Zoeller Pump Company'!$A$10:$C$3862,3,FALSE)</f>
        <v>https://www.zoellerpumps.com/en-us/products/sewage-pumps/commercial/290-series</v>
      </c>
      <c r="E2432" s="37" t="s">
        <v>21</v>
      </c>
      <c r="F2432" s="40">
        <v>1300</v>
      </c>
      <c r="G2432" s="41"/>
      <c r="H2432" s="42">
        <v>53514023089</v>
      </c>
      <c r="I2432" s="43">
        <v>90</v>
      </c>
      <c r="J2432" s="43" t="s">
        <v>22</v>
      </c>
      <c r="K2432" s="43">
        <v>21.25</v>
      </c>
      <c r="L2432" s="43">
        <v>11.75</v>
      </c>
      <c r="M2432" s="43">
        <v>14.75</v>
      </c>
      <c r="N2432" s="37" t="s">
        <v>23</v>
      </c>
      <c r="O2432" s="37" t="s">
        <v>196</v>
      </c>
    </row>
    <row r="2433" spans="1:16" s="36" customFormat="1" x14ac:dyDescent="0.25">
      <c r="A2433" s="37" t="s">
        <v>4849</v>
      </c>
      <c r="B2433" s="44" t="str">
        <f t="shared" si="46"/>
        <v>E293 3F/230V/1Ph/cCSAus/UL</v>
      </c>
      <c r="C2433" s="37" t="s">
        <v>4850</v>
      </c>
      <c r="D2433" s="37" t="str">
        <f>VLOOKUP(A2433,'[1]Zoeller Pump Company'!$A$10:$C$3862,3,FALSE)</f>
        <v>https://www.zoellerpumps.com/en-us/products/sewage-pumps/commercial/290-series</v>
      </c>
      <c r="E2433" s="37" t="s">
        <v>21</v>
      </c>
      <c r="F2433" s="40">
        <v>1180</v>
      </c>
      <c r="G2433" s="41"/>
      <c r="H2433" s="42">
        <v>53514023096</v>
      </c>
      <c r="I2433" s="43">
        <v>89</v>
      </c>
      <c r="J2433" s="43" t="s">
        <v>22</v>
      </c>
      <c r="K2433" s="43">
        <v>21.25</v>
      </c>
      <c r="L2433" s="43">
        <v>11.75</v>
      </c>
      <c r="M2433" s="43">
        <v>14.75</v>
      </c>
      <c r="N2433" s="37" t="s">
        <v>23</v>
      </c>
      <c r="O2433" s="37" t="s">
        <v>196</v>
      </c>
      <c r="P2433" s="39"/>
    </row>
    <row r="2434" spans="1:16" s="36" customFormat="1" x14ac:dyDescent="0.25">
      <c r="A2434" s="37" t="s">
        <v>4851</v>
      </c>
      <c r="B2434" s="44" t="str">
        <f t="shared" si="46"/>
        <v>H293 3F/200-208V/1Ph/cCSAus</v>
      </c>
      <c r="C2434" s="37" t="s">
        <v>4852</v>
      </c>
      <c r="D2434" s="37" t="str">
        <f>VLOOKUP(A2434,'[1]Zoeller Pump Company'!$A$10:$C$3862,3,FALSE)</f>
        <v>https://www.zoellerpumps.com/en-us/products/sewage-pumps/commercial/290-series</v>
      </c>
      <c r="E2434" s="37" t="s">
        <v>21</v>
      </c>
      <c r="F2434" s="40">
        <v>1340</v>
      </c>
      <c r="G2434" s="41"/>
      <c r="H2434" s="42">
        <v>53514023102</v>
      </c>
      <c r="I2434" s="43">
        <v>90</v>
      </c>
      <c r="J2434" s="43" t="s">
        <v>22</v>
      </c>
      <c r="K2434" s="43">
        <v>21.25</v>
      </c>
      <c r="L2434" s="43">
        <v>11.75</v>
      </c>
      <c r="M2434" s="43">
        <v>14.75</v>
      </c>
      <c r="N2434" s="37" t="s">
        <v>23</v>
      </c>
      <c r="O2434" s="37" t="s">
        <v>196</v>
      </c>
    </row>
    <row r="2435" spans="1:16" s="36" customFormat="1" x14ac:dyDescent="0.25">
      <c r="A2435" s="37" t="s">
        <v>4853</v>
      </c>
      <c r="B2435" s="44" t="str">
        <f t="shared" si="46"/>
        <v>F293 3F/230V/3Ph/cCSAus/UL</v>
      </c>
      <c r="C2435" s="37" t="s">
        <v>4854</v>
      </c>
      <c r="D2435" s="37" t="str">
        <f>VLOOKUP(A2435,'[1]Zoeller Pump Company'!$A$10:$C$3862,3,FALSE)</f>
        <v>https://www.zoellerpumps.com/en-us/products/sewage-pumps/commercial/290-series</v>
      </c>
      <c r="E2435" s="37" t="s">
        <v>21</v>
      </c>
      <c r="F2435" s="40">
        <v>1295</v>
      </c>
      <c r="G2435" s="41"/>
      <c r="H2435" s="42">
        <v>53514023119</v>
      </c>
      <c r="I2435" s="43">
        <v>90</v>
      </c>
      <c r="J2435" s="43" t="s">
        <v>22</v>
      </c>
      <c r="K2435" s="43">
        <v>21.25</v>
      </c>
      <c r="L2435" s="43">
        <v>11.75</v>
      </c>
      <c r="M2435" s="43">
        <v>14.75</v>
      </c>
      <c r="N2435" s="37" t="s">
        <v>23</v>
      </c>
      <c r="O2435" s="37" t="s">
        <v>196</v>
      </c>
    </row>
    <row r="2436" spans="1:16" s="36" customFormat="1" x14ac:dyDescent="0.25">
      <c r="A2436" s="37" t="s">
        <v>4855</v>
      </c>
      <c r="B2436" s="44" t="str">
        <f t="shared" si="46"/>
        <v>G293 3F/460V/3Ph/cCSAus/UL</v>
      </c>
      <c r="C2436" s="37" t="s">
        <v>4856</v>
      </c>
      <c r="D2436" s="37" t="str">
        <f>VLOOKUP(A2436,'[1]Zoeller Pump Company'!$A$10:$C$3862,3,FALSE)</f>
        <v>https://www.zoellerpumps.com/en-us/products/sewage-pumps/commercial/290-series</v>
      </c>
      <c r="E2436" s="37" t="s">
        <v>21</v>
      </c>
      <c r="F2436" s="40">
        <v>1295</v>
      </c>
      <c r="G2436" s="41"/>
      <c r="H2436" s="42">
        <v>53514023126</v>
      </c>
      <c r="I2436" s="43">
        <v>89</v>
      </c>
      <c r="J2436" s="43" t="s">
        <v>22</v>
      </c>
      <c r="K2436" s="43">
        <v>21.25</v>
      </c>
      <c r="L2436" s="43">
        <v>11.75</v>
      </c>
      <c r="M2436" s="43">
        <v>14.75</v>
      </c>
      <c r="N2436" s="37" t="s">
        <v>23</v>
      </c>
      <c r="O2436" s="37" t="s">
        <v>196</v>
      </c>
    </row>
    <row r="2437" spans="1:16" s="36" customFormat="1" x14ac:dyDescent="0.25">
      <c r="A2437" s="37" t="s">
        <v>4857</v>
      </c>
      <c r="B2437" s="44" t="str">
        <f t="shared" si="46"/>
        <v>D293 3F/50'Cd/230V/1Ph/cCSAus/UL</v>
      </c>
      <c r="C2437" s="37" t="s">
        <v>4858</v>
      </c>
      <c r="D2437" s="37" t="str">
        <f>VLOOKUP(A2437,'[1]Zoeller Pump Company'!$A$10:$C$3862,3,FALSE)</f>
        <v>https://www.zoellerpumps.com/en-us/products/sewage-pumps/commercial/290-series</v>
      </c>
      <c r="E2437" s="37" t="s">
        <v>21</v>
      </c>
      <c r="F2437" s="40">
        <v>1440</v>
      </c>
      <c r="G2437" s="41"/>
      <c r="H2437" s="42">
        <v>53514023133</v>
      </c>
      <c r="I2437" s="43">
        <v>99</v>
      </c>
      <c r="J2437" s="43" t="s">
        <v>22</v>
      </c>
      <c r="K2437" s="43">
        <v>21.25</v>
      </c>
      <c r="L2437" s="43">
        <v>11.75</v>
      </c>
      <c r="M2437" s="43">
        <v>14.75</v>
      </c>
      <c r="N2437" s="37" t="s">
        <v>23</v>
      </c>
      <c r="O2437" s="37" t="s">
        <v>196</v>
      </c>
    </row>
    <row r="2438" spans="1:16" s="36" customFormat="1" x14ac:dyDescent="0.25">
      <c r="A2438" s="37" t="s">
        <v>4859</v>
      </c>
      <c r="B2438" s="44" t="str">
        <f t="shared" si="46"/>
        <v>J293 3F/200-208V/3Ph/cCSAus/UL</v>
      </c>
      <c r="C2438" s="37" t="s">
        <v>4860</v>
      </c>
      <c r="D2438" s="37" t="str">
        <f>VLOOKUP(A2438,'[1]Zoeller Pump Company'!$A$10:$C$3862,3,FALSE)</f>
        <v>https://www.zoellerpumps.com/en-us/products/sewage-pumps/commercial/290-series</v>
      </c>
      <c r="E2438" s="37" t="s">
        <v>21</v>
      </c>
      <c r="F2438" s="40">
        <v>1295</v>
      </c>
      <c r="G2438" s="41"/>
      <c r="H2438" s="42">
        <v>53514023140</v>
      </c>
      <c r="I2438" s="43">
        <v>89</v>
      </c>
      <c r="J2438" s="43" t="s">
        <v>22</v>
      </c>
      <c r="K2438" s="43">
        <v>21.25</v>
      </c>
      <c r="L2438" s="43">
        <v>11.75</v>
      </c>
      <c r="M2438" s="43">
        <v>14.75</v>
      </c>
      <c r="N2438" s="37" t="s">
        <v>23</v>
      </c>
      <c r="O2438" s="37" t="s">
        <v>196</v>
      </c>
    </row>
    <row r="2439" spans="1:16" s="36" customFormat="1" x14ac:dyDescent="0.25">
      <c r="A2439" s="37" t="s">
        <v>4861</v>
      </c>
      <c r="B2439" s="44" t="str">
        <f t="shared" si="46"/>
        <v>F293 3F/25'Cd/230V/3Ph/cCSAus/UL</v>
      </c>
      <c r="C2439" s="37" t="s">
        <v>4862</v>
      </c>
      <c r="D2439" s="37" t="str">
        <f>VLOOKUP(A2439,'[1]Zoeller Pump Company'!$A$10:$C$3862,3,FALSE)</f>
        <v>https://www.zoellerpumps.com/en-us/products/sewage-pumps/commercial/290-series</v>
      </c>
      <c r="E2439" s="37" t="s">
        <v>21</v>
      </c>
      <c r="F2439" s="40">
        <v>1280</v>
      </c>
      <c r="G2439" s="41"/>
      <c r="H2439" s="42">
        <v>53514023157</v>
      </c>
      <c r="I2439" s="43">
        <v>91</v>
      </c>
      <c r="J2439" s="43" t="s">
        <v>22</v>
      </c>
      <c r="K2439" s="43">
        <v>21.25</v>
      </c>
      <c r="L2439" s="43">
        <v>11.75</v>
      </c>
      <c r="M2439" s="43">
        <v>14.75</v>
      </c>
      <c r="N2439" s="37" t="s">
        <v>23</v>
      </c>
      <c r="O2439" s="37" t="s">
        <v>196</v>
      </c>
    </row>
    <row r="2440" spans="1:16" s="36" customFormat="1" x14ac:dyDescent="0.25">
      <c r="A2440" s="37" t="s">
        <v>4863</v>
      </c>
      <c r="B2440" s="44" t="str">
        <f t="shared" si="46"/>
        <v>J293 3F/35'Cd/200-208V/3Ph/cCSAus/UL</v>
      </c>
      <c r="C2440" s="37" t="s">
        <v>4864</v>
      </c>
      <c r="D2440" s="37" t="str">
        <f>VLOOKUP(A2440,'[1]Zoeller Pump Company'!$A$10:$C$3862,3,FALSE)</f>
        <v>https://www.zoellerpumps.com/en-us/products/sewage-pumps/commercial/290-series</v>
      </c>
      <c r="E2440" s="37" t="s">
        <v>21</v>
      </c>
      <c r="F2440" s="40">
        <v>1405</v>
      </c>
      <c r="G2440" s="41"/>
      <c r="H2440" s="42">
        <v>53514023164</v>
      </c>
      <c r="I2440" s="43">
        <v>94</v>
      </c>
      <c r="J2440" s="43" t="s">
        <v>22</v>
      </c>
      <c r="K2440" s="43">
        <v>21.25</v>
      </c>
      <c r="L2440" s="43">
        <v>11.75</v>
      </c>
      <c r="M2440" s="43">
        <v>14.75</v>
      </c>
      <c r="N2440" s="37" t="s">
        <v>23</v>
      </c>
      <c r="O2440" s="37" t="s">
        <v>196</v>
      </c>
    </row>
    <row r="2441" spans="1:16" s="36" customFormat="1" x14ac:dyDescent="0.25">
      <c r="A2441" s="37" t="s">
        <v>4865</v>
      </c>
      <c r="B2441" s="44" t="str">
        <f t="shared" si="46"/>
        <v>I293 3F/200-208V/1Ph/cCSAus</v>
      </c>
      <c r="C2441" s="37" t="s">
        <v>4866</v>
      </c>
      <c r="D2441" s="37" t="str">
        <f>VLOOKUP(A2441,'[1]Zoeller Pump Company'!$A$10:$C$3862,3,FALSE)</f>
        <v>https://www.zoellerpumps.com/en-us/products/sewage-pumps/commercial/290-series</v>
      </c>
      <c r="E2441" s="37" t="s">
        <v>21</v>
      </c>
      <c r="F2441" s="40">
        <v>1220</v>
      </c>
      <c r="G2441" s="41"/>
      <c r="H2441" s="42">
        <v>53514023171</v>
      </c>
      <c r="I2441" s="43">
        <v>89</v>
      </c>
      <c r="J2441" s="43" t="s">
        <v>22</v>
      </c>
      <c r="K2441" s="43">
        <v>21.25</v>
      </c>
      <c r="L2441" s="43">
        <v>11.75</v>
      </c>
      <c r="M2441" s="43">
        <v>14.75</v>
      </c>
      <c r="N2441" s="37" t="s">
        <v>23</v>
      </c>
      <c r="O2441" s="37" t="s">
        <v>196</v>
      </c>
    </row>
    <row r="2442" spans="1:16" s="36" customFormat="1" x14ac:dyDescent="0.25">
      <c r="A2442" s="37" t="s">
        <v>4867</v>
      </c>
      <c r="B2442" s="44" t="str">
        <f t="shared" si="46"/>
        <v>G293 3F/35'Cd/460V/3Ph/cCSAus/UL</v>
      </c>
      <c r="C2442" s="37" t="s">
        <v>4868</v>
      </c>
      <c r="D2442" s="37" t="str">
        <f>VLOOKUP(A2442,'[1]Zoeller Pump Company'!$A$10:$C$3862,3,FALSE)</f>
        <v>https://www.zoellerpumps.com/en-us/products/sewage-pumps/commercial/290-series</v>
      </c>
      <c r="E2442" s="37" t="s">
        <v>21</v>
      </c>
      <c r="F2442" s="40">
        <v>1405</v>
      </c>
      <c r="G2442" s="41"/>
      <c r="H2442" s="42">
        <v>53514023188</v>
      </c>
      <c r="I2442" s="43">
        <v>94</v>
      </c>
      <c r="J2442" s="43" t="s">
        <v>22</v>
      </c>
      <c r="K2442" s="43">
        <v>21.25</v>
      </c>
      <c r="L2442" s="43">
        <v>11.75</v>
      </c>
      <c r="M2442" s="43">
        <v>14.75</v>
      </c>
      <c r="N2442" s="37" t="s">
        <v>23</v>
      </c>
      <c r="O2442" s="37" t="s">
        <v>196</v>
      </c>
    </row>
    <row r="2443" spans="1:16" s="36" customFormat="1" x14ac:dyDescent="0.25">
      <c r="A2443" s="37" t="s">
        <v>4869</v>
      </c>
      <c r="B2443" s="44" t="str">
        <f t="shared" si="46"/>
        <v>G293 3F/25'Cd/460V/3Ph/cCSAus/UL</v>
      </c>
      <c r="C2443" s="37" t="s">
        <v>4870</v>
      </c>
      <c r="D2443" s="37" t="str">
        <f>VLOOKUP(A2443,'[1]Zoeller Pump Company'!$A$10:$C$3862,3,FALSE)</f>
        <v>https://www.zoellerpumps.com/en-us/products/sewage-pumps/commercial/290-series</v>
      </c>
      <c r="E2443" s="37" t="s">
        <v>21</v>
      </c>
      <c r="F2443" s="40">
        <v>1395</v>
      </c>
      <c r="G2443" s="41"/>
      <c r="H2443" s="42">
        <v>53514023195</v>
      </c>
      <c r="I2443" s="43">
        <v>91</v>
      </c>
      <c r="J2443" s="43" t="s">
        <v>22</v>
      </c>
      <c r="K2443" s="43">
        <v>21.25</v>
      </c>
      <c r="L2443" s="43">
        <v>11.75</v>
      </c>
      <c r="M2443" s="43">
        <v>14.75</v>
      </c>
      <c r="N2443" s="37" t="s">
        <v>23</v>
      </c>
      <c r="O2443" s="37" t="s">
        <v>196</v>
      </c>
    </row>
    <row r="2444" spans="1:16" s="36" customFormat="1" x14ac:dyDescent="0.25">
      <c r="A2444" s="37" t="s">
        <v>4871</v>
      </c>
      <c r="B2444" s="44" t="str">
        <f t="shared" si="46"/>
        <v>E293 3F/50'Cd/230V/1Ph/cCSAus/UL</v>
      </c>
      <c r="C2444" s="37" t="s">
        <v>4872</v>
      </c>
      <c r="D2444" s="37" t="str">
        <f>VLOOKUP(A2444,'[1]Zoeller Pump Company'!$A$10:$C$3862,3,FALSE)</f>
        <v>https://www.zoellerpumps.com/en-us/products/sewage-pumps/commercial/290-series</v>
      </c>
      <c r="E2444" s="37" t="s">
        <v>21</v>
      </c>
      <c r="F2444" s="40">
        <v>1320</v>
      </c>
      <c r="G2444" s="41"/>
      <c r="H2444" s="42">
        <v>53514036645</v>
      </c>
      <c r="I2444" s="43">
        <v>98</v>
      </c>
      <c r="J2444" s="43" t="s">
        <v>22</v>
      </c>
      <c r="K2444" s="43">
        <v>21.25</v>
      </c>
      <c r="L2444" s="43">
        <v>11.75</v>
      </c>
      <c r="M2444" s="43">
        <v>14.75</v>
      </c>
      <c r="N2444" s="37" t="s">
        <v>23</v>
      </c>
      <c r="O2444" s="37" t="s">
        <v>196</v>
      </c>
    </row>
    <row r="2445" spans="1:16" s="36" customFormat="1" x14ac:dyDescent="0.25">
      <c r="A2445" s="37" t="s">
        <v>4873</v>
      </c>
      <c r="B2445" s="44" t="str">
        <f t="shared" si="46"/>
        <v>J293 3F/25'Cd/200-208V/3Ph/cCSAus/UL</v>
      </c>
      <c r="C2445" s="37" t="s">
        <v>4874</v>
      </c>
      <c r="D2445" s="37" t="str">
        <f>VLOOKUP(A2445,'[1]Zoeller Pump Company'!$A$10:$C$3862,3,FALSE)</f>
        <v>https://www.zoellerpumps.com/en-us/products/sewage-pumps/commercial/290-series</v>
      </c>
      <c r="E2445" s="37" t="s">
        <v>21</v>
      </c>
      <c r="F2445" s="40">
        <v>1395</v>
      </c>
      <c r="G2445" s="41"/>
      <c r="H2445" s="42">
        <v>53514037086</v>
      </c>
      <c r="I2445" s="43">
        <v>91</v>
      </c>
      <c r="J2445" s="43" t="s">
        <v>22</v>
      </c>
      <c r="K2445" s="43">
        <v>21.25</v>
      </c>
      <c r="L2445" s="43">
        <v>11.75</v>
      </c>
      <c r="M2445" s="43">
        <v>14.75</v>
      </c>
      <c r="N2445" s="37" t="s">
        <v>23</v>
      </c>
      <c r="O2445" s="37" t="s">
        <v>196</v>
      </c>
    </row>
    <row r="2446" spans="1:16" s="36" customFormat="1" x14ac:dyDescent="0.25">
      <c r="A2446" s="37" t="s">
        <v>4875</v>
      </c>
      <c r="B2446" s="44" t="str">
        <f t="shared" si="46"/>
        <v>BE293 3F/230V/1Ph/Pb20'/cCSAus/UL</v>
      </c>
      <c r="C2446" s="37" t="s">
        <v>4876</v>
      </c>
      <c r="D2446" s="37" t="str">
        <f>VLOOKUP(A2446,'[1]Zoeller Pump Company'!$A$10:$C$3862,3,FALSE)</f>
        <v>https://www.zoellerpumps.com/en-us/products/sewage-pumps/commercial/290-series</v>
      </c>
      <c r="E2446" s="37" t="s">
        <v>21</v>
      </c>
      <c r="F2446" s="40">
        <v>1212</v>
      </c>
      <c r="G2446" s="41"/>
      <c r="H2446" s="42">
        <v>53514041335</v>
      </c>
      <c r="I2446" s="43">
        <v>91</v>
      </c>
      <c r="J2446" s="43" t="s">
        <v>22</v>
      </c>
      <c r="K2446" s="43">
        <v>21.25</v>
      </c>
      <c r="L2446" s="43">
        <v>11.75</v>
      </c>
      <c r="M2446" s="43">
        <v>14.75</v>
      </c>
      <c r="N2446" s="37" t="s">
        <v>23</v>
      </c>
      <c r="O2446" s="37" t="s">
        <v>196</v>
      </c>
    </row>
    <row r="2447" spans="1:16" s="36" customFormat="1" x14ac:dyDescent="0.25">
      <c r="A2447" s="37" t="s">
        <v>4877</v>
      </c>
      <c r="B2447" s="44" t="str">
        <f t="shared" si="46"/>
        <v>E293 3F/230V/1Ph/cCSAus</v>
      </c>
      <c r="C2447" s="37" t="s">
        <v>4878</v>
      </c>
      <c r="D2447" s="37" t="str">
        <f>VLOOKUP(A2447,'[1]Zoeller Pump Company'!$A$10:$C$3862,3,FALSE)</f>
        <v>https://www.zoellerpumps.com/en-us/products/sewage-pumps/commercial/290-series</v>
      </c>
      <c r="E2447" s="37" t="s">
        <v>21</v>
      </c>
      <c r="F2447" s="40">
        <v>1180</v>
      </c>
      <c r="G2447" s="41"/>
      <c r="H2447" s="42">
        <v>53514067397</v>
      </c>
      <c r="I2447" s="43">
        <v>89</v>
      </c>
      <c r="J2447" s="43" t="s">
        <v>22</v>
      </c>
      <c r="K2447" s="43">
        <v>21.25</v>
      </c>
      <c r="L2447" s="43">
        <v>11.75</v>
      </c>
      <c r="M2447" s="43">
        <v>14.75</v>
      </c>
      <c r="N2447" s="37" t="s">
        <v>23</v>
      </c>
      <c r="O2447" s="37" t="s">
        <v>196</v>
      </c>
    </row>
    <row r="2448" spans="1:16" s="36" customFormat="1" x14ac:dyDescent="0.25">
      <c r="A2448" s="37" t="s">
        <v>4879</v>
      </c>
      <c r="B2448" s="44" t="str">
        <f t="shared" si="46"/>
        <v>D293 3F/35'Cd/230V/1Ph/cCSAus/UL</v>
      </c>
      <c r="C2448" s="37" t="s">
        <v>4880</v>
      </c>
      <c r="D2448" s="37" t="str">
        <f>VLOOKUP(A2448,'[1]Zoeller Pump Company'!$A$10:$C$3862,3,FALSE)</f>
        <v>https://www.zoellerpumps.com/en-us/products/sewage-pumps/commercial/290-series</v>
      </c>
      <c r="E2448" s="37" t="s">
        <v>21</v>
      </c>
      <c r="F2448" s="40">
        <v>1410</v>
      </c>
      <c r="G2448" s="41"/>
      <c r="H2448" s="42">
        <v>53514084455</v>
      </c>
      <c r="I2448" s="43">
        <v>96</v>
      </c>
      <c r="J2448" s="43" t="s">
        <v>22</v>
      </c>
      <c r="K2448" s="43">
        <v>21.25</v>
      </c>
      <c r="L2448" s="43">
        <v>11.75</v>
      </c>
      <c r="M2448" s="43">
        <v>14.75</v>
      </c>
      <c r="N2448" s="37" t="s">
        <v>23</v>
      </c>
      <c r="O2448" s="37" t="s">
        <v>196</v>
      </c>
    </row>
    <row r="2449" spans="1:16" s="36" customFormat="1" x14ac:dyDescent="0.25">
      <c r="A2449" s="37" t="s">
        <v>4881</v>
      </c>
      <c r="B2449" s="44" t="str">
        <f t="shared" si="46"/>
        <v>F293 3F/50'Cd/230V/3Ph/cCSAus/UL</v>
      </c>
      <c r="C2449" s="37" t="s">
        <v>4882</v>
      </c>
      <c r="D2449" s="37" t="str">
        <f>VLOOKUP(A2449,'[1]Zoeller Pump Company'!$A$10:$C$3862,3,FALSE)</f>
        <v>https://www.zoellerpumps.com/en-us/products/sewage-pumps/commercial/290-series</v>
      </c>
      <c r="E2449" s="37" t="s">
        <v>21</v>
      </c>
      <c r="F2449" s="40">
        <v>1435</v>
      </c>
      <c r="G2449" s="41"/>
      <c r="H2449" s="42">
        <v>53514101459</v>
      </c>
      <c r="I2449" s="43">
        <v>97</v>
      </c>
      <c r="J2449" s="43" t="s">
        <v>22</v>
      </c>
      <c r="K2449" s="43">
        <v>21.25</v>
      </c>
      <c r="L2449" s="43">
        <v>11.75</v>
      </c>
      <c r="M2449" s="43">
        <v>14.75</v>
      </c>
      <c r="N2449" s="37" t="s">
        <v>23</v>
      </c>
      <c r="O2449" s="37" t="s">
        <v>196</v>
      </c>
      <c r="P2449" s="39"/>
    </row>
    <row r="2450" spans="1:16" s="36" customFormat="1" x14ac:dyDescent="0.25">
      <c r="A2450" s="37" t="s">
        <v>4883</v>
      </c>
      <c r="B2450" s="44" t="str">
        <f t="shared" si="46"/>
        <v>JX293 3F/200-208V/3Ph/Ex Pr/FM/CSA</v>
      </c>
      <c r="C2450" s="37" t="s">
        <v>4884</v>
      </c>
      <c r="D2450" s="37" t="str">
        <f>VLOOKUP(A2450,'[1]Zoeller Pump Company'!$A$10:$C$3862,3,FALSE)</f>
        <v>https://www.zoellerpumps.com/en-us/products/sewage-pumps/commercial/290-series</v>
      </c>
      <c r="E2450" s="37" t="s">
        <v>21</v>
      </c>
      <c r="F2450" s="40">
        <v>2603</v>
      </c>
      <c r="G2450" s="41"/>
      <c r="H2450" s="42">
        <v>53514126292</v>
      </c>
      <c r="I2450" s="43">
        <v>122</v>
      </c>
      <c r="J2450" s="43" t="s">
        <v>22</v>
      </c>
      <c r="K2450" s="43">
        <v>32</v>
      </c>
      <c r="L2450" s="43">
        <v>12</v>
      </c>
      <c r="M2450" s="43">
        <v>15</v>
      </c>
      <c r="N2450" s="37" t="s">
        <v>23</v>
      </c>
      <c r="O2450" s="37" t="s">
        <v>24</v>
      </c>
      <c r="P2450" s="39"/>
    </row>
    <row r="2451" spans="1:16" s="36" customFormat="1" x14ac:dyDescent="0.25">
      <c r="A2451" s="37" t="s">
        <v>4885</v>
      </c>
      <c r="B2451" s="44" t="str">
        <f t="shared" si="46"/>
        <v>EX293 3F/230V/1Ph/Ex Pr/FM/CSA</v>
      </c>
      <c r="C2451" s="37" t="s">
        <v>4886</v>
      </c>
      <c r="D2451" s="37" t="str">
        <f>VLOOKUP(A2451,'[1]Zoeller Pump Company'!$A$10:$C$3862,3,FALSE)</f>
        <v>https://www.zoellerpumps.com/en-us/products/sewage-pumps/commercial/290-series</v>
      </c>
      <c r="E2451" s="37" t="s">
        <v>21</v>
      </c>
      <c r="F2451" s="40">
        <v>2488</v>
      </c>
      <c r="G2451" s="41"/>
      <c r="H2451" s="42">
        <v>53514147532</v>
      </c>
      <c r="I2451" s="43">
        <v>121</v>
      </c>
      <c r="J2451" s="43" t="s">
        <v>22</v>
      </c>
      <c r="K2451" s="43">
        <v>32</v>
      </c>
      <c r="L2451" s="43">
        <v>12</v>
      </c>
      <c r="M2451" s="43">
        <v>15</v>
      </c>
      <c r="N2451" s="37" t="s">
        <v>23</v>
      </c>
      <c r="O2451" s="37" t="s">
        <v>24</v>
      </c>
      <c r="P2451" s="39"/>
    </row>
    <row r="2452" spans="1:16" s="36" customFormat="1" x14ac:dyDescent="0.25">
      <c r="A2452" s="37" t="s">
        <v>4887</v>
      </c>
      <c r="B2452" s="44" t="str">
        <f t="shared" si="46"/>
        <v>E293 3F/25'Cd/230V/1Ph/cCSAus/UL</v>
      </c>
      <c r="C2452" s="37" t="s">
        <v>4888</v>
      </c>
      <c r="D2452" s="37" t="str">
        <f>VLOOKUP(A2452,'[1]Zoeller Pump Company'!$A$10:$C$3862,3,FALSE)</f>
        <v>https://www.zoellerpumps.com/en-us/products/sewage-pumps/commercial/290-series</v>
      </c>
      <c r="E2452" s="37" t="s">
        <v>21</v>
      </c>
      <c r="F2452" s="40">
        <v>1280</v>
      </c>
      <c r="G2452" s="41"/>
      <c r="H2452" s="42">
        <v>53514159344</v>
      </c>
      <c r="I2452" s="43">
        <v>91</v>
      </c>
      <c r="J2452" s="43" t="s">
        <v>22</v>
      </c>
      <c r="K2452" s="43">
        <v>21.25</v>
      </c>
      <c r="L2452" s="43">
        <v>11.75</v>
      </c>
      <c r="M2452" s="43">
        <v>14.75</v>
      </c>
      <c r="N2452" s="37" t="s">
        <v>23</v>
      </c>
      <c r="O2452" s="37" t="s">
        <v>196</v>
      </c>
      <c r="P2452" s="39"/>
    </row>
    <row r="2453" spans="1:16" s="36" customFormat="1" x14ac:dyDescent="0.25">
      <c r="A2453" s="37" t="s">
        <v>4889</v>
      </c>
      <c r="B2453" s="44" t="str">
        <f t="shared" si="46"/>
        <v>GX293 3F/50'Cd/460V/3Ph/Ex Pr/FM/CSA</v>
      </c>
      <c r="C2453" s="37" t="s">
        <v>4890</v>
      </c>
      <c r="D2453" s="37" t="str">
        <f>VLOOKUP(A2453,'[1]Zoeller Pump Company'!$A$10:$C$3862,3,FALSE)</f>
        <v>https://www.zoellerpumps.com/en-us/products/sewage-pumps/commercial/290-series</v>
      </c>
      <c r="E2453" s="37" t="s">
        <v>21</v>
      </c>
      <c r="F2453" s="40">
        <v>2743</v>
      </c>
      <c r="G2453" s="41"/>
      <c r="H2453" s="42">
        <v>53514179960</v>
      </c>
      <c r="I2453" s="43">
        <v>125</v>
      </c>
      <c r="J2453" s="43" t="s">
        <v>22</v>
      </c>
      <c r="K2453" s="43">
        <v>32</v>
      </c>
      <c r="L2453" s="43">
        <v>12</v>
      </c>
      <c r="M2453" s="43">
        <v>15</v>
      </c>
      <c r="N2453" s="37" t="s">
        <v>23</v>
      </c>
      <c r="O2453" s="37" t="s">
        <v>24</v>
      </c>
      <c r="P2453" s="39"/>
    </row>
    <row r="2454" spans="1:16" s="36" customFormat="1" x14ac:dyDescent="0.25">
      <c r="A2454" s="37" t="s">
        <v>4891</v>
      </c>
      <c r="B2454" s="44" t="str">
        <f t="shared" si="46"/>
        <v>IX293 3F/50'Cd/200-208V/1Ph/Ex Pr/FM/CSA</v>
      </c>
      <c r="C2454" s="37" t="s">
        <v>4892</v>
      </c>
      <c r="D2454" s="37" t="str">
        <f>VLOOKUP(A2454,'[1]Zoeller Pump Company'!$A$10:$C$3862,3,FALSE)</f>
        <v>https://www.zoellerpumps.com/en-us/products/sewage-pumps/commercial/290-series</v>
      </c>
      <c r="E2454" s="37" t="s">
        <v>21</v>
      </c>
      <c r="F2454" s="40">
        <v>2668</v>
      </c>
      <c r="G2454" s="41"/>
      <c r="H2454" s="42">
        <v>53514195489</v>
      </c>
      <c r="I2454" s="43">
        <v>128</v>
      </c>
      <c r="J2454" s="43" t="s">
        <v>22</v>
      </c>
      <c r="K2454" s="43">
        <v>32</v>
      </c>
      <c r="L2454" s="43">
        <v>12</v>
      </c>
      <c r="M2454" s="43">
        <v>15</v>
      </c>
      <c r="N2454" s="37" t="s">
        <v>23</v>
      </c>
      <c r="O2454" s="37" t="s">
        <v>24</v>
      </c>
      <c r="P2454" s="39"/>
    </row>
    <row r="2455" spans="1:16" s="36" customFormat="1" x14ac:dyDescent="0.25">
      <c r="A2455" s="37" t="s">
        <v>4893</v>
      </c>
      <c r="B2455" s="44" t="str">
        <f t="shared" si="46"/>
        <v>IX293 3F/25'Cd/200-208V/1Ph/Ex Pr/FM/CSA</v>
      </c>
      <c r="C2455" s="37" t="s">
        <v>4894</v>
      </c>
      <c r="D2455" s="37" t="str">
        <f>VLOOKUP(A2455,'[1]Zoeller Pump Company'!$A$10:$C$3862,3,FALSE)</f>
        <v>https://www.zoellerpumps.com/en-us/products/sewage-pumps/commercial/290-series</v>
      </c>
      <c r="E2455" s="37" t="s">
        <v>21</v>
      </c>
      <c r="F2455" s="40">
        <v>2628</v>
      </c>
      <c r="G2455" s="41"/>
      <c r="H2455" s="42">
        <v>53514198046</v>
      </c>
      <c r="I2455" s="43">
        <v>125</v>
      </c>
      <c r="J2455" s="43" t="s">
        <v>22</v>
      </c>
      <c r="K2455" s="43">
        <v>32</v>
      </c>
      <c r="L2455" s="43">
        <v>12</v>
      </c>
      <c r="M2455" s="43">
        <v>15</v>
      </c>
      <c r="N2455" s="37" t="s">
        <v>23</v>
      </c>
      <c r="O2455" s="37" t="s">
        <v>24</v>
      </c>
      <c r="P2455" s="39"/>
    </row>
    <row r="2456" spans="1:16" s="36" customFormat="1" x14ac:dyDescent="0.25">
      <c r="A2456" s="37" t="s">
        <v>4895</v>
      </c>
      <c r="B2456" s="44" t="str">
        <f t="shared" si="46"/>
        <v>I293 3F/50'Cd/200-208V/1Ph/cCSAus</v>
      </c>
      <c r="C2456" s="37" t="s">
        <v>4896</v>
      </c>
      <c r="D2456" s="37" t="str">
        <f>VLOOKUP(A2456,'[1]Zoeller Pump Company'!$A$10:$C$3862,3,FALSE)</f>
        <v>https://www.zoellerpumps.com/en-us/products/sewage-pumps/commercial/290-series</v>
      </c>
      <c r="E2456" s="37" t="s">
        <v>21</v>
      </c>
      <c r="F2456" s="40">
        <v>1360</v>
      </c>
      <c r="G2456" s="41"/>
      <c r="H2456" s="42">
        <v>53514204556</v>
      </c>
      <c r="I2456" s="43">
        <v>95</v>
      </c>
      <c r="J2456" s="43" t="s">
        <v>3727</v>
      </c>
      <c r="K2456" s="43">
        <v>21.25</v>
      </c>
      <c r="L2456" s="43">
        <v>11.75</v>
      </c>
      <c r="M2456" s="43">
        <v>14.75</v>
      </c>
      <c r="N2456" s="37" t="s">
        <v>23</v>
      </c>
      <c r="O2456" s="37" t="s">
        <v>196</v>
      </c>
      <c r="P2456" s="39"/>
    </row>
    <row r="2457" spans="1:16" s="36" customFormat="1" x14ac:dyDescent="0.25">
      <c r="A2457" s="37" t="s">
        <v>4897</v>
      </c>
      <c r="B2457" s="44" t="str">
        <f t="shared" si="46"/>
        <v>IX293 3F/200-208V/1Ph/Ex Pr/FM/CSA</v>
      </c>
      <c r="C2457" s="37" t="s">
        <v>4898</v>
      </c>
      <c r="D2457" s="37" t="str">
        <f>VLOOKUP(A2457,'[1]Zoeller Pump Company'!$A$10:$C$3862,3,FALSE)</f>
        <v>https://www.zoellerpumps.com/en-us/products/sewage-pumps/commercial/290-series</v>
      </c>
      <c r="E2457" s="37" t="s">
        <v>21</v>
      </c>
      <c r="F2457" s="40">
        <v>2528</v>
      </c>
      <c r="G2457" s="41"/>
      <c r="H2457" s="42">
        <v>53514224547</v>
      </c>
      <c r="I2457" s="43">
        <v>121</v>
      </c>
      <c r="J2457" s="43" t="s">
        <v>22</v>
      </c>
      <c r="K2457" s="43">
        <v>32</v>
      </c>
      <c r="L2457" s="43">
        <v>12</v>
      </c>
      <c r="M2457" s="43">
        <v>15</v>
      </c>
      <c r="N2457" s="37" t="s">
        <v>23</v>
      </c>
      <c r="O2457" s="37" t="s">
        <v>24</v>
      </c>
      <c r="P2457" s="39"/>
    </row>
    <row r="2458" spans="1:16" s="36" customFormat="1" x14ac:dyDescent="0.25">
      <c r="A2458" s="37" t="s">
        <v>4899</v>
      </c>
      <c r="B2458" s="44" t="str">
        <f t="shared" si="46"/>
        <v>I293 3F/35'Cd/200-208V/1Ph/cCSAus</v>
      </c>
      <c r="C2458" s="37" t="s">
        <v>4900</v>
      </c>
      <c r="D2458" s="37" t="str">
        <f>VLOOKUP(A2458,'[1]Zoeller Pump Company'!$A$10:$C$3862,3,FALSE)</f>
        <v>https://www.zoellerpumps.com/en-us/products/sewage-pumps/commercial/290-series</v>
      </c>
      <c r="E2458" s="37" t="s">
        <v>21</v>
      </c>
      <c r="F2458" s="40">
        <v>1330</v>
      </c>
      <c r="G2458" s="41"/>
      <c r="H2458" s="42">
        <v>53514261047</v>
      </c>
      <c r="I2458" s="43">
        <v>93</v>
      </c>
      <c r="J2458" s="43" t="s">
        <v>22</v>
      </c>
      <c r="K2458" s="43">
        <v>21.25</v>
      </c>
      <c r="L2458" s="43">
        <v>11.75</v>
      </c>
      <c r="M2458" s="43">
        <v>14.75</v>
      </c>
      <c r="N2458" s="37" t="s">
        <v>23</v>
      </c>
      <c r="O2458" s="37" t="s">
        <v>196</v>
      </c>
      <c r="P2458" s="39"/>
    </row>
    <row r="2459" spans="1:16" s="36" customFormat="1" x14ac:dyDescent="0.25">
      <c r="A2459" s="37" t="s">
        <v>4901</v>
      </c>
      <c r="B2459" s="44" t="str">
        <f t="shared" si="46"/>
        <v>GX293 3F/460V/3Ph/Ex Pr/FM/CSA</v>
      </c>
      <c r="C2459" s="37" t="s">
        <v>4902</v>
      </c>
      <c r="D2459" s="37" t="str">
        <f>VLOOKUP(A2459,'[1]Zoeller Pump Company'!$A$10:$C$3862,3,FALSE)</f>
        <v>https://www.zoellerpumps.com/en-us/products/sewage-pumps/commercial/290-series</v>
      </c>
      <c r="E2459" s="37" t="s">
        <v>21</v>
      </c>
      <c r="F2459" s="40">
        <v>2603</v>
      </c>
      <c r="G2459" s="41"/>
      <c r="H2459" s="42">
        <v>53514277529</v>
      </c>
      <c r="I2459" s="43">
        <v>121</v>
      </c>
      <c r="J2459" s="43" t="s">
        <v>22</v>
      </c>
      <c r="K2459" s="43">
        <v>32</v>
      </c>
      <c r="L2459" s="43">
        <v>12</v>
      </c>
      <c r="M2459" s="43">
        <v>15</v>
      </c>
      <c r="N2459" s="37" t="s">
        <v>23</v>
      </c>
      <c r="O2459" s="37" t="s">
        <v>24</v>
      </c>
      <c r="P2459" s="39"/>
    </row>
    <row r="2460" spans="1:16" s="36" customFormat="1" x14ac:dyDescent="0.25">
      <c r="A2460" s="37" t="s">
        <v>4903</v>
      </c>
      <c r="B2460" s="44" t="str">
        <f t="shared" si="46"/>
        <v>GX293 3F/25'Cd/460V/3Ph/Ex Pr/FM/CSA</v>
      </c>
      <c r="C2460" s="37" t="s">
        <v>4904</v>
      </c>
      <c r="D2460" s="37" t="str">
        <f>VLOOKUP(A2460,'[1]Zoeller Pump Company'!$A$10:$C$3862,3,FALSE)</f>
        <v>https://www.zoellerpumps.com/en-us/products/sewage-pumps/commercial/290-series</v>
      </c>
      <c r="E2460" s="37" t="s">
        <v>21</v>
      </c>
      <c r="F2460" s="40">
        <v>2703</v>
      </c>
      <c r="G2460" s="41"/>
      <c r="H2460" s="42">
        <v>53514308636</v>
      </c>
      <c r="I2460" s="43">
        <v>125</v>
      </c>
      <c r="J2460" s="43" t="s">
        <v>22</v>
      </c>
      <c r="K2460" s="43">
        <v>32</v>
      </c>
      <c r="L2460" s="43">
        <v>12</v>
      </c>
      <c r="M2460" s="43">
        <v>15</v>
      </c>
      <c r="N2460" s="37" t="s">
        <v>23</v>
      </c>
      <c r="O2460" s="37" t="s">
        <v>24</v>
      </c>
      <c r="P2460" s="39"/>
    </row>
    <row r="2461" spans="1:16" s="36" customFormat="1" x14ac:dyDescent="0.25">
      <c r="A2461" s="37" t="s">
        <v>4905</v>
      </c>
      <c r="B2461" s="44" t="str">
        <f t="shared" si="46"/>
        <v>J293 3F/50'Cd/200-208V/3Ph/cCSAus/UL</v>
      </c>
      <c r="C2461" s="37" t="s">
        <v>4906</v>
      </c>
      <c r="D2461" s="37" t="str">
        <f>VLOOKUP(A2461,'[1]Zoeller Pump Company'!$A$10:$C$3862,3,FALSE)</f>
        <v>https://www.zoellerpumps.com/en-us/products/sewage-pumps/commercial/290-series</v>
      </c>
      <c r="E2461" s="37" t="s">
        <v>21</v>
      </c>
      <c r="F2461" s="40">
        <v>1415</v>
      </c>
      <c r="G2461" s="41"/>
      <c r="H2461" s="42">
        <v>53514339012</v>
      </c>
      <c r="I2461" s="43">
        <v>94</v>
      </c>
      <c r="J2461" s="43" t="s">
        <v>22</v>
      </c>
      <c r="K2461" s="43">
        <v>21.25</v>
      </c>
      <c r="L2461" s="43">
        <v>11.75</v>
      </c>
      <c r="M2461" s="43">
        <v>14.75</v>
      </c>
      <c r="N2461" s="37" t="s">
        <v>23</v>
      </c>
      <c r="O2461" s="37" t="s">
        <v>196</v>
      </c>
    </row>
    <row r="2462" spans="1:16" s="36" customFormat="1" x14ac:dyDescent="0.25">
      <c r="A2462" s="37" t="s">
        <v>4907</v>
      </c>
      <c r="B2462" s="44" t="str">
        <f t="shared" si="46"/>
        <v>E293 3F/35'Cd/230V/1Ph/cCSAus/UL</v>
      </c>
      <c r="C2462" s="37" t="s">
        <v>4908</v>
      </c>
      <c r="D2462" s="37" t="str">
        <f>VLOOKUP(A2462,'[1]Zoeller Pump Company'!$A$10:$C$3862,3,FALSE)</f>
        <v>https://www.zoellerpumps.com/en-us/products/sewage-pumps/commercial/290-series</v>
      </c>
      <c r="E2462" s="37" t="s">
        <v>21</v>
      </c>
      <c r="F2462" s="40">
        <v>1290</v>
      </c>
      <c r="G2462" s="41"/>
      <c r="H2462" s="42">
        <v>53514340049</v>
      </c>
      <c r="I2462" s="43">
        <v>94</v>
      </c>
      <c r="J2462" s="43" t="s">
        <v>22</v>
      </c>
      <c r="K2462" s="43">
        <v>21.25</v>
      </c>
      <c r="L2462" s="43">
        <v>11.75</v>
      </c>
      <c r="M2462" s="43">
        <v>14.75</v>
      </c>
      <c r="N2462" s="37" t="s">
        <v>23</v>
      </c>
      <c r="O2462" s="37" t="s">
        <v>196</v>
      </c>
      <c r="P2462" s="39"/>
    </row>
    <row r="2463" spans="1:16" s="36" customFormat="1" x14ac:dyDescent="0.25">
      <c r="A2463" s="37" t="s">
        <v>4909</v>
      </c>
      <c r="B2463" s="44" t="str">
        <f t="shared" si="46"/>
        <v>JX293 3F/35'Cd/200-208V/3Ph/Ex Pr/FM/CSA</v>
      </c>
      <c r="C2463" s="37" t="s">
        <v>4910</v>
      </c>
      <c r="D2463" s="37" t="str">
        <f>VLOOKUP(A2463,'[1]Zoeller Pump Company'!$A$10:$C$3862,3,FALSE)</f>
        <v>https://www.zoellerpumps.com/en-us/products/sewage-pumps/commercial/290-series</v>
      </c>
      <c r="E2463" s="37" t="s">
        <v>21</v>
      </c>
      <c r="F2463" s="40">
        <v>2713</v>
      </c>
      <c r="G2463" s="41"/>
      <c r="H2463" s="42">
        <v>53514345198</v>
      </c>
      <c r="I2463" s="43">
        <v>123</v>
      </c>
      <c r="J2463" s="43" t="s">
        <v>22</v>
      </c>
      <c r="K2463" s="43">
        <v>32</v>
      </c>
      <c r="L2463" s="43">
        <v>12</v>
      </c>
      <c r="M2463" s="43">
        <v>15</v>
      </c>
      <c r="N2463" s="37" t="s">
        <v>23</v>
      </c>
      <c r="O2463" s="37" t="s">
        <v>24</v>
      </c>
      <c r="P2463" s="39"/>
    </row>
    <row r="2464" spans="1:16" s="36" customFormat="1" x14ac:dyDescent="0.25">
      <c r="A2464" s="37" t="s">
        <v>4911</v>
      </c>
      <c r="B2464" s="44" t="str">
        <f t="shared" si="46"/>
        <v>EX293 3F/50'Cd/230V/1Ph/Ex Pr/FM/CSA</v>
      </c>
      <c r="C2464" s="37" t="s">
        <v>4912</v>
      </c>
      <c r="D2464" s="37" t="str">
        <f>VLOOKUP(A2464,'[1]Zoeller Pump Company'!$A$10:$C$3862,3,FALSE)</f>
        <v>https://www.zoellerpumps.com/en-us/products/sewage-pumps/commercial/290-series</v>
      </c>
      <c r="E2464" s="37" t="s">
        <v>21</v>
      </c>
      <c r="F2464" s="40">
        <v>2628</v>
      </c>
      <c r="G2464" s="41"/>
      <c r="H2464" s="42">
        <v>53514347215</v>
      </c>
      <c r="I2464" s="43">
        <v>121</v>
      </c>
      <c r="J2464" s="43" t="s">
        <v>22</v>
      </c>
      <c r="K2464" s="43">
        <v>32</v>
      </c>
      <c r="L2464" s="43">
        <v>12</v>
      </c>
      <c r="M2464" s="43">
        <v>15</v>
      </c>
      <c r="N2464" s="37" t="s">
        <v>23</v>
      </c>
      <c r="O2464" s="37" t="s">
        <v>24</v>
      </c>
      <c r="P2464" s="39"/>
    </row>
    <row r="2465" spans="1:16" s="36" customFormat="1" x14ac:dyDescent="0.25">
      <c r="A2465" s="37" t="s">
        <v>4913</v>
      </c>
      <c r="B2465" s="44" t="str">
        <f t="shared" si="46"/>
        <v>JX293 3F/50'Cd/200-208V/3Ph/Ex Pr/FM/CSA</v>
      </c>
      <c r="C2465" s="37" t="s">
        <v>4914</v>
      </c>
      <c r="D2465" s="37" t="str">
        <f>VLOOKUP(A2465,'[1]Zoeller Pump Company'!$A$10:$C$3862,3,FALSE)</f>
        <v>https://www.zoellerpumps.com/en-us/products/sewage-pumps/commercial/290-series</v>
      </c>
      <c r="E2465" s="37" t="s">
        <v>21</v>
      </c>
      <c r="F2465" s="40">
        <v>2743</v>
      </c>
      <c r="G2465" s="41"/>
      <c r="H2465" s="42">
        <v>53514347260</v>
      </c>
      <c r="I2465" s="43">
        <v>124</v>
      </c>
      <c r="J2465" s="43" t="s">
        <v>22</v>
      </c>
      <c r="K2465" s="43">
        <v>32</v>
      </c>
      <c r="L2465" s="43">
        <v>12</v>
      </c>
      <c r="M2465" s="43">
        <v>15</v>
      </c>
      <c r="N2465" s="37" t="s">
        <v>23</v>
      </c>
      <c r="O2465" s="37" t="s">
        <v>24</v>
      </c>
    </row>
    <row r="2466" spans="1:16" s="36" customFormat="1" x14ac:dyDescent="0.25">
      <c r="A2466" s="37" t="s">
        <v>4915</v>
      </c>
      <c r="B2466" s="44" t="str">
        <f t="shared" si="46"/>
        <v>F293 3F/35'Cd/230V/3Ph/cCSAus/UL</v>
      </c>
      <c r="C2466" s="37" t="s">
        <v>4916</v>
      </c>
      <c r="D2466" s="37" t="str">
        <f>VLOOKUP(A2466,'[1]Zoeller Pump Company'!$A$10:$C$3862,3,FALSE)</f>
        <v>https://www.zoellerpumps.com/en-us/products/sewage-pumps/commercial/290-series</v>
      </c>
      <c r="E2466" s="37" t="s">
        <v>21</v>
      </c>
      <c r="F2466" s="40">
        <v>1405</v>
      </c>
      <c r="G2466" s="41"/>
      <c r="H2466" s="42">
        <v>53514360191</v>
      </c>
      <c r="I2466" s="43">
        <v>91</v>
      </c>
      <c r="J2466" s="43" t="s">
        <v>22</v>
      </c>
      <c r="K2466" s="43">
        <v>21.25</v>
      </c>
      <c r="L2466" s="43">
        <v>11.75</v>
      </c>
      <c r="M2466" s="43">
        <v>14.75</v>
      </c>
      <c r="N2466" s="37" t="s">
        <v>23</v>
      </c>
      <c r="O2466" s="37" t="s">
        <v>196</v>
      </c>
      <c r="P2466" s="47"/>
    </row>
    <row r="2467" spans="1:16" s="36" customFormat="1" x14ac:dyDescent="0.25">
      <c r="A2467" s="37" t="s">
        <v>4917</v>
      </c>
      <c r="B2467" s="44" t="str">
        <f t="shared" si="46"/>
        <v>D294 3F/230V/1Ph/cCSAus/UL</v>
      </c>
      <c r="C2467" s="37" t="s">
        <v>4918</v>
      </c>
      <c r="D2467" s="37" t="str">
        <f>VLOOKUP(A2467,'[1]Zoeller Pump Company'!$A$10:$C$3862,3,FALSE)</f>
        <v>https://www.zoellerpumps.com/en-us/products/sewage-pumps/commercial/290-series</v>
      </c>
      <c r="E2467" s="37" t="s">
        <v>21</v>
      </c>
      <c r="F2467" s="40">
        <v>1474</v>
      </c>
      <c r="G2467" s="41"/>
      <c r="H2467" s="42">
        <v>53514023201</v>
      </c>
      <c r="I2467" s="43">
        <v>90</v>
      </c>
      <c r="J2467" s="43" t="s">
        <v>22</v>
      </c>
      <c r="K2467" s="43">
        <v>21.25</v>
      </c>
      <c r="L2467" s="43">
        <v>11.75</v>
      </c>
      <c r="M2467" s="43">
        <v>14.75</v>
      </c>
      <c r="N2467" s="37" t="s">
        <v>23</v>
      </c>
      <c r="O2467" s="37" t="s">
        <v>196</v>
      </c>
      <c r="P2467" s="39"/>
    </row>
    <row r="2468" spans="1:16" s="36" customFormat="1" x14ac:dyDescent="0.25">
      <c r="A2468" s="37" t="s">
        <v>4919</v>
      </c>
      <c r="B2468" s="44" t="str">
        <f t="shared" si="46"/>
        <v>E294 3F/230V/1Ph/CSA</v>
      </c>
      <c r="C2468" s="37" t="s">
        <v>4920</v>
      </c>
      <c r="D2468" s="37" t="str">
        <f>VLOOKUP(A2468,'[1]Zoeller Pump Company'!$A$10:$C$3862,3,FALSE)</f>
        <v>https://www.zoellerpumps.com/en-us/products/sewage-pumps/commercial/290-series</v>
      </c>
      <c r="E2468" s="37" t="s">
        <v>21</v>
      </c>
      <c r="F2468" s="40">
        <v>1373</v>
      </c>
      <c r="G2468" s="41"/>
      <c r="H2468" s="42">
        <v>53514023218</v>
      </c>
      <c r="I2468" s="43">
        <v>89</v>
      </c>
      <c r="J2468" s="43" t="s">
        <v>22</v>
      </c>
      <c r="K2468" s="43">
        <v>21.25</v>
      </c>
      <c r="L2468" s="43">
        <v>11.75</v>
      </c>
      <c r="M2468" s="43">
        <v>14.75</v>
      </c>
      <c r="N2468" s="37" t="s">
        <v>23</v>
      </c>
      <c r="O2468" s="37" t="s">
        <v>196</v>
      </c>
      <c r="P2468" s="39"/>
    </row>
    <row r="2469" spans="1:16" s="36" customFormat="1" x14ac:dyDescent="0.25">
      <c r="A2469" s="37" t="s">
        <v>4921</v>
      </c>
      <c r="B2469" s="44" t="str">
        <f t="shared" si="46"/>
        <v>G294 3F/460V/3Ph/cCSAus/UL</v>
      </c>
      <c r="C2469" s="37" t="s">
        <v>4922</v>
      </c>
      <c r="D2469" s="37" t="str">
        <f>VLOOKUP(A2469,'[1]Zoeller Pump Company'!$A$10:$C$3862,3,FALSE)</f>
        <v>https://www.zoellerpumps.com/en-us/products/sewage-pumps/commercial/290-series</v>
      </c>
      <c r="E2469" s="37" t="s">
        <v>21</v>
      </c>
      <c r="F2469" s="40">
        <v>1488</v>
      </c>
      <c r="G2469" s="41"/>
      <c r="H2469" s="42">
        <v>53514023225</v>
      </c>
      <c r="I2469" s="43">
        <v>89</v>
      </c>
      <c r="J2469" s="43" t="s">
        <v>22</v>
      </c>
      <c r="K2469" s="43">
        <v>21.25</v>
      </c>
      <c r="L2469" s="43">
        <v>11.75</v>
      </c>
      <c r="M2469" s="43">
        <v>14.75</v>
      </c>
      <c r="N2469" s="37" t="s">
        <v>23</v>
      </c>
      <c r="O2469" s="37" t="s">
        <v>196</v>
      </c>
      <c r="P2469" s="39"/>
    </row>
    <row r="2470" spans="1:16" s="36" customFormat="1" x14ac:dyDescent="0.25">
      <c r="A2470" s="37" t="s">
        <v>4923</v>
      </c>
      <c r="B2470" s="44" t="str">
        <f t="shared" si="46"/>
        <v>F294 3F/230V/3Ph/cCSAus/UL</v>
      </c>
      <c r="C2470" s="37" t="s">
        <v>4924</v>
      </c>
      <c r="D2470" s="37" t="str">
        <f>VLOOKUP(A2470,'[1]Zoeller Pump Company'!$A$10:$C$3862,3,FALSE)</f>
        <v>https://www.zoellerpumps.com/en-us/products/sewage-pumps/commercial/290-series</v>
      </c>
      <c r="E2470" s="37" t="s">
        <v>21</v>
      </c>
      <c r="F2470" s="40">
        <v>1488</v>
      </c>
      <c r="G2470" s="41"/>
      <c r="H2470" s="42">
        <v>53514023232</v>
      </c>
      <c r="I2470" s="43">
        <v>89</v>
      </c>
      <c r="J2470" s="43" t="s">
        <v>22</v>
      </c>
      <c r="K2470" s="43">
        <v>21.25</v>
      </c>
      <c r="L2470" s="43">
        <v>11.75</v>
      </c>
      <c r="M2470" s="43">
        <v>14.75</v>
      </c>
      <c r="N2470" s="37" t="s">
        <v>23</v>
      </c>
      <c r="O2470" s="37" t="s">
        <v>196</v>
      </c>
      <c r="P2470" s="39"/>
    </row>
    <row r="2471" spans="1:16" s="36" customFormat="1" x14ac:dyDescent="0.25">
      <c r="A2471" s="37" t="s">
        <v>4925</v>
      </c>
      <c r="B2471" s="44" t="str">
        <f t="shared" si="46"/>
        <v>J294 3F/200-208V/3Ph/cCSAus/UL</v>
      </c>
      <c r="C2471" s="37" t="s">
        <v>4926</v>
      </c>
      <c r="D2471" s="37" t="str">
        <f>VLOOKUP(A2471,'[1]Zoeller Pump Company'!$A$10:$C$3862,3,FALSE)</f>
        <v>https://www.zoellerpumps.com/en-us/products/sewage-pumps/commercial/290-series</v>
      </c>
      <c r="E2471" s="37" t="s">
        <v>21</v>
      </c>
      <c r="F2471" s="40">
        <v>1488</v>
      </c>
      <c r="G2471" s="41"/>
      <c r="H2471" s="42">
        <v>53514023249</v>
      </c>
      <c r="I2471" s="43">
        <v>89</v>
      </c>
      <c r="J2471" s="43" t="s">
        <v>22</v>
      </c>
      <c r="K2471" s="43">
        <v>21.25</v>
      </c>
      <c r="L2471" s="43">
        <v>11.75</v>
      </c>
      <c r="M2471" s="43">
        <v>14.75</v>
      </c>
      <c r="N2471" s="37" t="s">
        <v>23</v>
      </c>
      <c r="O2471" s="37" t="s">
        <v>196</v>
      </c>
      <c r="P2471" s="39"/>
    </row>
    <row r="2472" spans="1:16" s="36" customFormat="1" x14ac:dyDescent="0.25">
      <c r="A2472" s="37" t="s">
        <v>4927</v>
      </c>
      <c r="B2472" s="44" t="str">
        <f t="shared" si="46"/>
        <v>J294 3F/25'Cd/200-208V/3Ph/cCSAus/UL</v>
      </c>
      <c r="C2472" s="37" t="s">
        <v>4928</v>
      </c>
      <c r="D2472" s="37" t="str">
        <f>VLOOKUP(A2472,'[1]Zoeller Pump Company'!$A$10:$C$3862,3,FALSE)</f>
        <v>https://www.zoellerpumps.com/en-us/products/sewage-pumps/commercial/290-series</v>
      </c>
      <c r="E2472" s="37" t="s">
        <v>21</v>
      </c>
      <c r="F2472" s="40">
        <v>1588</v>
      </c>
      <c r="G2472" s="41"/>
      <c r="H2472" s="42">
        <v>53514023256</v>
      </c>
      <c r="I2472" s="43">
        <v>91</v>
      </c>
      <c r="J2472" s="43" t="s">
        <v>22</v>
      </c>
      <c r="K2472" s="43">
        <v>21.25</v>
      </c>
      <c r="L2472" s="43">
        <v>11.75</v>
      </c>
      <c r="M2472" s="43">
        <v>14.75</v>
      </c>
      <c r="N2472" s="37" t="s">
        <v>23</v>
      </c>
      <c r="O2472" s="37" t="s">
        <v>196</v>
      </c>
      <c r="P2472" s="39"/>
    </row>
    <row r="2473" spans="1:16" s="36" customFormat="1" x14ac:dyDescent="0.25">
      <c r="A2473" s="37" t="s">
        <v>4929</v>
      </c>
      <c r="B2473" s="44" t="str">
        <f t="shared" si="46"/>
        <v>E294 3F/50'Cd/230V/1Ph/CSA</v>
      </c>
      <c r="C2473" s="37" t="s">
        <v>4930</v>
      </c>
      <c r="D2473" s="37" t="str">
        <f>VLOOKUP(A2473,'[1]Zoeller Pump Company'!$A$10:$C$3862,3,FALSE)</f>
        <v>https://www.zoellerpumps.com/en-us/products/sewage-pumps/commercial/290-series</v>
      </c>
      <c r="E2473" s="37" t="s">
        <v>21</v>
      </c>
      <c r="F2473" s="40">
        <v>1513</v>
      </c>
      <c r="G2473" s="41"/>
      <c r="H2473" s="42">
        <v>53514023263</v>
      </c>
      <c r="I2473" s="43">
        <v>98</v>
      </c>
      <c r="J2473" s="43" t="s">
        <v>22</v>
      </c>
      <c r="K2473" s="43">
        <v>21.25</v>
      </c>
      <c r="L2473" s="43">
        <v>11.75</v>
      </c>
      <c r="M2473" s="43">
        <v>14.75</v>
      </c>
      <c r="N2473" s="37" t="s">
        <v>23</v>
      </c>
      <c r="O2473" s="37" t="s">
        <v>196</v>
      </c>
    </row>
    <row r="2474" spans="1:16" s="36" customFormat="1" x14ac:dyDescent="0.25">
      <c r="A2474" s="37" t="s">
        <v>4931</v>
      </c>
      <c r="B2474" s="44" t="str">
        <f t="shared" si="46"/>
        <v>E294 3F/25'Cd/230V/1Ph/CSA</v>
      </c>
      <c r="C2474" s="37" t="s">
        <v>4932</v>
      </c>
      <c r="D2474" s="37" t="str">
        <f>VLOOKUP(A2474,'[1]Zoeller Pump Company'!$A$10:$C$3862,3,FALSE)</f>
        <v>https://www.zoellerpumps.com/en-us/products/sewage-pumps/commercial/290-series</v>
      </c>
      <c r="E2474" s="37" t="s">
        <v>21</v>
      </c>
      <c r="F2474" s="40">
        <v>1473</v>
      </c>
      <c r="G2474" s="41"/>
      <c r="H2474" s="42">
        <v>53514023270</v>
      </c>
      <c r="I2474" s="43">
        <v>91</v>
      </c>
      <c r="J2474" s="43" t="s">
        <v>22</v>
      </c>
      <c r="K2474" s="43">
        <v>21.25</v>
      </c>
      <c r="L2474" s="43">
        <v>11.75</v>
      </c>
      <c r="M2474" s="43">
        <v>14.75</v>
      </c>
      <c r="N2474" s="37" t="s">
        <v>23</v>
      </c>
      <c r="O2474" s="37" t="s">
        <v>196</v>
      </c>
    </row>
    <row r="2475" spans="1:16" s="36" customFormat="1" x14ac:dyDescent="0.25">
      <c r="A2475" s="37" t="s">
        <v>4933</v>
      </c>
      <c r="B2475" s="44" t="str">
        <f t="shared" ref="B2475:B2538" si="47">IF(D2475&lt;&gt;0,HYPERLINK(D2475,C2475),"NO LINK")</f>
        <v>I294 3F/200-208V/1Ph/cCSAus</v>
      </c>
      <c r="C2475" s="37" t="s">
        <v>4934</v>
      </c>
      <c r="D2475" s="37" t="str">
        <f>VLOOKUP(A2475,'[1]Zoeller Pump Company'!$A$10:$C$3862,3,FALSE)</f>
        <v>https://www.zoellerpumps.com/en-us/products/sewage-pumps/commercial/290-series</v>
      </c>
      <c r="E2475" s="37" t="s">
        <v>21</v>
      </c>
      <c r="F2475" s="40">
        <v>1413</v>
      </c>
      <c r="G2475" s="41"/>
      <c r="H2475" s="42">
        <v>53514023287</v>
      </c>
      <c r="I2475" s="43">
        <v>89</v>
      </c>
      <c r="J2475" s="43" t="s">
        <v>22</v>
      </c>
      <c r="K2475" s="43">
        <v>21.25</v>
      </c>
      <c r="L2475" s="43">
        <v>11.75</v>
      </c>
      <c r="M2475" s="43">
        <v>14.75</v>
      </c>
      <c r="N2475" s="37" t="s">
        <v>23</v>
      </c>
      <c r="O2475" s="37" t="s">
        <v>196</v>
      </c>
    </row>
    <row r="2476" spans="1:16" s="36" customFormat="1" x14ac:dyDescent="0.25">
      <c r="A2476" s="37" t="s">
        <v>4935</v>
      </c>
      <c r="B2476" s="44" t="str">
        <f t="shared" si="47"/>
        <v>G294 3F/25'Cd/460V/3Ph/cCSAus/UL</v>
      </c>
      <c r="C2476" s="37" t="s">
        <v>4936</v>
      </c>
      <c r="D2476" s="37" t="str">
        <f>VLOOKUP(A2476,'[1]Zoeller Pump Company'!$A$10:$C$3862,3,FALSE)</f>
        <v>https://www.zoellerpumps.com/en-us/products/sewage-pumps/commercial/290-series</v>
      </c>
      <c r="E2476" s="37" t="s">
        <v>21</v>
      </c>
      <c r="F2476" s="40">
        <v>1588</v>
      </c>
      <c r="G2476" s="41"/>
      <c r="H2476" s="42">
        <v>53514025410</v>
      </c>
      <c r="I2476" s="43">
        <v>91</v>
      </c>
      <c r="J2476" s="43" t="s">
        <v>22</v>
      </c>
      <c r="K2476" s="43">
        <v>21.25</v>
      </c>
      <c r="L2476" s="43">
        <v>11.75</v>
      </c>
      <c r="M2476" s="43">
        <v>14.75</v>
      </c>
      <c r="N2476" s="37" t="s">
        <v>23</v>
      </c>
      <c r="O2476" s="37" t="s">
        <v>196</v>
      </c>
    </row>
    <row r="2477" spans="1:16" s="36" customFormat="1" x14ac:dyDescent="0.25">
      <c r="A2477" s="37" t="s">
        <v>4937</v>
      </c>
      <c r="B2477" s="44" t="str">
        <f t="shared" si="47"/>
        <v>I294 3F/35'Cd/200-208V/1Ph/cCSAus</v>
      </c>
      <c r="C2477" s="37" t="s">
        <v>4938</v>
      </c>
      <c r="D2477" s="37" t="str">
        <f>VLOOKUP(A2477,'[1]Zoeller Pump Company'!$A$10:$C$3862,3,FALSE)</f>
        <v>https://www.zoellerpumps.com/en-us/products/sewage-pumps/commercial/290-series</v>
      </c>
      <c r="E2477" s="37" t="s">
        <v>21</v>
      </c>
      <c r="F2477" s="40">
        <v>1514</v>
      </c>
      <c r="G2477" s="41"/>
      <c r="H2477" s="42">
        <v>53514027681</v>
      </c>
      <c r="I2477" s="43">
        <v>94</v>
      </c>
      <c r="J2477" s="43" t="s">
        <v>22</v>
      </c>
      <c r="K2477" s="43">
        <v>21.25</v>
      </c>
      <c r="L2477" s="43">
        <v>11.75</v>
      </c>
      <c r="M2477" s="43">
        <v>14.75</v>
      </c>
      <c r="N2477" s="37" t="s">
        <v>23</v>
      </c>
      <c r="O2477" s="37" t="s">
        <v>196</v>
      </c>
    </row>
    <row r="2478" spans="1:16" s="36" customFormat="1" x14ac:dyDescent="0.25">
      <c r="A2478" s="37" t="s">
        <v>4939</v>
      </c>
      <c r="B2478" s="44" t="str">
        <f t="shared" si="47"/>
        <v>H294 3F/200-208V/1Ph/cCSAus</v>
      </c>
      <c r="C2478" s="37" t="s">
        <v>4940</v>
      </c>
      <c r="D2478" s="37" t="str">
        <f>VLOOKUP(A2478,'[1]Zoeller Pump Company'!$A$10:$C$3862,3,FALSE)</f>
        <v>https://www.zoellerpumps.com/en-us/products/sewage-pumps/commercial/290-series</v>
      </c>
      <c r="E2478" s="37" t="s">
        <v>21</v>
      </c>
      <c r="F2478" s="40">
        <v>1514</v>
      </c>
      <c r="G2478" s="41"/>
      <c r="H2478" s="42">
        <v>53514029159</v>
      </c>
      <c r="I2478" s="43">
        <v>90</v>
      </c>
      <c r="J2478" s="43" t="s">
        <v>22</v>
      </c>
      <c r="K2478" s="43">
        <v>21.25</v>
      </c>
      <c r="L2478" s="43">
        <v>11.75</v>
      </c>
      <c r="M2478" s="43">
        <v>14.75</v>
      </c>
      <c r="N2478" s="37" t="s">
        <v>23</v>
      </c>
      <c r="O2478" s="37" t="s">
        <v>196</v>
      </c>
    </row>
    <row r="2479" spans="1:16" s="36" customFormat="1" x14ac:dyDescent="0.25">
      <c r="A2479" s="37" t="s">
        <v>4941</v>
      </c>
      <c r="B2479" s="44" t="str">
        <f t="shared" si="47"/>
        <v>G294 3F/50'Cd/460V/3Ph/cCSAus/UL</v>
      </c>
      <c r="C2479" s="37" t="s">
        <v>4942</v>
      </c>
      <c r="D2479" s="37" t="str">
        <f>VLOOKUP(A2479,'[1]Zoeller Pump Company'!$A$10:$C$3862,3,FALSE)</f>
        <v>https://www.zoellerpumps.com/en-us/products/sewage-pumps/commercial/290-series</v>
      </c>
      <c r="E2479" s="37" t="s">
        <v>21</v>
      </c>
      <c r="F2479" s="40">
        <v>1628</v>
      </c>
      <c r="G2479" s="41"/>
      <c r="H2479" s="42">
        <v>53514029951</v>
      </c>
      <c r="I2479" s="43">
        <v>98</v>
      </c>
      <c r="J2479" s="43" t="s">
        <v>22</v>
      </c>
      <c r="K2479" s="43">
        <v>21.25</v>
      </c>
      <c r="L2479" s="43">
        <v>11.75</v>
      </c>
      <c r="M2479" s="43">
        <v>14.75</v>
      </c>
      <c r="N2479" s="37" t="s">
        <v>23</v>
      </c>
      <c r="O2479" s="37" t="s">
        <v>196</v>
      </c>
    </row>
    <row r="2480" spans="1:16" s="36" customFormat="1" x14ac:dyDescent="0.25">
      <c r="A2480" s="37" t="s">
        <v>4943</v>
      </c>
      <c r="B2480" s="44" t="str">
        <f t="shared" si="47"/>
        <v>D294 3F/50'Cd/230V/1Ph/cCSAus/UL</v>
      </c>
      <c r="C2480" s="37" t="s">
        <v>4944</v>
      </c>
      <c r="D2480" s="37" t="str">
        <f>VLOOKUP(A2480,'[1]Zoeller Pump Company'!$A$10:$C$3862,3,FALSE)</f>
        <v>https://www.zoellerpumps.com/en-us/products/sewage-pumps/commercial/290-series</v>
      </c>
      <c r="E2480" s="37" t="s">
        <v>21</v>
      </c>
      <c r="F2480" s="40">
        <v>1614</v>
      </c>
      <c r="G2480" s="41"/>
      <c r="H2480" s="42">
        <v>53514030339</v>
      </c>
      <c r="I2480" s="43">
        <v>99</v>
      </c>
      <c r="J2480" s="43" t="s">
        <v>22</v>
      </c>
      <c r="K2480" s="43">
        <v>21.25</v>
      </c>
      <c r="L2480" s="43">
        <v>11.75</v>
      </c>
      <c r="M2480" s="43">
        <v>14.75</v>
      </c>
      <c r="N2480" s="37" t="s">
        <v>23</v>
      </c>
      <c r="O2480" s="37" t="s">
        <v>196</v>
      </c>
    </row>
    <row r="2481" spans="1:15" s="36" customFormat="1" x14ac:dyDescent="0.25">
      <c r="A2481" s="37" t="s">
        <v>4945</v>
      </c>
      <c r="B2481" s="44" t="str">
        <f t="shared" si="47"/>
        <v>E294 3F/35'Cd/230V/1Ph/CSA</v>
      </c>
      <c r="C2481" s="37" t="s">
        <v>4946</v>
      </c>
      <c r="D2481" s="37" t="str">
        <f>VLOOKUP(A2481,'[1]Zoeller Pump Company'!$A$10:$C$3862,3,FALSE)</f>
        <v>https://www.zoellerpumps.com/en-us/products/sewage-pumps/commercial/290-series</v>
      </c>
      <c r="E2481" s="37" t="s">
        <v>21</v>
      </c>
      <c r="F2481" s="40">
        <v>1483</v>
      </c>
      <c r="G2481" s="41"/>
      <c r="H2481" s="42">
        <v>53514030964</v>
      </c>
      <c r="I2481" s="43">
        <v>94</v>
      </c>
      <c r="J2481" s="43" t="s">
        <v>22</v>
      </c>
      <c r="K2481" s="43">
        <v>21.25</v>
      </c>
      <c r="L2481" s="43">
        <v>11.75</v>
      </c>
      <c r="M2481" s="43">
        <v>14.75</v>
      </c>
      <c r="N2481" s="37" t="s">
        <v>23</v>
      </c>
      <c r="O2481" s="37" t="s">
        <v>196</v>
      </c>
    </row>
    <row r="2482" spans="1:15" s="36" customFormat="1" x14ac:dyDescent="0.25">
      <c r="A2482" s="37" t="s">
        <v>4947</v>
      </c>
      <c r="B2482" s="44" t="str">
        <f t="shared" si="47"/>
        <v>E294 3F/230V/1Ph/Wo Plug/CSA</v>
      </c>
      <c r="C2482" s="37" t="s">
        <v>4948</v>
      </c>
      <c r="D2482" s="37" t="str">
        <f>VLOOKUP(A2482,'[1]Zoeller Pump Company'!$A$10:$C$3862,3,FALSE)</f>
        <v>https://www.zoellerpumps.com/en-us/products/sewage-pumps/commercial/290-series</v>
      </c>
      <c r="E2482" s="37" t="s">
        <v>21</v>
      </c>
      <c r="F2482" s="40">
        <v>1373</v>
      </c>
      <c r="G2482" s="41"/>
      <c r="H2482" s="42">
        <v>53514033453</v>
      </c>
      <c r="I2482" s="43">
        <v>89</v>
      </c>
      <c r="J2482" s="43" t="s">
        <v>22</v>
      </c>
      <c r="K2482" s="43">
        <v>21.25</v>
      </c>
      <c r="L2482" s="43">
        <v>11.75</v>
      </c>
      <c r="M2482" s="43">
        <v>14.75</v>
      </c>
      <c r="N2482" s="37" t="s">
        <v>23</v>
      </c>
      <c r="O2482" s="37" t="s">
        <v>196</v>
      </c>
    </row>
    <row r="2483" spans="1:15" s="36" customFormat="1" x14ac:dyDescent="0.25">
      <c r="A2483" s="37" t="s">
        <v>4949</v>
      </c>
      <c r="B2483" s="44" t="str">
        <f t="shared" si="47"/>
        <v>J294 3F/50'Cd/200-208V/3Ph/cCSAus/UL</v>
      </c>
      <c r="C2483" s="37" t="s">
        <v>4950</v>
      </c>
      <c r="D2483" s="37" t="str">
        <f>VLOOKUP(A2483,'[1]Zoeller Pump Company'!$A$10:$C$3862,3,FALSE)</f>
        <v>https://www.zoellerpumps.com/en-us/products/sewage-pumps/commercial/290-series</v>
      </c>
      <c r="E2483" s="37" t="s">
        <v>21</v>
      </c>
      <c r="F2483" s="40">
        <v>1628</v>
      </c>
      <c r="G2483" s="41"/>
      <c r="H2483" s="42">
        <v>53514049942</v>
      </c>
      <c r="I2483" s="43">
        <v>98</v>
      </c>
      <c r="J2483" s="43" t="s">
        <v>22</v>
      </c>
      <c r="K2483" s="43">
        <v>21.25</v>
      </c>
      <c r="L2483" s="43">
        <v>11.75</v>
      </c>
      <c r="M2483" s="43">
        <v>14.75</v>
      </c>
      <c r="N2483" s="37" t="s">
        <v>23</v>
      </c>
      <c r="O2483" s="37" t="s">
        <v>196</v>
      </c>
    </row>
    <row r="2484" spans="1:15" s="36" customFormat="1" x14ac:dyDescent="0.25">
      <c r="A2484" s="37" t="s">
        <v>4951</v>
      </c>
      <c r="B2484" s="44" t="str">
        <f t="shared" si="47"/>
        <v>H294 3F/35'Cd/200-208V/1Ph/cCSAus</v>
      </c>
      <c r="C2484" s="37" t="s">
        <v>4952</v>
      </c>
      <c r="D2484" s="37" t="str">
        <f>VLOOKUP(A2484,'[1]Zoeller Pump Company'!$A$10:$C$3862,3,FALSE)</f>
        <v>https://www.zoellerpumps.com/en-us/products/sewage-pumps/commercial/290-series</v>
      </c>
      <c r="E2484" s="37" t="s">
        <v>21</v>
      </c>
      <c r="F2484" s="40">
        <v>1514</v>
      </c>
      <c r="G2484" s="41"/>
      <c r="H2484" s="42">
        <v>53514065683</v>
      </c>
      <c r="I2484" s="43">
        <v>95</v>
      </c>
      <c r="J2484" s="43" t="s">
        <v>22</v>
      </c>
      <c r="K2484" s="43">
        <v>21.25</v>
      </c>
      <c r="L2484" s="43">
        <v>11.75</v>
      </c>
      <c r="M2484" s="43">
        <v>14.75</v>
      </c>
      <c r="N2484" s="37" t="s">
        <v>23</v>
      </c>
      <c r="O2484" s="37" t="s">
        <v>196</v>
      </c>
    </row>
    <row r="2485" spans="1:15" s="36" customFormat="1" x14ac:dyDescent="0.25">
      <c r="A2485" s="37" t="s">
        <v>4953</v>
      </c>
      <c r="B2485" s="44" t="str">
        <f t="shared" si="47"/>
        <v>I294 3F/25'Cd/200-208V/1Ph/cCSAus</v>
      </c>
      <c r="C2485" s="37" t="s">
        <v>4954</v>
      </c>
      <c r="D2485" s="37" t="str">
        <f>VLOOKUP(A2485,'[1]Zoeller Pump Company'!$A$10:$C$3862,3,FALSE)</f>
        <v>https://www.zoellerpumps.com/en-us/products/sewage-pumps/commercial/290-series</v>
      </c>
      <c r="E2485" s="37" t="s">
        <v>21</v>
      </c>
      <c r="F2485" s="40">
        <v>1513</v>
      </c>
      <c r="G2485" s="41"/>
      <c r="H2485" s="42">
        <v>53514092849</v>
      </c>
      <c r="I2485" s="43">
        <v>92</v>
      </c>
      <c r="J2485" s="43" t="s">
        <v>22</v>
      </c>
      <c r="K2485" s="43">
        <v>21.25</v>
      </c>
      <c r="L2485" s="43">
        <v>11.75</v>
      </c>
      <c r="M2485" s="43">
        <v>14.75</v>
      </c>
      <c r="N2485" s="37" t="s">
        <v>23</v>
      </c>
      <c r="O2485" s="37" t="s">
        <v>196</v>
      </c>
    </row>
    <row r="2486" spans="1:15" s="36" customFormat="1" x14ac:dyDescent="0.25">
      <c r="A2486" s="37" t="s">
        <v>4955</v>
      </c>
      <c r="B2486" s="44" t="str">
        <f t="shared" si="47"/>
        <v>D294 3F/35'Cd/230V/1Ph/cCSAus/UL</v>
      </c>
      <c r="C2486" s="37" t="s">
        <v>4956</v>
      </c>
      <c r="D2486" s="37" t="str">
        <f>VLOOKUP(A2486,'[1]Zoeller Pump Company'!$A$10:$C$3862,3,FALSE)</f>
        <v>https://www.zoellerpumps.com/en-us/products/sewage-pumps/commercial/290-series</v>
      </c>
      <c r="E2486" s="37" t="s">
        <v>21</v>
      </c>
      <c r="F2486" s="40">
        <v>1584</v>
      </c>
      <c r="G2486" s="41"/>
      <c r="H2486" s="42">
        <v>53514100216</v>
      </c>
      <c r="I2486" s="43">
        <v>99</v>
      </c>
      <c r="J2486" s="43" t="s">
        <v>22</v>
      </c>
      <c r="K2486" s="43">
        <v>21.25</v>
      </c>
      <c r="L2486" s="43">
        <v>11.75</v>
      </c>
      <c r="M2486" s="43">
        <v>14.75</v>
      </c>
      <c r="N2486" s="37" t="s">
        <v>23</v>
      </c>
      <c r="O2486" s="37" t="s">
        <v>196</v>
      </c>
    </row>
    <row r="2487" spans="1:15" s="36" customFormat="1" x14ac:dyDescent="0.25">
      <c r="A2487" s="37" t="s">
        <v>4957</v>
      </c>
      <c r="B2487" s="44" t="str">
        <f t="shared" si="47"/>
        <v>FX294 3F/230V/3Ph/Ex Pr/FM/CSA</v>
      </c>
      <c r="C2487" s="37" t="s">
        <v>4958</v>
      </c>
      <c r="D2487" s="37" t="str">
        <f>VLOOKUP(A2487,'[1]Zoeller Pump Company'!$A$10:$C$3862,3,FALSE)</f>
        <v>https://www.zoellerpumps.com/en-us/products/sewage-pumps/commercial/290-series</v>
      </c>
      <c r="E2487" s="37" t="s">
        <v>21</v>
      </c>
      <c r="F2487" s="40">
        <v>3039</v>
      </c>
      <c r="G2487" s="41"/>
      <c r="H2487" s="42">
        <v>53514112332</v>
      </c>
      <c r="I2487" s="43">
        <v>120</v>
      </c>
      <c r="J2487" s="43" t="s">
        <v>22</v>
      </c>
      <c r="K2487" s="43">
        <v>32</v>
      </c>
      <c r="L2487" s="43">
        <v>12</v>
      </c>
      <c r="M2487" s="43">
        <v>15</v>
      </c>
      <c r="N2487" s="37" t="s">
        <v>23</v>
      </c>
      <c r="O2487" s="37" t="s">
        <v>24</v>
      </c>
    </row>
    <row r="2488" spans="1:15" s="36" customFormat="1" x14ac:dyDescent="0.25">
      <c r="A2488" s="37" t="s">
        <v>4959</v>
      </c>
      <c r="B2488" s="44" t="str">
        <f t="shared" si="47"/>
        <v>JX294 3F/200V/3Ph/Ex Pr/FM/CSA</v>
      </c>
      <c r="C2488" s="37" t="s">
        <v>4960</v>
      </c>
      <c r="D2488" s="37" t="str">
        <f>VLOOKUP(A2488,'[1]Zoeller Pump Company'!$A$10:$C$3862,3,FALSE)</f>
        <v>https://www.zoellerpumps.com/en-us/products/sewage-pumps/commercial/290-series</v>
      </c>
      <c r="E2488" s="37" t="s">
        <v>21</v>
      </c>
      <c r="F2488" s="40">
        <v>3039</v>
      </c>
      <c r="G2488" s="41"/>
      <c r="H2488" s="42">
        <v>53514120429</v>
      </c>
      <c r="I2488" s="43">
        <v>121</v>
      </c>
      <c r="J2488" s="43" t="s">
        <v>22</v>
      </c>
      <c r="K2488" s="43">
        <v>32</v>
      </c>
      <c r="L2488" s="43">
        <v>12</v>
      </c>
      <c r="M2488" s="43">
        <v>15</v>
      </c>
      <c r="N2488" s="37" t="s">
        <v>23</v>
      </c>
      <c r="O2488" s="37" t="s">
        <v>24</v>
      </c>
    </row>
    <row r="2489" spans="1:15" s="36" customFormat="1" x14ac:dyDescent="0.25">
      <c r="A2489" s="37" t="s">
        <v>4961</v>
      </c>
      <c r="B2489" s="44" t="str">
        <f t="shared" si="47"/>
        <v>EX294 3F/230V/1Ph/Ex Pr/FM/CSA</v>
      </c>
      <c r="C2489" s="37" t="s">
        <v>4962</v>
      </c>
      <c r="D2489" s="37" t="str">
        <f>VLOOKUP(A2489,'[1]Zoeller Pump Company'!$A$10:$C$3862,3,FALSE)</f>
        <v>https://www.zoellerpumps.com/en-us/products/sewage-pumps/commercial/290-series</v>
      </c>
      <c r="E2489" s="37" t="s">
        <v>21</v>
      </c>
      <c r="F2489" s="40">
        <v>2924</v>
      </c>
      <c r="G2489" s="41"/>
      <c r="H2489" s="42">
        <v>53514122881</v>
      </c>
      <c r="I2489" s="43">
        <v>122</v>
      </c>
      <c r="J2489" s="43" t="s">
        <v>22</v>
      </c>
      <c r="K2489" s="43">
        <v>32</v>
      </c>
      <c r="L2489" s="43">
        <v>12</v>
      </c>
      <c r="M2489" s="43">
        <v>15</v>
      </c>
      <c r="N2489" s="37" t="s">
        <v>23</v>
      </c>
      <c r="O2489" s="37" t="s">
        <v>24</v>
      </c>
    </row>
    <row r="2490" spans="1:15" s="36" customFormat="1" x14ac:dyDescent="0.25">
      <c r="A2490" s="37" t="s">
        <v>4963</v>
      </c>
      <c r="B2490" s="44" t="str">
        <f t="shared" si="47"/>
        <v>F294 3F/25'Cd/230V/3Ph/cCSAus/UL</v>
      </c>
      <c r="C2490" s="37" t="s">
        <v>4964</v>
      </c>
      <c r="D2490" s="37" t="str">
        <f>VLOOKUP(A2490,'[1]Zoeller Pump Company'!$A$10:$C$3862,3,FALSE)</f>
        <v>https://www.zoellerpumps.com/en-us/products/sewage-pumps/commercial/290-series</v>
      </c>
      <c r="E2490" s="37" t="s">
        <v>21</v>
      </c>
      <c r="F2490" s="40">
        <v>1588</v>
      </c>
      <c r="G2490" s="41"/>
      <c r="H2490" s="42">
        <v>53514136451</v>
      </c>
      <c r="I2490" s="43">
        <v>92</v>
      </c>
      <c r="J2490" s="43" t="s">
        <v>22</v>
      </c>
      <c r="K2490" s="43">
        <v>21.25</v>
      </c>
      <c r="L2490" s="43">
        <v>11.75</v>
      </c>
      <c r="M2490" s="43">
        <v>14.75</v>
      </c>
      <c r="N2490" s="37" t="s">
        <v>23</v>
      </c>
      <c r="O2490" s="37" t="s">
        <v>196</v>
      </c>
    </row>
    <row r="2491" spans="1:15" s="36" customFormat="1" x14ac:dyDescent="0.25">
      <c r="A2491" s="37" t="s">
        <v>4965</v>
      </c>
      <c r="B2491" s="44" t="str">
        <f t="shared" si="47"/>
        <v>IX294 3F/200-208V/1Ph/Ex Pr/FM/CSA</v>
      </c>
      <c r="C2491" s="37" t="s">
        <v>4966</v>
      </c>
      <c r="D2491" s="37" t="str">
        <f>VLOOKUP(A2491,'[1]Zoeller Pump Company'!$A$10:$C$3862,3,FALSE)</f>
        <v>https://www.zoellerpumps.com/en-us/products/sewage-pumps/commercial/290-series</v>
      </c>
      <c r="E2491" s="37" t="s">
        <v>21</v>
      </c>
      <c r="F2491" s="40">
        <v>2964</v>
      </c>
      <c r="G2491" s="41"/>
      <c r="H2491" s="42">
        <v>53514171780</v>
      </c>
      <c r="I2491" s="43">
        <v>122</v>
      </c>
      <c r="J2491" s="43" t="s">
        <v>22</v>
      </c>
      <c r="K2491" s="43">
        <v>32</v>
      </c>
      <c r="L2491" s="43">
        <v>12</v>
      </c>
      <c r="M2491" s="43">
        <v>15</v>
      </c>
      <c r="N2491" s="37" t="s">
        <v>23</v>
      </c>
      <c r="O2491" s="37" t="s">
        <v>24</v>
      </c>
    </row>
    <row r="2492" spans="1:15" s="36" customFormat="1" x14ac:dyDescent="0.25">
      <c r="A2492" s="37" t="s">
        <v>4967</v>
      </c>
      <c r="B2492" s="44" t="str">
        <f t="shared" si="47"/>
        <v>J294 3F/35'Cd/200-208V/3Ph/cCSAus/UL</v>
      </c>
      <c r="C2492" s="37" t="s">
        <v>4968</v>
      </c>
      <c r="D2492" s="37" t="str">
        <f>VLOOKUP(A2492,'[1]Zoeller Pump Company'!$A$10:$C$3862,3,FALSE)</f>
        <v>https://www.zoellerpumps.com/en-us/products/sewage-pumps/commercial/290-series</v>
      </c>
      <c r="E2492" s="37" t="s">
        <v>21</v>
      </c>
      <c r="F2492" s="40">
        <v>1598</v>
      </c>
      <c r="G2492" s="41"/>
      <c r="H2492" s="42">
        <v>53514186340</v>
      </c>
      <c r="I2492" s="43">
        <v>92</v>
      </c>
      <c r="J2492" s="43" t="s">
        <v>22</v>
      </c>
      <c r="K2492" s="43">
        <v>21.25</v>
      </c>
      <c r="L2492" s="43">
        <v>11.75</v>
      </c>
      <c r="M2492" s="43">
        <v>14.75</v>
      </c>
      <c r="N2492" s="37" t="s">
        <v>23</v>
      </c>
      <c r="O2492" s="37" t="s">
        <v>196</v>
      </c>
    </row>
    <row r="2493" spans="1:15" s="36" customFormat="1" x14ac:dyDescent="0.25">
      <c r="A2493" s="37" t="s">
        <v>4969</v>
      </c>
      <c r="B2493" s="44" t="str">
        <f t="shared" si="47"/>
        <v>GX294 3F/50'Cd/460V/3Ph/Ex Pr/FM/CSA</v>
      </c>
      <c r="C2493" s="37" t="s">
        <v>4970</v>
      </c>
      <c r="D2493" s="37" t="str">
        <f>VLOOKUP(A2493,'[1]Zoeller Pump Company'!$A$10:$C$3862,3,FALSE)</f>
        <v>https://www.zoellerpumps.com/en-us/products/sewage-pumps/commercial/290-series</v>
      </c>
      <c r="E2493" s="37" t="s">
        <v>21</v>
      </c>
      <c r="F2493" s="40">
        <v>3179</v>
      </c>
      <c r="G2493" s="41"/>
      <c r="H2493" s="42">
        <v>53514191795</v>
      </c>
      <c r="I2493" s="43">
        <v>130</v>
      </c>
      <c r="J2493" s="43" t="s">
        <v>22</v>
      </c>
      <c r="K2493" s="43">
        <v>32</v>
      </c>
      <c r="L2493" s="43">
        <v>12</v>
      </c>
      <c r="M2493" s="43">
        <v>15</v>
      </c>
      <c r="N2493" s="37" t="s">
        <v>23</v>
      </c>
      <c r="O2493" s="37" t="s">
        <v>24</v>
      </c>
    </row>
    <row r="2494" spans="1:15" s="36" customFormat="1" x14ac:dyDescent="0.25">
      <c r="A2494" s="37" t="s">
        <v>4971</v>
      </c>
      <c r="B2494" s="44" t="str">
        <f t="shared" si="47"/>
        <v>GX294 3F/460V/3Ph/Ex Pr/FM/CSA</v>
      </c>
      <c r="C2494" s="37" t="s">
        <v>4972</v>
      </c>
      <c r="D2494" s="37" t="str">
        <f>VLOOKUP(A2494,'[1]Zoeller Pump Company'!$A$10:$C$3862,3,FALSE)</f>
        <v>https://www.zoellerpumps.com/en-us/products/sewage-pumps/commercial/290-series</v>
      </c>
      <c r="E2494" s="37" t="s">
        <v>21</v>
      </c>
      <c r="F2494" s="40">
        <v>3039</v>
      </c>
      <c r="G2494" s="41"/>
      <c r="H2494" s="42">
        <v>53514195717</v>
      </c>
      <c r="I2494" s="43">
        <v>119</v>
      </c>
      <c r="J2494" s="43" t="s">
        <v>22</v>
      </c>
      <c r="K2494" s="43">
        <v>32</v>
      </c>
      <c r="L2494" s="43">
        <v>12</v>
      </c>
      <c r="M2494" s="43">
        <v>15</v>
      </c>
      <c r="N2494" s="37" t="s">
        <v>23</v>
      </c>
      <c r="O2494" s="37" t="s">
        <v>24</v>
      </c>
    </row>
    <row r="2495" spans="1:15" s="36" customFormat="1" x14ac:dyDescent="0.25">
      <c r="A2495" s="37" t="s">
        <v>4973</v>
      </c>
      <c r="B2495" s="44" t="str">
        <f t="shared" si="47"/>
        <v>EX294 3F/25'Cd/230V/1Ph/Ex Pr/FM/CSA</v>
      </c>
      <c r="C2495" s="37" t="s">
        <v>4974</v>
      </c>
      <c r="D2495" s="37" t="str">
        <f>VLOOKUP(A2495,'[1]Zoeller Pump Company'!$A$10:$C$3862,3,FALSE)</f>
        <v>https://www.zoellerpumps.com/en-us/products/sewage-pumps/commercial/290-series</v>
      </c>
      <c r="E2495" s="37" t="s">
        <v>21</v>
      </c>
      <c r="F2495" s="40">
        <v>3024</v>
      </c>
      <c r="G2495" s="41"/>
      <c r="H2495" s="42">
        <v>53514203221</v>
      </c>
      <c r="I2495" s="43">
        <v>123</v>
      </c>
      <c r="J2495" s="43" t="s">
        <v>22</v>
      </c>
      <c r="K2495" s="43">
        <v>32</v>
      </c>
      <c r="L2495" s="43">
        <v>12</v>
      </c>
      <c r="M2495" s="43">
        <v>15</v>
      </c>
      <c r="N2495" s="37" t="s">
        <v>23</v>
      </c>
      <c r="O2495" s="37" t="s">
        <v>24</v>
      </c>
    </row>
    <row r="2496" spans="1:15" s="36" customFormat="1" x14ac:dyDescent="0.25">
      <c r="A2496" s="37" t="s">
        <v>4975</v>
      </c>
      <c r="B2496" s="44" t="str">
        <f t="shared" si="47"/>
        <v>G294 3F/35'Cd/460V/3Ph/cCSAus/UL</v>
      </c>
      <c r="C2496" s="37" t="s">
        <v>4976</v>
      </c>
      <c r="D2496" s="37" t="str">
        <f>VLOOKUP(A2496,'[1]Zoeller Pump Company'!$A$10:$C$3862,3,FALSE)</f>
        <v>https://www.zoellerpumps.com/en-us/products/sewage-pumps/commercial/290-series</v>
      </c>
      <c r="E2496" s="37" t="s">
        <v>21</v>
      </c>
      <c r="F2496" s="40">
        <v>1598</v>
      </c>
      <c r="G2496" s="41"/>
      <c r="H2496" s="42">
        <v>53514211257</v>
      </c>
      <c r="I2496" s="43">
        <v>92</v>
      </c>
      <c r="J2496" s="43" t="s">
        <v>22</v>
      </c>
      <c r="K2496" s="43">
        <v>21.25</v>
      </c>
      <c r="L2496" s="43">
        <v>11.75</v>
      </c>
      <c r="M2496" s="43">
        <v>14.75</v>
      </c>
      <c r="N2496" s="37" t="s">
        <v>23</v>
      </c>
      <c r="O2496" s="37" t="s">
        <v>196</v>
      </c>
    </row>
    <row r="2497" spans="1:15" s="36" customFormat="1" x14ac:dyDescent="0.25">
      <c r="A2497" s="37" t="s">
        <v>4977</v>
      </c>
      <c r="B2497" s="44" t="str">
        <f t="shared" si="47"/>
        <v>I294 3F/50'Cd/200-208V/1Ph/cCSAus</v>
      </c>
      <c r="C2497" s="37" t="s">
        <v>4978</v>
      </c>
      <c r="D2497" s="37" t="str">
        <f>VLOOKUP(A2497,'[1]Zoeller Pump Company'!$A$10:$C$3862,3,FALSE)</f>
        <v>https://www.zoellerpumps.com/en-us/products/sewage-pumps/commercial/290-series</v>
      </c>
      <c r="E2497" s="37" t="s">
        <v>21</v>
      </c>
      <c r="F2497" s="40">
        <v>1553</v>
      </c>
      <c r="G2497" s="41"/>
      <c r="H2497" s="42">
        <v>53514211325</v>
      </c>
      <c r="I2497" s="43">
        <v>94</v>
      </c>
      <c r="J2497" s="43" t="s">
        <v>22</v>
      </c>
      <c r="K2497" s="43">
        <v>21.25</v>
      </c>
      <c r="L2497" s="43">
        <v>11.75</v>
      </c>
      <c r="M2497" s="43">
        <v>14.75</v>
      </c>
      <c r="N2497" s="37" t="s">
        <v>23</v>
      </c>
      <c r="O2497" s="37" t="s">
        <v>196</v>
      </c>
    </row>
    <row r="2498" spans="1:15" s="36" customFormat="1" x14ac:dyDescent="0.25">
      <c r="A2498" s="37" t="s">
        <v>4979</v>
      </c>
      <c r="B2498" s="44" t="str">
        <f t="shared" si="47"/>
        <v>JX294 3F/35'CD/200V/3Ph/Ex Pr/FM//CSA</v>
      </c>
      <c r="C2498" s="37" t="s">
        <v>4980</v>
      </c>
      <c r="D2498" s="37" t="str">
        <f>VLOOKUP(A2498,'[1]Zoeller Pump Company'!$A$10:$C$3862,3,FALSE)</f>
        <v>https://www.zoellerpumps.com/en-us/products/sewage-pumps/commercial/290-series</v>
      </c>
      <c r="E2498" s="37" t="s">
        <v>21</v>
      </c>
      <c r="F2498" s="40">
        <v>3149</v>
      </c>
      <c r="G2498" s="41"/>
      <c r="H2498" s="42">
        <v>53514242015</v>
      </c>
      <c r="I2498" s="43">
        <v>121</v>
      </c>
      <c r="J2498" s="43" t="s">
        <v>22</v>
      </c>
      <c r="K2498" s="43">
        <v>32</v>
      </c>
      <c r="L2498" s="43">
        <v>12</v>
      </c>
      <c r="M2498" s="43">
        <v>15</v>
      </c>
      <c r="N2498" s="37" t="s">
        <v>23</v>
      </c>
      <c r="O2498" s="37" t="s">
        <v>24</v>
      </c>
    </row>
    <row r="2499" spans="1:15" s="36" customFormat="1" x14ac:dyDescent="0.25">
      <c r="A2499" s="37" t="s">
        <v>4981</v>
      </c>
      <c r="B2499" s="44" t="str">
        <f t="shared" si="47"/>
        <v>F294 3F/50'Cd/230V/3Ph/cCSAus/UL</v>
      </c>
      <c r="C2499" s="37" t="s">
        <v>4982</v>
      </c>
      <c r="D2499" s="37" t="str">
        <f>VLOOKUP(A2499,'[1]Zoeller Pump Company'!$A$10:$C$3862,3,FALSE)</f>
        <v>https://www.zoellerpumps.com/en-us/products/sewage-pumps/commercial/290-series</v>
      </c>
      <c r="E2499" s="37" t="s">
        <v>21</v>
      </c>
      <c r="F2499" s="40">
        <v>1628</v>
      </c>
      <c r="G2499" s="41"/>
      <c r="H2499" s="42">
        <v>53514304034</v>
      </c>
      <c r="I2499" s="43">
        <v>94</v>
      </c>
      <c r="J2499" s="43" t="s">
        <v>22</v>
      </c>
      <c r="K2499" s="43">
        <v>21.25</v>
      </c>
      <c r="L2499" s="43">
        <v>11.75</v>
      </c>
      <c r="M2499" s="43">
        <v>14.75</v>
      </c>
      <c r="N2499" s="37" t="s">
        <v>23</v>
      </c>
      <c r="O2499" s="37" t="s">
        <v>196</v>
      </c>
    </row>
    <row r="2500" spans="1:15" s="36" customFormat="1" x14ac:dyDescent="0.25">
      <c r="A2500" s="37" t="s">
        <v>4983</v>
      </c>
      <c r="B2500" s="44" t="str">
        <f t="shared" si="47"/>
        <v>EX294 3F/50'Cd/230V/1Ph/Ex Pr/FM/CSA</v>
      </c>
      <c r="C2500" s="37" t="s">
        <v>4984</v>
      </c>
      <c r="D2500" s="37" t="str">
        <f>VLOOKUP(A2500,'[1]Zoeller Pump Company'!$A$10:$C$3862,3,FALSE)</f>
        <v>https://www.zoellerpumps.com/en-us/products/sewage-pumps/commercial/290-series</v>
      </c>
      <c r="E2500" s="37" t="s">
        <v>21</v>
      </c>
      <c r="F2500" s="40">
        <v>3064</v>
      </c>
      <c r="G2500" s="41"/>
      <c r="H2500" s="42">
        <v>53514331658</v>
      </c>
      <c r="I2500" s="43">
        <v>124</v>
      </c>
      <c r="J2500" s="43" t="s">
        <v>22</v>
      </c>
      <c r="K2500" s="43">
        <v>32</v>
      </c>
      <c r="L2500" s="43">
        <v>12</v>
      </c>
      <c r="M2500" s="43">
        <v>15</v>
      </c>
      <c r="N2500" s="37" t="s">
        <v>23</v>
      </c>
      <c r="O2500" s="37" t="s">
        <v>24</v>
      </c>
    </row>
    <row r="2501" spans="1:15" s="36" customFormat="1" x14ac:dyDescent="0.25">
      <c r="A2501" s="37" t="s">
        <v>4985</v>
      </c>
      <c r="B2501" s="44" t="str">
        <f t="shared" si="47"/>
        <v>IX294 3F/50'Cd/200-208V/1Ph/Ex Pr/FM/CSA</v>
      </c>
      <c r="C2501" s="37" t="s">
        <v>4986</v>
      </c>
      <c r="D2501" s="37" t="str">
        <f>VLOOKUP(A2501,'[1]Zoeller Pump Company'!$A$10:$C$3862,3,FALSE)</f>
        <v>https://www.zoellerpumps.com/en-us/products/sewage-pumps/commercial/290-series</v>
      </c>
      <c r="E2501" s="37" t="s">
        <v>21</v>
      </c>
      <c r="F2501" s="40">
        <v>3104</v>
      </c>
      <c r="G2501" s="41"/>
      <c r="H2501" s="42">
        <v>53514364106</v>
      </c>
      <c r="I2501" s="43">
        <v>122</v>
      </c>
      <c r="J2501" s="43" t="s">
        <v>22</v>
      </c>
      <c r="K2501" s="43">
        <v>32</v>
      </c>
      <c r="L2501" s="43">
        <v>12</v>
      </c>
      <c r="M2501" s="43">
        <v>15</v>
      </c>
      <c r="N2501" s="37" t="s">
        <v>23</v>
      </c>
      <c r="O2501" s="37" t="s">
        <v>24</v>
      </c>
    </row>
    <row r="2502" spans="1:15" s="36" customFormat="1" x14ac:dyDescent="0.25">
      <c r="A2502" s="37" t="s">
        <v>4987</v>
      </c>
      <c r="B2502" s="44" t="str">
        <f t="shared" si="47"/>
        <v>JX294 3F/25'CD/200V/3Ph/Ex Pr/FM//CSA</v>
      </c>
      <c r="C2502" s="37" t="s">
        <v>4988</v>
      </c>
      <c r="D2502" s="37" t="str">
        <f>VLOOKUP(A2502,'[1]Zoeller Pump Company'!$A$10:$C$3862,3,FALSE)</f>
        <v>https://www.zoellerpumps.com/en-us/products/sewage-pumps/commercial/290-series</v>
      </c>
      <c r="E2502" s="37" t="s">
        <v>21</v>
      </c>
      <c r="F2502" s="40">
        <v>3139</v>
      </c>
      <c r="G2502" s="41"/>
      <c r="H2502" s="42">
        <v>53514371258</v>
      </c>
      <c r="I2502" s="43">
        <v>121</v>
      </c>
      <c r="J2502" s="43" t="s">
        <v>22</v>
      </c>
      <c r="K2502" s="43">
        <v>32</v>
      </c>
      <c r="L2502" s="43">
        <v>12</v>
      </c>
      <c r="M2502" s="43">
        <v>15</v>
      </c>
      <c r="N2502" s="37" t="s">
        <v>23</v>
      </c>
      <c r="O2502" s="37" t="s">
        <v>24</v>
      </c>
    </row>
    <row r="2503" spans="1:15" s="36" customFormat="1" x14ac:dyDescent="0.25">
      <c r="A2503" s="37" t="s">
        <v>4989</v>
      </c>
      <c r="B2503" s="44" t="str">
        <f t="shared" si="47"/>
        <v>JX294 3F/50'Cd/200-208V/3Ph/Ex Pr/FM/CSA</v>
      </c>
      <c r="C2503" s="37" t="s">
        <v>4990</v>
      </c>
      <c r="D2503" s="37" t="str">
        <f>VLOOKUP(A2503,'[1]Zoeller Pump Company'!$A$10:$C$3862,3,FALSE)</f>
        <v>https://www.zoellerpumps.com/en-us/products/sewage-pumps/commercial/290-series</v>
      </c>
      <c r="E2503" s="37" t="s">
        <v>21</v>
      </c>
      <c r="F2503" s="40">
        <v>3179</v>
      </c>
      <c r="G2503" s="41"/>
      <c r="H2503" s="42">
        <v>53514388751</v>
      </c>
      <c r="I2503" s="43">
        <v>122</v>
      </c>
      <c r="J2503" s="43" t="s">
        <v>22</v>
      </c>
      <c r="K2503" s="43">
        <v>32</v>
      </c>
      <c r="L2503" s="43">
        <v>12</v>
      </c>
      <c r="M2503" s="43">
        <v>15</v>
      </c>
      <c r="N2503" s="37" t="s">
        <v>23</v>
      </c>
      <c r="O2503" s="37" t="s">
        <v>24</v>
      </c>
    </row>
    <row r="2504" spans="1:15" s="36" customFormat="1" x14ac:dyDescent="0.25">
      <c r="A2504" s="37" t="s">
        <v>4991</v>
      </c>
      <c r="B2504" s="44" t="str">
        <f t="shared" si="47"/>
        <v>FX294 3F/50'Cd/230V/3Ph/Ex Pr/FM/CSA</v>
      </c>
      <c r="C2504" s="37" t="s">
        <v>4992</v>
      </c>
      <c r="D2504" s="37" t="str">
        <f>VLOOKUP(A2504,'[1]Zoeller Pump Company'!$A$10:$C$3862,3,FALSE)</f>
        <v>https://www.zoellerpumps.com/en-us/products/sewage-pumps/commercial/290-series</v>
      </c>
      <c r="E2504" s="37" t="s">
        <v>21</v>
      </c>
      <c r="F2504" s="40">
        <v>3179</v>
      </c>
      <c r="G2504" s="41"/>
      <c r="H2504" s="42">
        <v>53514394035</v>
      </c>
      <c r="I2504" s="43">
        <v>120</v>
      </c>
      <c r="J2504" s="43" t="s">
        <v>22</v>
      </c>
      <c r="K2504" s="43">
        <v>32</v>
      </c>
      <c r="L2504" s="43">
        <v>12</v>
      </c>
      <c r="M2504" s="43">
        <v>15</v>
      </c>
      <c r="N2504" s="37" t="s">
        <v>23</v>
      </c>
      <c r="O2504" s="37" t="s">
        <v>24</v>
      </c>
    </row>
    <row r="2505" spans="1:15" s="36" customFormat="1" x14ac:dyDescent="0.25">
      <c r="A2505" s="52" t="s">
        <v>4993</v>
      </c>
      <c r="B2505" s="44" t="str">
        <f t="shared" si="47"/>
        <v>E294 3F/230V/1Ph/CSA/Bronze Impeller</v>
      </c>
      <c r="C2505" s="39" t="s">
        <v>4994</v>
      </c>
      <c r="D2505" s="37" t="str">
        <f>VLOOKUP(A2505,'[1]Zoeller Pump Company'!$A$10:$C$3862,3,FALSE)</f>
        <v>https://www.zoellerpumps.com/en-us/products/sewage-pumps/commercial/290-series</v>
      </c>
      <c r="E2505" s="39" t="s">
        <v>21</v>
      </c>
      <c r="F2505" s="40">
        <v>1483</v>
      </c>
      <c r="G2505" s="41"/>
      <c r="H2505" s="39">
        <v>53514444839</v>
      </c>
      <c r="I2505" s="39">
        <v>89</v>
      </c>
      <c r="J2505" s="39" t="s">
        <v>22</v>
      </c>
      <c r="K2505" s="39">
        <v>21.25</v>
      </c>
      <c r="L2505" s="39">
        <v>11.75</v>
      </c>
      <c r="M2505" s="39">
        <v>14.75</v>
      </c>
      <c r="N2505" s="37" t="s">
        <v>23</v>
      </c>
      <c r="O2505" s="37" t="s">
        <v>196</v>
      </c>
    </row>
    <row r="2506" spans="1:15" s="36" customFormat="1" x14ac:dyDescent="0.25">
      <c r="A2506" s="52" t="s">
        <v>4995</v>
      </c>
      <c r="B2506" s="44" t="str">
        <f t="shared" si="47"/>
        <v>F294 3F/35'Cd/230V/3Ph/cCSAus/UL/(294-0084)</v>
      </c>
      <c r="C2506" s="39" t="s">
        <v>4996</v>
      </c>
      <c r="D2506" s="37" t="str">
        <f>VLOOKUP(A2506,'[1]Zoeller Pump Company'!$A$10:$C$3862,3,FALSE)</f>
        <v>https://www.zoellerpumps.com/en-us/products/sewage-pumps/commercial/290-series</v>
      </c>
      <c r="E2506" s="39" t="s">
        <v>21</v>
      </c>
      <c r="F2506" s="40">
        <v>1598</v>
      </c>
      <c r="G2506" s="41"/>
      <c r="H2506" s="39">
        <v>53514452292</v>
      </c>
      <c r="I2506" s="39">
        <v>91</v>
      </c>
      <c r="J2506" s="39" t="s">
        <v>22</v>
      </c>
      <c r="K2506" s="39">
        <v>21.25</v>
      </c>
      <c r="L2506" s="39">
        <v>11.75</v>
      </c>
      <c r="M2506" s="39">
        <v>14.75</v>
      </c>
      <c r="N2506" s="37" t="s">
        <v>23</v>
      </c>
      <c r="O2506" s="37" t="s">
        <v>196</v>
      </c>
    </row>
    <row r="2507" spans="1:15" s="36" customFormat="1" x14ac:dyDescent="0.25">
      <c r="A2507" s="39" t="s">
        <v>4997</v>
      </c>
      <c r="B2507" s="44" t="str">
        <f t="shared" si="47"/>
        <v>FX294 3F/25'Cd/230V/3Ph/Ex Pr</v>
      </c>
      <c r="C2507" s="39" t="str">
        <f>VLOOKUP(A2507,'[2]2021 M10 PricePartsList'!$A:$D,2,FALSE)</f>
        <v>FX294 3F/25'Cd/230V/3Ph/Ex Pr</v>
      </c>
      <c r="D2507" s="39" t="s">
        <v>3148</v>
      </c>
      <c r="E2507" s="37" t="s">
        <v>21</v>
      </c>
      <c r="F2507" s="50">
        <v>3139</v>
      </c>
      <c r="G2507" s="41"/>
      <c r="H2507" s="42">
        <v>53514463700</v>
      </c>
      <c r="I2507" s="43">
        <v>120</v>
      </c>
      <c r="J2507" s="46" t="s">
        <v>22</v>
      </c>
      <c r="K2507" s="43">
        <v>32</v>
      </c>
      <c r="L2507" s="43">
        <v>12</v>
      </c>
      <c r="M2507" s="43">
        <v>15</v>
      </c>
      <c r="N2507" s="39" t="s">
        <v>23</v>
      </c>
      <c r="O2507" s="39" t="s">
        <v>24</v>
      </c>
    </row>
    <row r="2508" spans="1:15" s="36" customFormat="1" x14ac:dyDescent="0.25">
      <c r="A2508" s="37" t="s">
        <v>4998</v>
      </c>
      <c r="B2508" s="44" t="str">
        <f t="shared" si="47"/>
        <v>D295 3F/230V/1Ph/CSA</v>
      </c>
      <c r="C2508" s="37" t="s">
        <v>4999</v>
      </c>
      <c r="D2508" s="37" t="str">
        <f>VLOOKUP(A2508,'[1]Zoeller Pump Company'!$A$10:$C$3862,3,FALSE)</f>
        <v>https://www.zoellerpumps.com/en-us/products/sewage-pumps/commercial/290-series</v>
      </c>
      <c r="E2508" s="37" t="s">
        <v>21</v>
      </c>
      <c r="F2508" s="40">
        <v>1468</v>
      </c>
      <c r="G2508" s="41"/>
      <c r="H2508" s="42">
        <v>53514023294</v>
      </c>
      <c r="I2508" s="43">
        <v>92</v>
      </c>
      <c r="J2508" s="43" t="s">
        <v>22</v>
      </c>
      <c r="K2508" s="43">
        <v>21.25</v>
      </c>
      <c r="L2508" s="43">
        <v>11.75</v>
      </c>
      <c r="M2508" s="43">
        <v>14.75</v>
      </c>
      <c r="N2508" s="37" t="s">
        <v>23</v>
      </c>
      <c r="O2508" s="37" t="s">
        <v>196</v>
      </c>
    </row>
    <row r="2509" spans="1:15" s="36" customFormat="1" x14ac:dyDescent="0.25">
      <c r="A2509" s="37" t="s">
        <v>5000</v>
      </c>
      <c r="B2509" s="44" t="str">
        <f t="shared" si="47"/>
        <v>E295 3F/230V/1Ph/CSA/UL</v>
      </c>
      <c r="C2509" s="37" t="s">
        <v>5001</v>
      </c>
      <c r="D2509" s="37" t="str">
        <f>VLOOKUP(A2509,'[1]Zoeller Pump Company'!$A$10:$C$3862,3,FALSE)</f>
        <v>https://www.zoellerpumps.com/en-us/products/sewage-pumps/commercial/290-series</v>
      </c>
      <c r="E2509" s="37" t="s">
        <v>21</v>
      </c>
      <c r="F2509" s="40">
        <v>1377</v>
      </c>
      <c r="G2509" s="41"/>
      <c r="H2509" s="42">
        <v>53514023300</v>
      </c>
      <c r="I2509" s="43">
        <v>91</v>
      </c>
      <c r="J2509" s="43" t="s">
        <v>22</v>
      </c>
      <c r="K2509" s="43">
        <v>21.25</v>
      </c>
      <c r="L2509" s="43">
        <v>11.75</v>
      </c>
      <c r="M2509" s="43">
        <v>14.75</v>
      </c>
      <c r="N2509" s="37" t="s">
        <v>23</v>
      </c>
      <c r="O2509" s="37" t="s">
        <v>196</v>
      </c>
    </row>
    <row r="2510" spans="1:15" s="36" customFormat="1" x14ac:dyDescent="0.25">
      <c r="A2510" s="37" t="s">
        <v>5002</v>
      </c>
      <c r="B2510" s="44" t="str">
        <f t="shared" si="47"/>
        <v>F295 3F/230V/3Ph/cCSAus/UL</v>
      </c>
      <c r="C2510" s="37" t="s">
        <v>5003</v>
      </c>
      <c r="D2510" s="37" t="str">
        <f>VLOOKUP(A2510,'[1]Zoeller Pump Company'!$A$10:$C$3862,3,FALSE)</f>
        <v>https://www.zoellerpumps.com/en-us/products/sewage-pumps/commercial/290-series</v>
      </c>
      <c r="E2510" s="37" t="s">
        <v>21</v>
      </c>
      <c r="F2510" s="40">
        <v>1512</v>
      </c>
      <c r="G2510" s="41"/>
      <c r="H2510" s="42">
        <v>53514023324</v>
      </c>
      <c r="I2510" s="43">
        <v>91</v>
      </c>
      <c r="J2510" s="43" t="s">
        <v>22</v>
      </c>
      <c r="K2510" s="43">
        <v>21.25</v>
      </c>
      <c r="L2510" s="43">
        <v>11.75</v>
      </c>
      <c r="M2510" s="43">
        <v>14.75</v>
      </c>
      <c r="N2510" s="37" t="s">
        <v>23</v>
      </c>
      <c r="O2510" s="37" t="s">
        <v>196</v>
      </c>
    </row>
    <row r="2511" spans="1:15" s="36" customFormat="1" x14ac:dyDescent="0.25">
      <c r="A2511" s="37" t="s">
        <v>5004</v>
      </c>
      <c r="B2511" s="44" t="str">
        <f t="shared" si="47"/>
        <v>G295 3F/460V/3Ph/cCSAus/UL</v>
      </c>
      <c r="C2511" s="37" t="s">
        <v>5005</v>
      </c>
      <c r="D2511" s="37" t="str">
        <f>VLOOKUP(A2511,'[1]Zoeller Pump Company'!$A$10:$C$3862,3,FALSE)</f>
        <v>https://www.zoellerpumps.com/en-us/products/sewage-pumps/commercial/290-series</v>
      </c>
      <c r="E2511" s="37" t="s">
        <v>21</v>
      </c>
      <c r="F2511" s="40">
        <v>1512</v>
      </c>
      <c r="G2511" s="41"/>
      <c r="H2511" s="42">
        <v>53514023331</v>
      </c>
      <c r="I2511" s="43">
        <v>91</v>
      </c>
      <c r="J2511" s="43" t="s">
        <v>22</v>
      </c>
      <c r="K2511" s="43">
        <v>21.25</v>
      </c>
      <c r="L2511" s="43">
        <v>11.75</v>
      </c>
      <c r="M2511" s="43">
        <v>14.75</v>
      </c>
      <c r="N2511" s="37" t="s">
        <v>23</v>
      </c>
      <c r="O2511" s="37" t="s">
        <v>196</v>
      </c>
    </row>
    <row r="2512" spans="1:15" s="36" customFormat="1" x14ac:dyDescent="0.25">
      <c r="A2512" s="37" t="s">
        <v>5006</v>
      </c>
      <c r="B2512" s="44" t="str">
        <f t="shared" si="47"/>
        <v>J295 3F/200-208V/3Ph/cCSAus/UL</v>
      </c>
      <c r="C2512" s="37" t="s">
        <v>5007</v>
      </c>
      <c r="D2512" s="37" t="str">
        <f>VLOOKUP(A2512,'[1]Zoeller Pump Company'!$A$10:$C$3862,3,FALSE)</f>
        <v>https://www.zoellerpumps.com/en-us/products/sewage-pumps/commercial/290-series</v>
      </c>
      <c r="E2512" s="37" t="s">
        <v>21</v>
      </c>
      <c r="F2512" s="40">
        <v>1512</v>
      </c>
      <c r="G2512" s="41"/>
      <c r="H2512" s="42">
        <v>53514023348</v>
      </c>
      <c r="I2512" s="43">
        <v>91</v>
      </c>
      <c r="J2512" s="43" t="s">
        <v>22</v>
      </c>
      <c r="K2512" s="43">
        <v>21.25</v>
      </c>
      <c r="L2512" s="43">
        <v>11.75</v>
      </c>
      <c r="M2512" s="43">
        <v>14.75</v>
      </c>
      <c r="N2512" s="37" t="s">
        <v>23</v>
      </c>
      <c r="O2512" s="37" t="s">
        <v>196</v>
      </c>
    </row>
    <row r="2513" spans="1:15" s="36" customFormat="1" x14ac:dyDescent="0.25">
      <c r="A2513" s="37" t="s">
        <v>5008</v>
      </c>
      <c r="B2513" s="44" t="str">
        <f t="shared" si="47"/>
        <v>H295 3F/200-208V/1Ph/cCSAus</v>
      </c>
      <c r="C2513" s="37" t="s">
        <v>5009</v>
      </c>
      <c r="D2513" s="37" t="str">
        <f>VLOOKUP(A2513,'[1]Zoeller Pump Company'!$A$10:$C$3862,3,FALSE)</f>
        <v>https://www.zoellerpumps.com/en-us/products/sewage-pumps/commercial/290-series</v>
      </c>
      <c r="E2513" s="37" t="s">
        <v>21</v>
      </c>
      <c r="F2513" s="40">
        <v>1508</v>
      </c>
      <c r="G2513" s="41"/>
      <c r="H2513" s="42">
        <v>53514023355</v>
      </c>
      <c r="I2513" s="43">
        <v>92</v>
      </c>
      <c r="J2513" s="43" t="s">
        <v>22</v>
      </c>
      <c r="K2513" s="43">
        <v>21.25</v>
      </c>
      <c r="L2513" s="43">
        <v>11.75</v>
      </c>
      <c r="M2513" s="43">
        <v>14.75</v>
      </c>
      <c r="N2513" s="37" t="s">
        <v>23</v>
      </c>
      <c r="O2513" s="37" t="s">
        <v>196</v>
      </c>
    </row>
    <row r="2514" spans="1:15" s="36" customFormat="1" x14ac:dyDescent="0.25">
      <c r="A2514" s="37" t="s">
        <v>5010</v>
      </c>
      <c r="B2514" s="44" t="str">
        <f t="shared" si="47"/>
        <v>I295 3F/200-208V/1Ph/cCSAus</v>
      </c>
      <c r="C2514" s="37" t="s">
        <v>5011</v>
      </c>
      <c r="D2514" s="37" t="str">
        <f>VLOOKUP(A2514,'[1]Zoeller Pump Company'!$A$10:$C$3862,3,FALSE)</f>
        <v>https://www.zoellerpumps.com/en-us/products/sewage-pumps/commercial/290-series</v>
      </c>
      <c r="E2514" s="37" t="s">
        <v>21</v>
      </c>
      <c r="F2514" s="40">
        <v>1437</v>
      </c>
      <c r="G2514" s="41"/>
      <c r="H2514" s="42">
        <v>53514023362</v>
      </c>
      <c r="I2514" s="43">
        <v>91</v>
      </c>
      <c r="J2514" s="43" t="s">
        <v>22</v>
      </c>
      <c r="K2514" s="43">
        <v>21.25</v>
      </c>
      <c r="L2514" s="43">
        <v>11.75</v>
      </c>
      <c r="M2514" s="43">
        <v>14.75</v>
      </c>
      <c r="N2514" s="37" t="s">
        <v>23</v>
      </c>
      <c r="O2514" s="37" t="s">
        <v>196</v>
      </c>
    </row>
    <row r="2515" spans="1:15" s="36" customFormat="1" x14ac:dyDescent="0.25">
      <c r="A2515" s="37" t="s">
        <v>5012</v>
      </c>
      <c r="B2515" s="44" t="str">
        <f t="shared" si="47"/>
        <v>G295 3F/50'Cd/460V/3Ph/cCSAus/UL</v>
      </c>
      <c r="C2515" s="37" t="s">
        <v>5013</v>
      </c>
      <c r="D2515" s="37" t="str">
        <f>VLOOKUP(A2515,'[1]Zoeller Pump Company'!$A$10:$C$3862,3,FALSE)</f>
        <v>https://www.zoellerpumps.com/en-us/products/sewage-pumps/commercial/290-series</v>
      </c>
      <c r="E2515" s="37" t="s">
        <v>21</v>
      </c>
      <c r="F2515" s="40">
        <v>1652</v>
      </c>
      <c r="G2515" s="41"/>
      <c r="H2515" s="42">
        <v>53514023379</v>
      </c>
      <c r="I2515" s="43">
        <v>100</v>
      </c>
      <c r="J2515" s="43" t="s">
        <v>22</v>
      </c>
      <c r="K2515" s="43">
        <v>21.25</v>
      </c>
      <c r="L2515" s="43">
        <v>11.75</v>
      </c>
      <c r="M2515" s="43">
        <v>14.75</v>
      </c>
      <c r="N2515" s="37" t="s">
        <v>23</v>
      </c>
      <c r="O2515" s="37" t="s">
        <v>196</v>
      </c>
    </row>
    <row r="2516" spans="1:15" s="36" customFormat="1" x14ac:dyDescent="0.25">
      <c r="A2516" s="37" t="s">
        <v>5014</v>
      </c>
      <c r="B2516" s="44" t="str">
        <f t="shared" si="47"/>
        <v>E295 3F/50'Cd/230V/1Ph/CSA/UL</v>
      </c>
      <c r="C2516" s="37" t="s">
        <v>5015</v>
      </c>
      <c r="D2516" s="37" t="str">
        <f>VLOOKUP(A2516,'[1]Zoeller Pump Company'!$A$10:$C$3862,3,FALSE)</f>
        <v>https://www.zoellerpumps.com/en-us/products/sewage-pumps/commercial/290-series</v>
      </c>
      <c r="E2516" s="37" t="s">
        <v>21</v>
      </c>
      <c r="F2516" s="40">
        <v>1537</v>
      </c>
      <c r="G2516" s="41"/>
      <c r="H2516" s="42">
        <v>53514023386</v>
      </c>
      <c r="I2516" s="43">
        <v>100</v>
      </c>
      <c r="J2516" s="43" t="s">
        <v>22</v>
      </c>
      <c r="K2516" s="43">
        <v>21.25</v>
      </c>
      <c r="L2516" s="43">
        <v>11.75</v>
      </c>
      <c r="M2516" s="43">
        <v>14.75</v>
      </c>
      <c r="N2516" s="37" t="s">
        <v>23</v>
      </c>
      <c r="O2516" s="37" t="s">
        <v>196</v>
      </c>
    </row>
    <row r="2517" spans="1:15" s="36" customFormat="1" x14ac:dyDescent="0.25">
      <c r="A2517" s="37" t="s">
        <v>5016</v>
      </c>
      <c r="B2517" s="44" t="str">
        <f t="shared" si="47"/>
        <v>E295 3F/230V/1Ph/W-O Plug/CSA</v>
      </c>
      <c r="C2517" s="37" t="s">
        <v>5017</v>
      </c>
      <c r="D2517" s="37" t="str">
        <f>VLOOKUP(A2517,'[1]Zoeller Pump Company'!$A$10:$C$3862,3,FALSE)</f>
        <v>https://www.zoellerpumps.com/en-us/products/sewage-pumps/commercial/290-series</v>
      </c>
      <c r="E2517" s="37" t="s">
        <v>21</v>
      </c>
      <c r="F2517" s="40">
        <v>1397</v>
      </c>
      <c r="G2517" s="41"/>
      <c r="H2517" s="42">
        <v>53514033460</v>
      </c>
      <c r="I2517" s="43">
        <v>91</v>
      </c>
      <c r="J2517" s="43" t="s">
        <v>22</v>
      </c>
      <c r="K2517" s="43">
        <v>21.25</v>
      </c>
      <c r="L2517" s="43">
        <v>11.75</v>
      </c>
      <c r="M2517" s="43">
        <v>14.75</v>
      </c>
      <c r="N2517" s="37" t="s">
        <v>23</v>
      </c>
      <c r="O2517" s="37" t="s">
        <v>196</v>
      </c>
    </row>
    <row r="2518" spans="1:15" s="36" customFormat="1" x14ac:dyDescent="0.25">
      <c r="A2518" s="37" t="s">
        <v>5018</v>
      </c>
      <c r="B2518" s="44" t="str">
        <f t="shared" si="47"/>
        <v>G295 3F/25'Cd/460V/3Ph/cCSAus/UL</v>
      </c>
      <c r="C2518" s="37" t="s">
        <v>5019</v>
      </c>
      <c r="D2518" s="37" t="str">
        <f>VLOOKUP(A2518,'[1]Zoeller Pump Company'!$A$10:$C$3862,3,FALSE)</f>
        <v>https://www.zoellerpumps.com/en-us/products/sewage-pumps/commercial/290-series</v>
      </c>
      <c r="E2518" s="37" t="s">
        <v>21</v>
      </c>
      <c r="F2518" s="40">
        <v>1612</v>
      </c>
      <c r="G2518" s="41"/>
      <c r="H2518" s="42">
        <v>53514041526</v>
      </c>
      <c r="I2518" s="43">
        <v>93</v>
      </c>
      <c r="J2518" s="43" t="s">
        <v>22</v>
      </c>
      <c r="K2518" s="43">
        <v>21.25</v>
      </c>
      <c r="L2518" s="43">
        <v>11.75</v>
      </c>
      <c r="M2518" s="43">
        <v>14.75</v>
      </c>
      <c r="N2518" s="37" t="s">
        <v>23</v>
      </c>
      <c r="O2518" s="37" t="s">
        <v>196</v>
      </c>
    </row>
    <row r="2519" spans="1:15" s="36" customFormat="1" x14ac:dyDescent="0.25">
      <c r="A2519" s="37" t="s">
        <v>5020</v>
      </c>
      <c r="B2519" s="44" t="str">
        <f t="shared" si="47"/>
        <v>J295 3F/50'Cd/200-208V/3Ph/cCSAus/UL</v>
      </c>
      <c r="C2519" s="37" t="s">
        <v>5021</v>
      </c>
      <c r="D2519" s="37" t="str">
        <f>VLOOKUP(A2519,'[1]Zoeller Pump Company'!$A$10:$C$3862,3,FALSE)</f>
        <v>https://www.zoellerpumps.com/en-us/products/sewage-pumps/commercial/290-series</v>
      </c>
      <c r="E2519" s="37" t="s">
        <v>21</v>
      </c>
      <c r="F2519" s="40">
        <v>1632</v>
      </c>
      <c r="G2519" s="41"/>
      <c r="H2519" s="42">
        <v>53514042004</v>
      </c>
      <c r="I2519" s="43">
        <v>100</v>
      </c>
      <c r="J2519" s="43" t="s">
        <v>22</v>
      </c>
      <c r="K2519" s="43">
        <v>21.25</v>
      </c>
      <c r="L2519" s="43">
        <v>11.75</v>
      </c>
      <c r="M2519" s="43">
        <v>14.75</v>
      </c>
      <c r="N2519" s="37" t="s">
        <v>23</v>
      </c>
      <c r="O2519" s="37" t="s">
        <v>196</v>
      </c>
    </row>
    <row r="2520" spans="1:15" s="36" customFormat="1" x14ac:dyDescent="0.25">
      <c r="A2520" s="37" t="s">
        <v>5022</v>
      </c>
      <c r="B2520" s="44" t="str">
        <f t="shared" si="47"/>
        <v>J295 3F/35'Cd/200-208V/3Ph/cCSAus/UL</v>
      </c>
      <c r="C2520" s="37" t="s">
        <v>5023</v>
      </c>
      <c r="D2520" s="37" t="str">
        <f>VLOOKUP(A2520,'[1]Zoeller Pump Company'!$A$10:$C$3862,3,FALSE)</f>
        <v>https://www.zoellerpumps.com/en-us/products/sewage-pumps/commercial/290-series</v>
      </c>
      <c r="E2520" s="37" t="s">
        <v>21</v>
      </c>
      <c r="F2520" s="40">
        <v>1622</v>
      </c>
      <c r="G2520" s="41"/>
      <c r="H2520" s="42">
        <v>53514049294</v>
      </c>
      <c r="I2520" s="43">
        <v>94</v>
      </c>
      <c r="J2520" s="43" t="s">
        <v>22</v>
      </c>
      <c r="K2520" s="43">
        <v>21.25</v>
      </c>
      <c r="L2520" s="43">
        <v>11.75</v>
      </c>
      <c r="M2520" s="43">
        <v>14.75</v>
      </c>
      <c r="N2520" s="37" t="s">
        <v>23</v>
      </c>
      <c r="O2520" s="37" t="s">
        <v>196</v>
      </c>
    </row>
    <row r="2521" spans="1:15" s="36" customFormat="1" x14ac:dyDescent="0.25">
      <c r="A2521" s="37" t="s">
        <v>5024</v>
      </c>
      <c r="B2521" s="44" t="str">
        <f t="shared" si="47"/>
        <v>G295 3F/35'Cd/460V/3Ph/cCSAus/UL</v>
      </c>
      <c r="C2521" s="37" t="s">
        <v>5025</v>
      </c>
      <c r="D2521" s="37" t="str">
        <f>VLOOKUP(A2521,'[1]Zoeller Pump Company'!$A$10:$C$3862,3,FALSE)</f>
        <v>https://www.zoellerpumps.com/en-us/products/sewage-pumps/commercial/290-series</v>
      </c>
      <c r="E2521" s="37" t="s">
        <v>21</v>
      </c>
      <c r="F2521" s="40">
        <v>1622</v>
      </c>
      <c r="G2521" s="41"/>
      <c r="H2521" s="42">
        <v>53514049935</v>
      </c>
      <c r="I2521" s="43">
        <v>96</v>
      </c>
      <c r="J2521" s="43" t="s">
        <v>22</v>
      </c>
      <c r="K2521" s="43">
        <v>21.25</v>
      </c>
      <c r="L2521" s="43">
        <v>11.75</v>
      </c>
      <c r="M2521" s="43">
        <v>14.75</v>
      </c>
      <c r="N2521" s="37" t="s">
        <v>23</v>
      </c>
      <c r="O2521" s="37" t="s">
        <v>196</v>
      </c>
    </row>
    <row r="2522" spans="1:15" s="36" customFormat="1" x14ac:dyDescent="0.25">
      <c r="A2522" s="37" t="s">
        <v>5026</v>
      </c>
      <c r="B2522" s="44" t="str">
        <f t="shared" si="47"/>
        <v>J295 3F/25'Cd/200-208V/3Ph/cCSAus/UL</v>
      </c>
      <c r="C2522" s="37" t="s">
        <v>5027</v>
      </c>
      <c r="D2522" s="37" t="str">
        <f>VLOOKUP(A2522,'[1]Zoeller Pump Company'!$A$10:$C$3862,3,FALSE)</f>
        <v>https://www.zoellerpumps.com/en-us/products/sewage-pumps/commercial/290-series</v>
      </c>
      <c r="E2522" s="37" t="s">
        <v>21</v>
      </c>
      <c r="F2522" s="40">
        <v>1612</v>
      </c>
      <c r="G2522" s="41"/>
      <c r="H2522" s="42">
        <v>53514060428</v>
      </c>
      <c r="I2522" s="43">
        <v>91</v>
      </c>
      <c r="J2522" s="43" t="s">
        <v>22</v>
      </c>
      <c r="K2522" s="43">
        <v>21.25</v>
      </c>
      <c r="L2522" s="43">
        <v>11.75</v>
      </c>
      <c r="M2522" s="43">
        <v>14.75</v>
      </c>
      <c r="N2522" s="37" t="s">
        <v>23</v>
      </c>
      <c r="O2522" s="37" t="s">
        <v>196</v>
      </c>
    </row>
    <row r="2523" spans="1:15" s="36" customFormat="1" x14ac:dyDescent="0.25">
      <c r="A2523" s="37" t="s">
        <v>5028</v>
      </c>
      <c r="B2523" s="44" t="str">
        <f t="shared" si="47"/>
        <v>H295 3F/25'Cd/200-208V/1Ph/cCSAus</v>
      </c>
      <c r="C2523" s="37" t="s">
        <v>5029</v>
      </c>
      <c r="D2523" s="37" t="str">
        <f>VLOOKUP(A2523,'[1]Zoeller Pump Company'!$A$10:$C$3862,3,FALSE)</f>
        <v>https://www.zoellerpumps.com/en-us/products/sewage-pumps/commercial/290-series</v>
      </c>
      <c r="E2523" s="37" t="s">
        <v>21</v>
      </c>
      <c r="F2523" s="40">
        <v>1608</v>
      </c>
      <c r="G2523" s="41"/>
      <c r="H2523" s="42">
        <v>53514082161</v>
      </c>
      <c r="I2523" s="43">
        <v>94</v>
      </c>
      <c r="J2523" s="43" t="s">
        <v>22</v>
      </c>
      <c r="K2523" s="43">
        <v>21.25</v>
      </c>
      <c r="L2523" s="43">
        <v>11.75</v>
      </c>
      <c r="M2523" s="43">
        <v>14.75</v>
      </c>
      <c r="N2523" s="37" t="s">
        <v>23</v>
      </c>
      <c r="O2523" s="37" t="s">
        <v>196</v>
      </c>
    </row>
    <row r="2524" spans="1:15" s="36" customFormat="1" x14ac:dyDescent="0.25">
      <c r="A2524" s="37" t="s">
        <v>5030</v>
      </c>
      <c r="B2524" s="44" t="str">
        <f t="shared" si="47"/>
        <v>E295 3F/25'Cd/230V/1Ph/CSA/UL</v>
      </c>
      <c r="C2524" s="37" t="s">
        <v>5031</v>
      </c>
      <c r="D2524" s="37" t="str">
        <f>VLOOKUP(A2524,'[1]Zoeller Pump Company'!$A$10:$C$3862,3,FALSE)</f>
        <v>https://www.zoellerpumps.com/en-us/products/sewage-pumps/commercial/290-series</v>
      </c>
      <c r="E2524" s="37" t="s">
        <v>21</v>
      </c>
      <c r="F2524" s="40">
        <v>1497</v>
      </c>
      <c r="G2524" s="41"/>
      <c r="H2524" s="42">
        <v>53514082659</v>
      </c>
      <c r="I2524" s="43">
        <v>94</v>
      </c>
      <c r="J2524" s="43" t="s">
        <v>22</v>
      </c>
      <c r="K2524" s="43">
        <v>21.25</v>
      </c>
      <c r="L2524" s="43">
        <v>11.75</v>
      </c>
      <c r="M2524" s="43">
        <v>14.75</v>
      </c>
      <c r="N2524" s="37" t="s">
        <v>23</v>
      </c>
      <c r="O2524" s="37" t="s">
        <v>196</v>
      </c>
    </row>
    <row r="2525" spans="1:15" s="36" customFormat="1" x14ac:dyDescent="0.25">
      <c r="A2525" s="37" t="s">
        <v>5032</v>
      </c>
      <c r="B2525" s="44" t="str">
        <f t="shared" si="47"/>
        <v>D295 3F/35'Cd/230V/1Ph/CSA</v>
      </c>
      <c r="C2525" s="37" t="s">
        <v>5033</v>
      </c>
      <c r="D2525" s="37" t="str">
        <f>VLOOKUP(A2525,'[1]Zoeller Pump Company'!$A$10:$C$3862,3,FALSE)</f>
        <v>https://www.zoellerpumps.com/en-us/products/sewage-pumps/commercial/290-series</v>
      </c>
      <c r="E2525" s="37" t="s">
        <v>21</v>
      </c>
      <c r="F2525" s="40">
        <v>1578</v>
      </c>
      <c r="G2525" s="41"/>
      <c r="H2525" s="42">
        <v>53514083212</v>
      </c>
      <c r="I2525" s="43">
        <v>97</v>
      </c>
      <c r="J2525" s="43" t="s">
        <v>22</v>
      </c>
      <c r="K2525" s="43">
        <v>21.25</v>
      </c>
      <c r="L2525" s="43">
        <v>11.75</v>
      </c>
      <c r="M2525" s="43">
        <v>14.75</v>
      </c>
      <c r="N2525" s="37" t="s">
        <v>23</v>
      </c>
      <c r="O2525" s="37" t="s">
        <v>196</v>
      </c>
    </row>
    <row r="2526" spans="1:15" s="36" customFormat="1" x14ac:dyDescent="0.25">
      <c r="A2526" s="37" t="s">
        <v>5034</v>
      </c>
      <c r="B2526" s="44" t="str">
        <f t="shared" si="47"/>
        <v>D295 3F/50'Cd/230V/1Ph/CSA</v>
      </c>
      <c r="C2526" s="37" t="s">
        <v>5035</v>
      </c>
      <c r="D2526" s="37" t="str">
        <f>VLOOKUP(A2526,'[1]Zoeller Pump Company'!$A$10:$C$3862,3,FALSE)</f>
        <v>https://www.zoellerpumps.com/en-us/products/sewage-pumps/commercial/290-series</v>
      </c>
      <c r="E2526" s="37" t="s">
        <v>21</v>
      </c>
      <c r="F2526" s="40">
        <v>1608</v>
      </c>
      <c r="G2526" s="41"/>
      <c r="H2526" s="42">
        <v>53514096625</v>
      </c>
      <c r="I2526" s="43">
        <v>102</v>
      </c>
      <c r="J2526" s="43" t="s">
        <v>22</v>
      </c>
      <c r="K2526" s="43">
        <v>21.25</v>
      </c>
      <c r="L2526" s="43">
        <v>11.75</v>
      </c>
      <c r="M2526" s="43">
        <v>14.75</v>
      </c>
      <c r="N2526" s="37" t="s">
        <v>23</v>
      </c>
      <c r="O2526" s="37" t="s">
        <v>196</v>
      </c>
    </row>
    <row r="2527" spans="1:15" s="36" customFormat="1" x14ac:dyDescent="0.25">
      <c r="A2527" s="37" t="s">
        <v>5036</v>
      </c>
      <c r="B2527" s="44" t="str">
        <f t="shared" si="47"/>
        <v>F295 3F/35'Cd/230V/3Ph/cCSAus/UL</v>
      </c>
      <c r="C2527" s="37" t="s">
        <v>5037</v>
      </c>
      <c r="D2527" s="37" t="str">
        <f>VLOOKUP(A2527,'[1]Zoeller Pump Company'!$A$10:$C$3862,3,FALSE)</f>
        <v>https://www.zoellerpumps.com/en-us/products/sewage-pumps/commercial/290-series</v>
      </c>
      <c r="E2527" s="37" t="s">
        <v>21</v>
      </c>
      <c r="F2527" s="40">
        <v>1622</v>
      </c>
      <c r="G2527" s="41"/>
      <c r="H2527" s="42">
        <v>53514100964</v>
      </c>
      <c r="I2527" s="43">
        <v>103</v>
      </c>
      <c r="J2527" s="43" t="s">
        <v>22</v>
      </c>
      <c r="K2527" s="43">
        <v>21.25</v>
      </c>
      <c r="L2527" s="43">
        <v>11.75</v>
      </c>
      <c r="M2527" s="43">
        <v>14.75</v>
      </c>
      <c r="N2527" s="37" t="s">
        <v>23</v>
      </c>
      <c r="O2527" s="37" t="s">
        <v>196</v>
      </c>
    </row>
    <row r="2528" spans="1:15" s="36" customFormat="1" x14ac:dyDescent="0.25">
      <c r="A2528" s="37" t="s">
        <v>5038</v>
      </c>
      <c r="B2528" s="44" t="str">
        <f t="shared" si="47"/>
        <v>WD295 3F/230V/1Ph</v>
      </c>
      <c r="C2528" s="37" t="s">
        <v>5039</v>
      </c>
      <c r="D2528" s="37" t="str">
        <f>VLOOKUP(A2528,'[1]Zoeller Pump Company'!$A$10:$C$3862,3,FALSE)</f>
        <v>https://www.zoellerpumps.com/en-us/products/sewage-pumps/commercial/290-series</v>
      </c>
      <c r="E2528" s="37" t="s">
        <v>21</v>
      </c>
      <c r="F2528" s="40">
        <v>1532</v>
      </c>
      <c r="G2528" s="41"/>
      <c r="H2528" s="42">
        <v>53514101152</v>
      </c>
      <c r="I2528" s="43">
        <v>91</v>
      </c>
      <c r="J2528" s="43" t="s">
        <v>22</v>
      </c>
      <c r="K2528" s="43">
        <v>21.25</v>
      </c>
      <c r="L2528" s="43">
        <v>11.75</v>
      </c>
      <c r="M2528" s="43">
        <v>14.75</v>
      </c>
      <c r="N2528" s="37" t="s">
        <v>23</v>
      </c>
      <c r="O2528" s="37" t="s">
        <v>196</v>
      </c>
    </row>
    <row r="2529" spans="1:15" s="36" customFormat="1" x14ac:dyDescent="0.25">
      <c r="A2529" s="37" t="s">
        <v>5040</v>
      </c>
      <c r="B2529" s="44" t="str">
        <f t="shared" si="47"/>
        <v>F295 3F/50'Cd/230V/3Ph/cCSAus/UL</v>
      </c>
      <c r="C2529" s="37" t="s">
        <v>5041</v>
      </c>
      <c r="D2529" s="37" t="str">
        <f>VLOOKUP(A2529,'[1]Zoeller Pump Company'!$A$10:$C$3862,3,FALSE)</f>
        <v>https://www.zoellerpumps.com/en-us/products/sewage-pumps/commercial/290-series</v>
      </c>
      <c r="E2529" s="37" t="s">
        <v>21</v>
      </c>
      <c r="F2529" s="40">
        <v>1652</v>
      </c>
      <c r="G2529" s="41"/>
      <c r="H2529" s="42">
        <v>53514110130</v>
      </c>
      <c r="I2529" s="43">
        <v>106</v>
      </c>
      <c r="J2529" s="43" t="s">
        <v>22</v>
      </c>
      <c r="K2529" s="43">
        <v>21.25</v>
      </c>
      <c r="L2529" s="43">
        <v>11.75</v>
      </c>
      <c r="M2529" s="43">
        <v>14.75</v>
      </c>
      <c r="N2529" s="37" t="s">
        <v>23</v>
      </c>
      <c r="O2529" s="37" t="s">
        <v>196</v>
      </c>
    </row>
    <row r="2530" spans="1:15" s="36" customFormat="1" x14ac:dyDescent="0.25">
      <c r="A2530" s="37" t="s">
        <v>5042</v>
      </c>
      <c r="B2530" s="44" t="str">
        <f t="shared" si="47"/>
        <v>GX295 3F/460V/3Ph/Ex Pr/FM/CSA</v>
      </c>
      <c r="C2530" s="37" t="s">
        <v>5043</v>
      </c>
      <c r="D2530" s="37" t="str">
        <f>VLOOKUP(A2530,'[1]Zoeller Pump Company'!$A$10:$C$3862,3,FALSE)</f>
        <v>https://www.zoellerpumps.com/en-us/products/sewage-pumps/commercial/290-series</v>
      </c>
      <c r="E2530" s="37" t="s">
        <v>21</v>
      </c>
      <c r="F2530" s="40">
        <v>3113</v>
      </c>
      <c r="G2530" s="41"/>
      <c r="H2530" s="42">
        <v>53514122898</v>
      </c>
      <c r="I2530" s="43">
        <v>122</v>
      </c>
      <c r="J2530" s="43" t="s">
        <v>22</v>
      </c>
      <c r="K2530" s="43">
        <v>32</v>
      </c>
      <c r="L2530" s="43">
        <v>12</v>
      </c>
      <c r="M2530" s="43">
        <v>15</v>
      </c>
      <c r="N2530" s="37" t="s">
        <v>23</v>
      </c>
      <c r="O2530" s="37" t="s">
        <v>24</v>
      </c>
    </row>
    <row r="2531" spans="1:15" s="36" customFormat="1" x14ac:dyDescent="0.25">
      <c r="A2531" s="37" t="s">
        <v>5044</v>
      </c>
      <c r="B2531" s="44" t="str">
        <f t="shared" si="47"/>
        <v>H295 3F/35'Cd/200-208V/1Ph/cCSAus</v>
      </c>
      <c r="C2531" s="37" t="s">
        <v>5045</v>
      </c>
      <c r="D2531" s="37" t="str">
        <f>VLOOKUP(A2531,'[1]Zoeller Pump Company'!$A$10:$C$3862,3,FALSE)</f>
        <v>https://www.zoellerpumps.com/en-us/products/sewage-pumps/commercial/290-series</v>
      </c>
      <c r="E2531" s="37" t="s">
        <v>21</v>
      </c>
      <c r="F2531" s="40">
        <v>1618</v>
      </c>
      <c r="G2531" s="41"/>
      <c r="H2531" s="42">
        <v>53514124724</v>
      </c>
      <c r="I2531" s="43">
        <v>90</v>
      </c>
      <c r="J2531" s="43" t="s">
        <v>22</v>
      </c>
      <c r="K2531" s="43">
        <v>21.25</v>
      </c>
      <c r="L2531" s="43">
        <v>11.75</v>
      </c>
      <c r="M2531" s="43">
        <v>14.75</v>
      </c>
      <c r="N2531" s="37" t="s">
        <v>23</v>
      </c>
      <c r="O2531" s="37" t="s">
        <v>196</v>
      </c>
    </row>
    <row r="2532" spans="1:15" s="36" customFormat="1" x14ac:dyDescent="0.25">
      <c r="A2532" s="37" t="s">
        <v>5046</v>
      </c>
      <c r="B2532" s="44" t="str">
        <f t="shared" si="47"/>
        <v>D295 3F/25'Cd/230V/1Ph/CSA</v>
      </c>
      <c r="C2532" s="37" t="s">
        <v>5047</v>
      </c>
      <c r="D2532" s="37" t="str">
        <f>VLOOKUP(A2532,'[1]Zoeller Pump Company'!$A$10:$C$3862,3,FALSE)</f>
        <v>https://www.zoellerpumps.com/en-us/products/sewage-pumps/commercial/290-series</v>
      </c>
      <c r="E2532" s="37" t="s">
        <v>21</v>
      </c>
      <c r="F2532" s="40">
        <v>1568</v>
      </c>
      <c r="G2532" s="41"/>
      <c r="H2532" s="42">
        <v>53514126797</v>
      </c>
      <c r="I2532" s="43">
        <v>94</v>
      </c>
      <c r="J2532" s="43" t="s">
        <v>22</v>
      </c>
      <c r="K2532" s="43">
        <v>21.25</v>
      </c>
      <c r="L2532" s="43">
        <v>11.75</v>
      </c>
      <c r="M2532" s="43">
        <v>14.75</v>
      </c>
      <c r="N2532" s="37" t="s">
        <v>23</v>
      </c>
      <c r="O2532" s="37" t="s">
        <v>196</v>
      </c>
    </row>
    <row r="2533" spans="1:15" s="36" customFormat="1" x14ac:dyDescent="0.25">
      <c r="A2533" s="37" t="s">
        <v>5048</v>
      </c>
      <c r="B2533" s="44" t="str">
        <f t="shared" si="47"/>
        <v>E295 3F/35'Cd/230V/1Ph/CSA/UL</v>
      </c>
      <c r="C2533" s="37" t="s">
        <v>5049</v>
      </c>
      <c r="D2533" s="37" t="str">
        <f>VLOOKUP(A2533,'[1]Zoeller Pump Company'!$A$10:$C$3862,3,FALSE)</f>
        <v>https://www.zoellerpumps.com/en-us/products/sewage-pumps/commercial/290-series</v>
      </c>
      <c r="E2533" s="37" t="s">
        <v>21</v>
      </c>
      <c r="F2533" s="40">
        <v>1507</v>
      </c>
      <c r="G2533" s="41"/>
      <c r="H2533" s="42">
        <v>53514141417</v>
      </c>
      <c r="I2533" s="43">
        <v>99</v>
      </c>
      <c r="J2533" s="43" t="s">
        <v>22</v>
      </c>
      <c r="K2533" s="43">
        <v>21.25</v>
      </c>
      <c r="L2533" s="43">
        <v>11.75</v>
      </c>
      <c r="M2533" s="43">
        <v>14.75</v>
      </c>
      <c r="N2533" s="37" t="s">
        <v>23</v>
      </c>
      <c r="O2533" s="37" t="s">
        <v>196</v>
      </c>
    </row>
    <row r="2534" spans="1:15" s="36" customFormat="1" x14ac:dyDescent="0.25">
      <c r="A2534" s="37" t="s">
        <v>5050</v>
      </c>
      <c r="B2534" s="44" t="str">
        <f t="shared" si="47"/>
        <v>GX295 3F/50'Cd/460V/3Ph/Ex Pr/FM/CSA</v>
      </c>
      <c r="C2534" s="37" t="s">
        <v>5051</v>
      </c>
      <c r="D2534" s="37" t="str">
        <f>VLOOKUP(A2534,'[1]Zoeller Pump Company'!$A$10:$C$3862,3,FALSE)</f>
        <v>https://www.zoellerpumps.com/en-us/products/sewage-pumps/commercial/290-series</v>
      </c>
      <c r="E2534" s="37" t="s">
        <v>21</v>
      </c>
      <c r="F2534" s="40">
        <v>3253</v>
      </c>
      <c r="G2534" s="41"/>
      <c r="H2534" s="42">
        <v>53514144869</v>
      </c>
      <c r="I2534" s="43">
        <v>125</v>
      </c>
      <c r="J2534" s="43" t="s">
        <v>22</v>
      </c>
      <c r="K2534" s="43">
        <v>32</v>
      </c>
      <c r="L2534" s="43">
        <v>12</v>
      </c>
      <c r="M2534" s="43">
        <v>15</v>
      </c>
      <c r="N2534" s="37" t="s">
        <v>23</v>
      </c>
      <c r="O2534" s="37" t="s">
        <v>24</v>
      </c>
    </row>
    <row r="2535" spans="1:15" s="36" customFormat="1" x14ac:dyDescent="0.25">
      <c r="A2535" s="37" t="s">
        <v>5052</v>
      </c>
      <c r="B2535" s="44" t="str">
        <f t="shared" si="47"/>
        <v>F295 3F/25'Cd/230V/3Ph/cCSAus/UL</v>
      </c>
      <c r="C2535" s="37" t="s">
        <v>5053</v>
      </c>
      <c r="D2535" s="37" t="str">
        <f>VLOOKUP(A2535,'[1]Zoeller Pump Company'!$A$10:$C$3862,3,FALSE)</f>
        <v>https://www.zoellerpumps.com/en-us/products/sewage-pumps/commercial/290-series</v>
      </c>
      <c r="E2535" s="37" t="s">
        <v>21</v>
      </c>
      <c r="F2535" s="40">
        <v>1612</v>
      </c>
      <c r="G2535" s="41"/>
      <c r="H2535" s="42">
        <v>53514161835</v>
      </c>
      <c r="I2535" s="43">
        <v>102</v>
      </c>
      <c r="J2535" s="43" t="s">
        <v>22</v>
      </c>
      <c r="K2535" s="43">
        <v>21.25</v>
      </c>
      <c r="L2535" s="43">
        <v>11.75</v>
      </c>
      <c r="M2535" s="43">
        <v>14.75</v>
      </c>
      <c r="N2535" s="37" t="s">
        <v>23</v>
      </c>
      <c r="O2535" s="37" t="s">
        <v>196</v>
      </c>
    </row>
    <row r="2536" spans="1:15" s="36" customFormat="1" x14ac:dyDescent="0.25">
      <c r="A2536" s="37" t="s">
        <v>5054</v>
      </c>
      <c r="B2536" s="44" t="str">
        <f t="shared" si="47"/>
        <v>H295 3F/50'Cd/200-208V/1Ph/cCSAus</v>
      </c>
      <c r="C2536" s="37" t="s">
        <v>5055</v>
      </c>
      <c r="D2536" s="37" t="str">
        <f>VLOOKUP(A2536,'[1]Zoeller Pump Company'!$A$10:$C$3862,3,FALSE)</f>
        <v>https://www.zoellerpumps.com/en-us/products/sewage-pumps/commercial/290-series</v>
      </c>
      <c r="E2536" s="37" t="s">
        <v>21</v>
      </c>
      <c r="F2536" s="40">
        <v>1628</v>
      </c>
      <c r="G2536" s="41"/>
      <c r="H2536" s="42">
        <v>53514177621</v>
      </c>
      <c r="I2536" s="43">
        <v>89</v>
      </c>
      <c r="J2536" s="43" t="s">
        <v>22</v>
      </c>
      <c r="K2536" s="43">
        <v>21.25</v>
      </c>
      <c r="L2536" s="43">
        <v>11.75</v>
      </c>
      <c r="M2536" s="43">
        <v>14.75</v>
      </c>
      <c r="N2536" s="37" t="s">
        <v>23</v>
      </c>
      <c r="O2536" s="37" t="s">
        <v>196</v>
      </c>
    </row>
    <row r="2537" spans="1:15" s="36" customFormat="1" x14ac:dyDescent="0.25">
      <c r="A2537" s="37" t="s">
        <v>5056</v>
      </c>
      <c r="B2537" s="44" t="str">
        <f t="shared" si="47"/>
        <v>I295 3F/50'Cd/200-208V/1Ph/cCSAus</v>
      </c>
      <c r="C2537" s="37" t="s">
        <v>5057</v>
      </c>
      <c r="D2537" s="37" t="str">
        <f>VLOOKUP(A2537,'[1]Zoeller Pump Company'!$A$10:$C$3862,3,FALSE)</f>
        <v>https://www.zoellerpumps.com/en-us/products/sewage-pumps/commercial/290-series</v>
      </c>
      <c r="E2537" s="37" t="s">
        <v>21</v>
      </c>
      <c r="F2537" s="40">
        <v>1577</v>
      </c>
      <c r="G2537" s="41"/>
      <c r="H2537" s="42">
        <v>53514178109</v>
      </c>
      <c r="I2537" s="43">
        <v>102</v>
      </c>
      <c r="J2537" s="43" t="s">
        <v>22</v>
      </c>
      <c r="K2537" s="43">
        <v>21.25</v>
      </c>
      <c r="L2537" s="43">
        <v>11.75</v>
      </c>
      <c r="M2537" s="43">
        <v>14.75</v>
      </c>
      <c r="N2537" s="37" t="s">
        <v>23</v>
      </c>
      <c r="O2537" s="37" t="s">
        <v>196</v>
      </c>
    </row>
    <row r="2538" spans="1:15" s="36" customFormat="1" x14ac:dyDescent="0.25">
      <c r="A2538" s="37" t="s">
        <v>5058</v>
      </c>
      <c r="B2538" s="44" t="str">
        <f t="shared" si="47"/>
        <v>WD295 3F/35'Cd/230V/1Ph</v>
      </c>
      <c r="C2538" s="37" t="s">
        <v>5059</v>
      </c>
      <c r="D2538" s="37" t="str">
        <f>VLOOKUP(A2538,'[1]Zoeller Pump Company'!$A$10:$C$3862,3,FALSE)</f>
        <v>https://www.zoellerpumps.com/en-us/products/sewage-pumps/commercial/290-series</v>
      </c>
      <c r="E2538" s="37" t="s">
        <v>21</v>
      </c>
      <c r="F2538" s="40">
        <v>1642</v>
      </c>
      <c r="G2538" s="41"/>
      <c r="H2538" s="42">
        <v>53514179014</v>
      </c>
      <c r="I2538" s="43">
        <v>90</v>
      </c>
      <c r="J2538" s="43" t="s">
        <v>22</v>
      </c>
      <c r="K2538" s="43">
        <v>21.25</v>
      </c>
      <c r="L2538" s="43">
        <v>11.75</v>
      </c>
      <c r="M2538" s="43">
        <v>14.75</v>
      </c>
      <c r="N2538" s="37" t="s">
        <v>23</v>
      </c>
      <c r="O2538" s="37" t="s">
        <v>196</v>
      </c>
    </row>
    <row r="2539" spans="1:15" s="36" customFormat="1" x14ac:dyDescent="0.25">
      <c r="A2539" s="37" t="s">
        <v>5060</v>
      </c>
      <c r="B2539" s="44" t="str">
        <f t="shared" ref="B2539:B2602" si="48">IF(D2539&lt;&gt;0,HYPERLINK(D2539,C2539),"NO LINK")</f>
        <v>GX295 3F/35'Cd/460V/3Ph/Ex Pr/FM/CSA</v>
      </c>
      <c r="C2539" s="37" t="s">
        <v>5061</v>
      </c>
      <c r="D2539" s="37" t="str">
        <f>VLOOKUP(A2539,'[1]Zoeller Pump Company'!$A$10:$C$3862,3,FALSE)</f>
        <v>https://www.zoellerpumps.com/en-us/products/sewage-pumps/commercial/290-series</v>
      </c>
      <c r="E2539" s="37" t="s">
        <v>21</v>
      </c>
      <c r="F2539" s="40">
        <v>3238</v>
      </c>
      <c r="G2539" s="41"/>
      <c r="H2539" s="42">
        <v>53514199302</v>
      </c>
      <c r="I2539" s="43">
        <v>122</v>
      </c>
      <c r="J2539" s="43" t="s">
        <v>22</v>
      </c>
      <c r="K2539" s="43">
        <v>32</v>
      </c>
      <c r="L2539" s="43">
        <v>12</v>
      </c>
      <c r="M2539" s="43">
        <v>15</v>
      </c>
      <c r="N2539" s="37" t="s">
        <v>23</v>
      </c>
      <c r="O2539" s="37" t="s">
        <v>24</v>
      </c>
    </row>
    <row r="2540" spans="1:15" s="36" customFormat="1" x14ac:dyDescent="0.25">
      <c r="A2540" s="37" t="s">
        <v>5062</v>
      </c>
      <c r="B2540" s="44" t="str">
        <f t="shared" si="48"/>
        <v>JX295 3F/35'Cd/200-208V/3Ph/Ex Pr/FM/CSA</v>
      </c>
      <c r="C2540" s="37" t="s">
        <v>5063</v>
      </c>
      <c r="D2540" s="37" t="str">
        <f>VLOOKUP(A2540,'[1]Zoeller Pump Company'!$A$10:$C$3862,3,FALSE)</f>
        <v>https://www.zoellerpumps.com/en-us/products/sewage-pumps/commercial/290-series</v>
      </c>
      <c r="E2540" s="37" t="s">
        <v>21</v>
      </c>
      <c r="F2540" s="40">
        <v>3223</v>
      </c>
      <c r="G2540" s="41"/>
      <c r="H2540" s="42">
        <v>53514256043</v>
      </c>
      <c r="I2540" s="43">
        <v>121</v>
      </c>
      <c r="J2540" s="43" t="s">
        <v>22</v>
      </c>
      <c r="K2540" s="43">
        <v>32</v>
      </c>
      <c r="L2540" s="43">
        <v>12</v>
      </c>
      <c r="M2540" s="43">
        <v>15</v>
      </c>
      <c r="N2540" s="37" t="s">
        <v>23</v>
      </c>
      <c r="O2540" s="37" t="s">
        <v>24</v>
      </c>
    </row>
    <row r="2541" spans="1:15" s="36" customFormat="1" x14ac:dyDescent="0.25">
      <c r="A2541" s="37" t="s">
        <v>5064</v>
      </c>
      <c r="B2541" s="44" t="str">
        <f t="shared" si="48"/>
        <v>IX295 3F/200-208V/1Ph/Ex Pr/FM/CSA</v>
      </c>
      <c r="C2541" s="37" t="s">
        <v>5065</v>
      </c>
      <c r="D2541" s="37" t="str">
        <f>VLOOKUP(A2541,'[1]Zoeller Pump Company'!$A$10:$C$3862,3,FALSE)</f>
        <v>https://www.zoellerpumps.com/en-us/products/sewage-pumps/commercial/290-series</v>
      </c>
      <c r="E2541" s="37" t="s">
        <v>21</v>
      </c>
      <c r="F2541" s="40">
        <v>3038</v>
      </c>
      <c r="G2541" s="41"/>
      <c r="H2541" s="42">
        <v>53514313913</v>
      </c>
      <c r="I2541" s="43">
        <v>121</v>
      </c>
      <c r="J2541" s="43" t="s">
        <v>22</v>
      </c>
      <c r="K2541" s="43">
        <v>32</v>
      </c>
      <c r="L2541" s="43">
        <v>12</v>
      </c>
      <c r="M2541" s="43">
        <v>15</v>
      </c>
      <c r="N2541" s="37" t="s">
        <v>23</v>
      </c>
      <c r="O2541" s="37" t="s">
        <v>24</v>
      </c>
    </row>
    <row r="2542" spans="1:15" s="36" customFormat="1" x14ac:dyDescent="0.25">
      <c r="A2542" s="37" t="s">
        <v>5066</v>
      </c>
      <c r="B2542" s="44" t="str">
        <f t="shared" si="48"/>
        <v>FX295 3F/35'Cd/230V/3Ph/Ex Pr/FM/CSA</v>
      </c>
      <c r="C2542" s="37" t="s">
        <v>5067</v>
      </c>
      <c r="D2542" s="37" t="str">
        <f>VLOOKUP(A2542,'[1]Zoeller Pump Company'!$A$10:$C$3862,3,FALSE)</f>
        <v>https://www.zoellerpumps.com/en-us/products/sewage-pumps/commercial/290-series</v>
      </c>
      <c r="E2542" s="37" t="s">
        <v>21</v>
      </c>
      <c r="F2542" s="40">
        <v>3223</v>
      </c>
      <c r="G2542" s="41"/>
      <c r="H2542" s="42">
        <v>53514351113</v>
      </c>
      <c r="I2542" s="43">
        <v>121</v>
      </c>
      <c r="J2542" s="43" t="s">
        <v>22</v>
      </c>
      <c r="K2542" s="43">
        <v>32</v>
      </c>
      <c r="L2542" s="43">
        <v>12</v>
      </c>
      <c r="M2542" s="43">
        <v>15</v>
      </c>
      <c r="N2542" s="37" t="s">
        <v>23</v>
      </c>
      <c r="O2542" s="37" t="s">
        <v>24</v>
      </c>
    </row>
    <row r="2543" spans="1:15" s="36" customFormat="1" x14ac:dyDescent="0.25">
      <c r="A2543" s="37" t="s">
        <v>5068</v>
      </c>
      <c r="B2543" s="44" t="str">
        <f t="shared" si="48"/>
        <v>EX295 3F/35'Cord/230V/1Ph/Ex Pr/FM/CSA</v>
      </c>
      <c r="C2543" s="37" t="s">
        <v>5069</v>
      </c>
      <c r="D2543" s="37" t="str">
        <f>VLOOKUP(A2543,'[1]Zoeller Pump Company'!$A$10:$C$3862,3,FALSE)</f>
        <v>https://www.zoellerpumps.com/en-us/products/sewage-pumps/commercial/290-series</v>
      </c>
      <c r="E2543" s="37" t="s">
        <v>21</v>
      </c>
      <c r="F2543" s="40">
        <v>3108</v>
      </c>
      <c r="G2543" s="41"/>
      <c r="H2543" s="42">
        <v>53514361501</v>
      </c>
      <c r="I2543" s="43">
        <v>121</v>
      </c>
      <c r="J2543" s="43" t="s">
        <v>22</v>
      </c>
      <c r="K2543" s="43">
        <v>32</v>
      </c>
      <c r="L2543" s="43">
        <v>12</v>
      </c>
      <c r="M2543" s="43">
        <v>15</v>
      </c>
      <c r="N2543" s="37" t="s">
        <v>23</v>
      </c>
      <c r="O2543" s="37" t="s">
        <v>24</v>
      </c>
    </row>
    <row r="2544" spans="1:15" s="36" customFormat="1" x14ac:dyDescent="0.25">
      <c r="A2544" s="37" t="s">
        <v>5070</v>
      </c>
      <c r="B2544" s="44" t="str">
        <f t="shared" si="48"/>
        <v>JX295 3F/50'Cd/200-208V/3Ph/Ex Pr/FM/CSA</v>
      </c>
      <c r="C2544" s="37" t="s">
        <v>5071</v>
      </c>
      <c r="D2544" s="37" t="str">
        <f>VLOOKUP(A2544,'[1]Zoeller Pump Company'!$A$10:$C$3862,3,FALSE)</f>
        <v>https://www.zoellerpumps.com/en-us/products/sewage-pumps/commercial/290-series</v>
      </c>
      <c r="E2544" s="37" t="s">
        <v>21</v>
      </c>
      <c r="F2544" s="40">
        <v>3253</v>
      </c>
      <c r="G2544" s="41"/>
      <c r="H2544" s="42">
        <v>53514386429</v>
      </c>
      <c r="I2544" s="43">
        <v>122</v>
      </c>
      <c r="J2544" s="43" t="s">
        <v>22</v>
      </c>
      <c r="K2544" s="43">
        <v>32</v>
      </c>
      <c r="L2544" s="43">
        <v>12</v>
      </c>
      <c r="M2544" s="43">
        <v>15</v>
      </c>
      <c r="N2544" s="37" t="s">
        <v>23</v>
      </c>
      <c r="O2544" s="37" t="s">
        <v>24</v>
      </c>
    </row>
    <row r="2545" spans="1:15" s="36" customFormat="1" x14ac:dyDescent="0.25">
      <c r="A2545" s="45" t="s">
        <v>5072</v>
      </c>
      <c r="B2545" s="44" t="str">
        <f t="shared" si="48"/>
        <v>EX295 3F/50'Cd/230V/1Ph/Ex Pr/FM/CSA</v>
      </c>
      <c r="C2545" s="37" t="s">
        <v>5073</v>
      </c>
      <c r="D2545" s="37" t="str">
        <f>VLOOKUP(A2545,'[1]Zoeller Pump Company'!$A$10:$C$3862,3,FALSE)</f>
        <v>https://www.zoellerpumps.com/en-us/products/sewage-pumps/commercial/290-series</v>
      </c>
      <c r="E2545" s="37" t="s">
        <v>21</v>
      </c>
      <c r="F2545" s="40">
        <v>3138</v>
      </c>
      <c r="G2545" s="41"/>
      <c r="H2545" s="42">
        <v>53514434762</v>
      </c>
      <c r="I2545" s="43">
        <v>126</v>
      </c>
      <c r="J2545" s="46" t="s">
        <v>22</v>
      </c>
      <c r="K2545" s="43">
        <v>32</v>
      </c>
      <c r="L2545" s="43">
        <v>12</v>
      </c>
      <c r="M2545" s="43">
        <v>15</v>
      </c>
      <c r="N2545" s="39" t="s">
        <v>23</v>
      </c>
      <c r="O2545" s="37" t="s">
        <v>24</v>
      </c>
    </row>
    <row r="2546" spans="1:15" s="36" customFormat="1" x14ac:dyDescent="0.25">
      <c r="A2546" s="45" t="s">
        <v>5074</v>
      </c>
      <c r="B2546" s="44" t="str">
        <f t="shared" si="48"/>
        <v>G295 3F/460V/3Ph/cCSAus/UL/Br Impeller</v>
      </c>
      <c r="C2546" s="37" t="s">
        <v>5075</v>
      </c>
      <c r="D2546" s="37" t="str">
        <f>VLOOKUP(A2546,'[1]Zoeller Pump Company'!$A$10:$C$3862,3,FALSE)</f>
        <v>https://www.zoellerpumps.com/en-us/products/sewage-pumps/commercial/290-series</v>
      </c>
      <c r="E2546" s="37" t="s">
        <v>21</v>
      </c>
      <c r="F2546" s="40">
        <v>1622</v>
      </c>
      <c r="G2546" s="41"/>
      <c r="H2546" s="42">
        <v>53514436674</v>
      </c>
      <c r="I2546" s="43">
        <v>91</v>
      </c>
      <c r="J2546" s="46" t="s">
        <v>22</v>
      </c>
      <c r="K2546" s="43">
        <v>21.25</v>
      </c>
      <c r="L2546" s="43">
        <v>11.75</v>
      </c>
      <c r="M2546" s="43">
        <v>14.75</v>
      </c>
      <c r="N2546" s="39" t="s">
        <v>23</v>
      </c>
      <c r="O2546" s="39" t="s">
        <v>196</v>
      </c>
    </row>
    <row r="2547" spans="1:15" s="36" customFormat="1" x14ac:dyDescent="0.25">
      <c r="A2547" s="52" t="s">
        <v>5076</v>
      </c>
      <c r="B2547" s="44" t="str">
        <f t="shared" si="48"/>
        <v>WD295 3F/50'Cd/230V/1Ph</v>
      </c>
      <c r="C2547" s="39" t="s">
        <v>5077</v>
      </c>
      <c r="D2547" s="37" t="str">
        <f>VLOOKUP(A2547,'[1]Zoeller Pump Company'!$A$10:$C$3862,3,FALSE)</f>
        <v>https://www.zoellerpumps.com/en-us/products/sewage-pumps/commercial/290-series</v>
      </c>
      <c r="E2547" s="39" t="s">
        <v>21</v>
      </c>
      <c r="F2547" s="40">
        <v>1672</v>
      </c>
      <c r="G2547" s="41"/>
      <c r="H2547" s="39">
        <v>53514447502</v>
      </c>
      <c r="I2547" s="39">
        <v>90</v>
      </c>
      <c r="J2547" s="39" t="s">
        <v>22</v>
      </c>
      <c r="K2547" s="39">
        <v>21.25</v>
      </c>
      <c r="L2547" s="39">
        <v>11.75</v>
      </c>
      <c r="M2547" s="39">
        <v>14.75</v>
      </c>
      <c r="N2547" s="37" t="s">
        <v>23</v>
      </c>
      <c r="O2547" s="37" t="s">
        <v>196</v>
      </c>
    </row>
    <row r="2548" spans="1:15" s="36" customFormat="1" x14ac:dyDescent="0.25">
      <c r="A2548" s="39" t="s">
        <v>5078</v>
      </c>
      <c r="B2548" s="44" t="str">
        <f t="shared" si="48"/>
        <v>JX295 3F/200-208V/3Ph/Ex Pr</v>
      </c>
      <c r="C2548" s="39" t="str">
        <f>VLOOKUP(A2548,'[2]2021 M10 PricePartsList'!$A:$D,2,FALSE)</f>
        <v>JX295 3F/200-208V/3Ph/Ex Pr</v>
      </c>
      <c r="D2548" s="39" t="s">
        <v>3148</v>
      </c>
      <c r="E2548" s="37" t="s">
        <v>21</v>
      </c>
      <c r="F2548" s="50">
        <v>3113</v>
      </c>
      <c r="G2548" s="41"/>
      <c r="H2548" s="42">
        <v>53514466220</v>
      </c>
      <c r="I2548" s="43">
        <v>121</v>
      </c>
      <c r="J2548" s="46" t="s">
        <v>22</v>
      </c>
      <c r="K2548" s="43">
        <v>32</v>
      </c>
      <c r="L2548" s="43">
        <v>12</v>
      </c>
      <c r="M2548" s="43">
        <v>15</v>
      </c>
      <c r="N2548" s="39" t="s">
        <v>23</v>
      </c>
      <c r="O2548" s="39" t="s">
        <v>24</v>
      </c>
    </row>
    <row r="2549" spans="1:15" s="36" customFormat="1" x14ac:dyDescent="0.25">
      <c r="A2549" s="39" t="s">
        <v>5079</v>
      </c>
      <c r="B2549" s="44" t="str">
        <f t="shared" si="48"/>
        <v>I295 3F/35'Cd/200-208V/1Ph/cCSAus</v>
      </c>
      <c r="C2549" s="39" t="str">
        <f>VLOOKUP(A2549,'[2]2021 M10 PricePartsList'!$A:$D,2,FALSE)</f>
        <v>I295 3F/35'Cd/200-208V/1Ph/cCSAus</v>
      </c>
      <c r="D2549" s="39" t="s">
        <v>3148</v>
      </c>
      <c r="E2549" s="37" t="s">
        <v>21</v>
      </c>
      <c r="F2549" s="50">
        <v>1547</v>
      </c>
      <c r="G2549" s="41"/>
      <c r="H2549" s="42">
        <v>53514467524</v>
      </c>
      <c r="I2549" s="43">
        <v>102</v>
      </c>
      <c r="J2549" s="46" t="s">
        <v>22</v>
      </c>
      <c r="K2549" s="43">
        <v>21.25</v>
      </c>
      <c r="L2549" s="43">
        <v>11.75</v>
      </c>
      <c r="M2549" s="43">
        <v>14.75</v>
      </c>
      <c r="N2549" s="39" t="s">
        <v>23</v>
      </c>
      <c r="O2549" s="39" t="s">
        <v>196</v>
      </c>
    </row>
    <row r="2550" spans="1:15" s="36" customFormat="1" x14ac:dyDescent="0.25">
      <c r="A2550" s="37" t="s">
        <v>5080</v>
      </c>
      <c r="B2550" s="44" t="str">
        <f t="shared" si="48"/>
        <v>E404 230V/1Ph/cCSAus</v>
      </c>
      <c r="C2550" s="37" t="s">
        <v>5081</v>
      </c>
      <c r="D2550" s="37" t="str">
        <f>VLOOKUP(A2550,'[1]Zoeller Pump Company'!$A$10:$C$3862,3,FALSE)</f>
        <v>https://www.zoellerpumps.com/en-us/products/sewage-pumps/commercial/400-series</v>
      </c>
      <c r="E2550" s="37" t="s">
        <v>21</v>
      </c>
      <c r="F2550" s="40">
        <v>1963</v>
      </c>
      <c r="G2550" s="41"/>
      <c r="H2550" s="42">
        <v>53514091439</v>
      </c>
      <c r="I2550" s="43">
        <v>136</v>
      </c>
      <c r="J2550" s="43" t="s">
        <v>22</v>
      </c>
      <c r="K2550" s="43">
        <v>45</v>
      </c>
      <c r="L2550" s="43">
        <v>24.5</v>
      </c>
      <c r="M2550" s="43">
        <v>32.75</v>
      </c>
      <c r="N2550" s="37" t="s">
        <v>23</v>
      </c>
      <c r="O2550" s="37" t="s">
        <v>24</v>
      </c>
    </row>
    <row r="2551" spans="1:15" s="36" customFormat="1" x14ac:dyDescent="0.25">
      <c r="A2551" s="37" t="s">
        <v>5082</v>
      </c>
      <c r="B2551" s="44" t="str">
        <f t="shared" si="48"/>
        <v>F404 230V/3Ph/cCSAus</v>
      </c>
      <c r="C2551" s="37" t="s">
        <v>5083</v>
      </c>
      <c r="D2551" s="37" t="str">
        <f>VLOOKUP(A2551,'[1]Zoeller Pump Company'!$A$10:$C$3862,3,FALSE)</f>
        <v>https://www.zoellerpumps.com/en-us/products/sewage-pumps/commercial/400-series</v>
      </c>
      <c r="E2551" s="37" t="s">
        <v>21</v>
      </c>
      <c r="F2551" s="40">
        <v>2078</v>
      </c>
      <c r="G2551" s="41"/>
      <c r="H2551" s="42">
        <v>53514091446</v>
      </c>
      <c r="I2551" s="43">
        <v>136</v>
      </c>
      <c r="J2551" s="43" t="s">
        <v>22</v>
      </c>
      <c r="K2551" s="43">
        <v>45</v>
      </c>
      <c r="L2551" s="43">
        <v>24.5</v>
      </c>
      <c r="M2551" s="43">
        <v>32.75</v>
      </c>
      <c r="N2551" s="37" t="s">
        <v>23</v>
      </c>
      <c r="O2551" s="37" t="s">
        <v>196</v>
      </c>
    </row>
    <row r="2552" spans="1:15" s="36" customFormat="1" x14ac:dyDescent="0.25">
      <c r="A2552" s="37" t="s">
        <v>5084</v>
      </c>
      <c r="B2552" s="44" t="str">
        <f t="shared" si="48"/>
        <v>G404 460V/3Ph/cCSAus</v>
      </c>
      <c r="C2552" s="37" t="s">
        <v>5085</v>
      </c>
      <c r="D2552" s="37" t="str">
        <f>VLOOKUP(A2552,'[1]Zoeller Pump Company'!$A$10:$C$3862,3,FALSE)</f>
        <v>https://www.zoellerpumps.com/en-us/products/sewage-pumps/commercial/400-series</v>
      </c>
      <c r="E2552" s="37" t="s">
        <v>21</v>
      </c>
      <c r="F2552" s="40">
        <v>2078</v>
      </c>
      <c r="G2552" s="41"/>
      <c r="H2552" s="42">
        <v>53514091453</v>
      </c>
      <c r="I2552" s="43">
        <v>136</v>
      </c>
      <c r="J2552" s="43" t="s">
        <v>22</v>
      </c>
      <c r="K2552" s="43">
        <v>45</v>
      </c>
      <c r="L2552" s="43">
        <v>24.5</v>
      </c>
      <c r="M2552" s="43">
        <v>32.75</v>
      </c>
      <c r="N2552" s="37" t="s">
        <v>23</v>
      </c>
      <c r="O2552" s="37" t="s">
        <v>196</v>
      </c>
    </row>
    <row r="2553" spans="1:15" s="36" customFormat="1" x14ac:dyDescent="0.25">
      <c r="A2553" s="37" t="s">
        <v>5086</v>
      </c>
      <c r="B2553" s="44" t="str">
        <f t="shared" si="48"/>
        <v>I404 200-208V/1Ph/cCSAus</v>
      </c>
      <c r="C2553" s="37" t="s">
        <v>5087</v>
      </c>
      <c r="D2553" s="37" t="str">
        <f>VLOOKUP(A2553,'[1]Zoeller Pump Company'!$A$10:$C$3862,3,FALSE)</f>
        <v>https://www.zoellerpumps.com/en-us/products/sewage-pumps/commercial/400-series</v>
      </c>
      <c r="E2553" s="37" t="s">
        <v>21</v>
      </c>
      <c r="F2553" s="40">
        <v>2003</v>
      </c>
      <c r="G2553" s="41"/>
      <c r="H2553" s="42">
        <v>53514091460</v>
      </c>
      <c r="I2553" s="43">
        <v>136</v>
      </c>
      <c r="J2553" s="43" t="s">
        <v>22</v>
      </c>
      <c r="K2553" s="43">
        <v>45</v>
      </c>
      <c r="L2553" s="43">
        <v>24.5</v>
      </c>
      <c r="M2553" s="43">
        <v>32.75</v>
      </c>
      <c r="N2553" s="37" t="s">
        <v>23</v>
      </c>
      <c r="O2553" s="37" t="s">
        <v>24</v>
      </c>
    </row>
    <row r="2554" spans="1:15" s="36" customFormat="1" x14ac:dyDescent="0.25">
      <c r="A2554" s="37" t="s">
        <v>5088</v>
      </c>
      <c r="B2554" s="44" t="str">
        <f t="shared" si="48"/>
        <v>J404 200-208V/3Ph/cCSAus</v>
      </c>
      <c r="C2554" s="37" t="s">
        <v>5089</v>
      </c>
      <c r="D2554" s="37" t="str">
        <f>VLOOKUP(A2554,'[1]Zoeller Pump Company'!$A$10:$C$3862,3,FALSE)</f>
        <v>https://www.zoellerpumps.com/en-us/products/sewage-pumps/commercial/400-series</v>
      </c>
      <c r="E2554" s="37" t="s">
        <v>21</v>
      </c>
      <c r="F2554" s="40">
        <v>2078</v>
      </c>
      <c r="G2554" s="41"/>
      <c r="H2554" s="42">
        <v>53514091477</v>
      </c>
      <c r="I2554" s="43">
        <v>136</v>
      </c>
      <c r="J2554" s="43" t="s">
        <v>22</v>
      </c>
      <c r="K2554" s="43">
        <v>45</v>
      </c>
      <c r="L2554" s="43">
        <v>24.5</v>
      </c>
      <c r="M2554" s="43">
        <v>32.75</v>
      </c>
      <c r="N2554" s="37" t="s">
        <v>23</v>
      </c>
      <c r="O2554" s="37" t="s">
        <v>196</v>
      </c>
    </row>
    <row r="2555" spans="1:15" s="36" customFormat="1" x14ac:dyDescent="0.25">
      <c r="A2555" s="37" t="s">
        <v>5090</v>
      </c>
      <c r="B2555" s="44" t="str">
        <f t="shared" si="48"/>
        <v>WD404 230V/1Ph/cCSAus</v>
      </c>
      <c r="C2555" s="37" t="s">
        <v>5091</v>
      </c>
      <c r="D2555" s="37" t="str">
        <f>VLOOKUP(A2555,'[1]Zoeller Pump Company'!$A$10:$C$3862,3,FALSE)</f>
        <v>https://www.zoellerpumps.com/en-us/products/sewage-pumps/commercial/400-series</v>
      </c>
      <c r="E2555" s="37" t="s">
        <v>21</v>
      </c>
      <c r="F2555" s="40">
        <v>2055</v>
      </c>
      <c r="G2555" s="41"/>
      <c r="H2555" s="42">
        <v>53514091491</v>
      </c>
      <c r="I2555" s="43">
        <v>138</v>
      </c>
      <c r="J2555" s="43" t="s">
        <v>22</v>
      </c>
      <c r="K2555" s="43">
        <v>45</v>
      </c>
      <c r="L2555" s="43">
        <v>24.5</v>
      </c>
      <c r="M2555" s="43">
        <v>32.75</v>
      </c>
      <c r="N2555" s="37" t="s">
        <v>23</v>
      </c>
      <c r="O2555" s="37" t="s">
        <v>24</v>
      </c>
    </row>
    <row r="2556" spans="1:15" s="36" customFormat="1" x14ac:dyDescent="0.25">
      <c r="A2556" s="37" t="s">
        <v>5092</v>
      </c>
      <c r="B2556" s="44" t="str">
        <f t="shared" si="48"/>
        <v>E404 35'Cd/230V/1Ph/cCSAus</v>
      </c>
      <c r="C2556" s="37" t="s">
        <v>5093</v>
      </c>
      <c r="D2556" s="37" t="str">
        <f>VLOOKUP(A2556,'[1]Zoeller Pump Company'!$A$10:$C$3862,3,FALSE)</f>
        <v>https://www.zoellerpumps.com/en-us/products/sewage-pumps/commercial/400-series</v>
      </c>
      <c r="E2556" s="37" t="s">
        <v>21</v>
      </c>
      <c r="F2556" s="40">
        <v>2073</v>
      </c>
      <c r="G2556" s="41"/>
      <c r="H2556" s="42">
        <v>53514104870</v>
      </c>
      <c r="I2556" s="43">
        <v>139</v>
      </c>
      <c r="J2556" s="43" t="s">
        <v>22</v>
      </c>
      <c r="K2556" s="43">
        <v>45</v>
      </c>
      <c r="L2556" s="43">
        <v>24.5</v>
      </c>
      <c r="M2556" s="43">
        <v>32.75</v>
      </c>
      <c r="N2556" s="37" t="s">
        <v>23</v>
      </c>
      <c r="O2556" s="37" t="s">
        <v>24</v>
      </c>
    </row>
    <row r="2557" spans="1:15" s="36" customFormat="1" x14ac:dyDescent="0.25">
      <c r="A2557" s="37" t="s">
        <v>5094</v>
      </c>
      <c r="B2557" s="44" t="str">
        <f t="shared" si="48"/>
        <v>J404 35'Cd/200-208V/3Ph/cCSAus</v>
      </c>
      <c r="C2557" s="37" t="s">
        <v>5095</v>
      </c>
      <c r="D2557" s="37" t="str">
        <f>VLOOKUP(A2557,'[1]Zoeller Pump Company'!$A$10:$C$3862,3,FALSE)</f>
        <v>https://www.zoellerpumps.com/en-us/products/sewage-pumps/commercial/400-series</v>
      </c>
      <c r="E2557" s="37" t="s">
        <v>21</v>
      </c>
      <c r="F2557" s="40">
        <v>2188</v>
      </c>
      <c r="G2557" s="41"/>
      <c r="H2557" s="42">
        <v>53514105228</v>
      </c>
      <c r="I2557" s="43">
        <v>139</v>
      </c>
      <c r="J2557" s="43" t="s">
        <v>22</v>
      </c>
      <c r="K2557" s="43">
        <v>45</v>
      </c>
      <c r="L2557" s="43">
        <v>24.5</v>
      </c>
      <c r="M2557" s="43">
        <v>32.75</v>
      </c>
      <c r="N2557" s="37" t="s">
        <v>23</v>
      </c>
      <c r="O2557" s="37" t="s">
        <v>196</v>
      </c>
    </row>
    <row r="2558" spans="1:15" s="36" customFormat="1" x14ac:dyDescent="0.25">
      <c r="A2558" s="37" t="s">
        <v>5096</v>
      </c>
      <c r="B2558" s="44" t="str">
        <f t="shared" si="48"/>
        <v>IX404 200-208V/1Ph/Ex Pr/FM/CSA</v>
      </c>
      <c r="C2558" s="37" t="s">
        <v>5097</v>
      </c>
      <c r="D2558" s="37" t="str">
        <f>VLOOKUP(A2558,'[1]Zoeller Pump Company'!$A$10:$C$3862,3,FALSE)</f>
        <v>https://www.zoellerpumps.com/en-us/products/sewage-pumps/commercial/400-series</v>
      </c>
      <c r="E2558" s="37" t="s">
        <v>21</v>
      </c>
      <c r="F2558" s="40">
        <v>4131</v>
      </c>
      <c r="G2558" s="41"/>
      <c r="H2558" s="42">
        <v>53514109165</v>
      </c>
      <c r="I2558" s="43">
        <v>175</v>
      </c>
      <c r="J2558" s="43" t="s">
        <v>22</v>
      </c>
      <c r="K2558" s="43">
        <v>45</v>
      </c>
      <c r="L2558" s="43">
        <v>24.5</v>
      </c>
      <c r="M2558" s="43">
        <v>32.75</v>
      </c>
      <c r="N2558" s="37" t="s">
        <v>23</v>
      </c>
      <c r="O2558" s="37" t="s">
        <v>24</v>
      </c>
    </row>
    <row r="2559" spans="1:15" s="36" customFormat="1" x14ac:dyDescent="0.25">
      <c r="A2559" s="37" t="s">
        <v>5098</v>
      </c>
      <c r="B2559" s="44" t="str">
        <f t="shared" si="48"/>
        <v>EX404 230V/1Ph/Ex Pr/FM/CSA</v>
      </c>
      <c r="C2559" s="37" t="s">
        <v>5099</v>
      </c>
      <c r="D2559" s="37" t="str">
        <f>VLOOKUP(A2559,'[1]Zoeller Pump Company'!$A$10:$C$3862,3,FALSE)</f>
        <v>https://www.zoellerpumps.com/en-us/products/sewage-pumps/commercial/400-series</v>
      </c>
      <c r="E2559" s="37" t="s">
        <v>21</v>
      </c>
      <c r="F2559" s="40">
        <v>4091</v>
      </c>
      <c r="G2559" s="41"/>
      <c r="H2559" s="42">
        <v>53514109172</v>
      </c>
      <c r="I2559" s="43">
        <v>175</v>
      </c>
      <c r="J2559" s="43" t="s">
        <v>22</v>
      </c>
      <c r="K2559" s="43">
        <v>45</v>
      </c>
      <c r="L2559" s="43">
        <v>24.5</v>
      </c>
      <c r="M2559" s="43">
        <v>32.75</v>
      </c>
      <c r="N2559" s="37" t="s">
        <v>23</v>
      </c>
      <c r="O2559" s="37" t="s">
        <v>24</v>
      </c>
    </row>
    <row r="2560" spans="1:15" s="36" customFormat="1" x14ac:dyDescent="0.25">
      <c r="A2560" s="37" t="s">
        <v>5100</v>
      </c>
      <c r="B2560" s="44" t="str">
        <f t="shared" si="48"/>
        <v>JX404 200-208V/3Ph/Ex Pr/FM/CSA</v>
      </c>
      <c r="C2560" s="37" t="s">
        <v>5101</v>
      </c>
      <c r="D2560" s="37" t="str">
        <f>VLOOKUP(A2560,'[1]Zoeller Pump Company'!$A$10:$C$3862,3,FALSE)</f>
        <v>https://www.zoellerpumps.com/en-us/products/sewage-pumps/commercial/400-series</v>
      </c>
      <c r="E2560" s="37" t="s">
        <v>21</v>
      </c>
      <c r="F2560" s="40">
        <v>4206</v>
      </c>
      <c r="G2560" s="41"/>
      <c r="H2560" s="42">
        <v>53514109202</v>
      </c>
      <c r="I2560" s="43">
        <v>175</v>
      </c>
      <c r="J2560" s="43" t="s">
        <v>22</v>
      </c>
      <c r="K2560" s="43">
        <v>45</v>
      </c>
      <c r="L2560" s="43">
        <v>24.5</v>
      </c>
      <c r="M2560" s="43">
        <v>32.75</v>
      </c>
      <c r="N2560" s="37" t="s">
        <v>23</v>
      </c>
      <c r="O2560" s="37" t="s">
        <v>24</v>
      </c>
    </row>
    <row r="2561" spans="1:15" s="36" customFormat="1" x14ac:dyDescent="0.25">
      <c r="A2561" s="37" t="s">
        <v>5102</v>
      </c>
      <c r="B2561" s="44" t="str">
        <f t="shared" si="48"/>
        <v>FX404 230V/3Ph/Ex Pr/FM/CSA</v>
      </c>
      <c r="C2561" s="37" t="s">
        <v>5103</v>
      </c>
      <c r="D2561" s="37" t="str">
        <f>VLOOKUP(A2561,'[1]Zoeller Pump Company'!$A$10:$C$3862,3,FALSE)</f>
        <v>https://www.zoellerpumps.com/en-us/products/sewage-pumps/commercial/400-series</v>
      </c>
      <c r="E2561" s="37" t="s">
        <v>21</v>
      </c>
      <c r="F2561" s="40">
        <v>4206</v>
      </c>
      <c r="G2561" s="41"/>
      <c r="H2561" s="42">
        <v>53514109219</v>
      </c>
      <c r="I2561" s="43">
        <v>175</v>
      </c>
      <c r="J2561" s="43" t="s">
        <v>22</v>
      </c>
      <c r="K2561" s="43">
        <v>45</v>
      </c>
      <c r="L2561" s="43">
        <v>24.5</v>
      </c>
      <c r="M2561" s="43">
        <v>32.75</v>
      </c>
      <c r="N2561" s="37" t="s">
        <v>23</v>
      </c>
      <c r="O2561" s="37" t="s">
        <v>24</v>
      </c>
    </row>
    <row r="2562" spans="1:15" s="36" customFormat="1" x14ac:dyDescent="0.25">
      <c r="A2562" s="37" t="s">
        <v>5104</v>
      </c>
      <c r="B2562" s="44" t="str">
        <f t="shared" si="48"/>
        <v>GX404 460V/3Ph/Ex Pr/FM/CSA</v>
      </c>
      <c r="C2562" s="37" t="s">
        <v>5105</v>
      </c>
      <c r="D2562" s="37" t="str">
        <f>VLOOKUP(A2562,'[1]Zoeller Pump Company'!$A$10:$C$3862,3,FALSE)</f>
        <v>https://www.zoellerpumps.com/en-us/products/sewage-pumps/commercial/400-series</v>
      </c>
      <c r="E2562" s="37" t="s">
        <v>21</v>
      </c>
      <c r="F2562" s="40">
        <v>4206</v>
      </c>
      <c r="G2562" s="41"/>
      <c r="H2562" s="42">
        <v>53514109226</v>
      </c>
      <c r="I2562" s="43">
        <v>175</v>
      </c>
      <c r="J2562" s="43" t="s">
        <v>22</v>
      </c>
      <c r="K2562" s="43">
        <v>45</v>
      </c>
      <c r="L2562" s="43">
        <v>24.5</v>
      </c>
      <c r="M2562" s="43">
        <v>32.75</v>
      </c>
      <c r="N2562" s="37" t="s">
        <v>23</v>
      </c>
      <c r="O2562" s="37" t="s">
        <v>24</v>
      </c>
    </row>
    <row r="2563" spans="1:15" s="36" customFormat="1" x14ac:dyDescent="0.25">
      <c r="A2563" s="37" t="s">
        <v>5106</v>
      </c>
      <c r="B2563" s="44" t="str">
        <f t="shared" si="48"/>
        <v>J404 50'Cd/200-208V/3Ph/cCSAus</v>
      </c>
      <c r="C2563" s="37" t="s">
        <v>5107</v>
      </c>
      <c r="D2563" s="37" t="str">
        <f>VLOOKUP(A2563,'[1]Zoeller Pump Company'!$A$10:$C$3862,3,FALSE)</f>
        <v>https://www.zoellerpumps.com/en-us/products/sewage-pumps/commercial/400-series</v>
      </c>
      <c r="E2563" s="37" t="s">
        <v>21</v>
      </c>
      <c r="F2563" s="40">
        <v>2218</v>
      </c>
      <c r="G2563" s="41"/>
      <c r="H2563" s="42">
        <v>53514143787</v>
      </c>
      <c r="I2563" s="43">
        <v>142</v>
      </c>
      <c r="J2563" s="43" t="s">
        <v>22</v>
      </c>
      <c r="K2563" s="43">
        <v>45</v>
      </c>
      <c r="L2563" s="43">
        <v>24.5</v>
      </c>
      <c r="M2563" s="43">
        <v>32.75</v>
      </c>
      <c r="N2563" s="37" t="s">
        <v>23</v>
      </c>
      <c r="O2563" s="37" t="s">
        <v>196</v>
      </c>
    </row>
    <row r="2564" spans="1:15" s="36" customFormat="1" x14ac:dyDescent="0.25">
      <c r="A2564" s="37" t="s">
        <v>5108</v>
      </c>
      <c r="B2564" s="44" t="str">
        <f t="shared" si="48"/>
        <v>F404 25'Cd/230V/3Ph/cCSAus</v>
      </c>
      <c r="C2564" s="37" t="s">
        <v>5109</v>
      </c>
      <c r="D2564" s="37" t="str">
        <f>VLOOKUP(A2564,'[1]Zoeller Pump Company'!$A$10:$C$3862,3,FALSE)</f>
        <v>https://www.zoellerpumps.com/en-us/products/sewage-pumps/commercial/400-series</v>
      </c>
      <c r="E2564" s="37" t="s">
        <v>21</v>
      </c>
      <c r="F2564" s="40">
        <v>2178</v>
      </c>
      <c r="G2564" s="41"/>
      <c r="H2564" s="42">
        <v>53514156954</v>
      </c>
      <c r="I2564" s="43">
        <v>139</v>
      </c>
      <c r="J2564" s="43" t="s">
        <v>22</v>
      </c>
      <c r="K2564" s="43">
        <v>45</v>
      </c>
      <c r="L2564" s="43">
        <v>24.5</v>
      </c>
      <c r="M2564" s="43">
        <v>32.75</v>
      </c>
      <c r="N2564" s="37" t="s">
        <v>23</v>
      </c>
      <c r="O2564" s="37" t="s">
        <v>196</v>
      </c>
    </row>
    <row r="2565" spans="1:15" s="36" customFormat="1" x14ac:dyDescent="0.25">
      <c r="A2565" s="37" t="s">
        <v>5110</v>
      </c>
      <c r="B2565" s="44" t="str">
        <f t="shared" si="48"/>
        <v>G404 25'Cd/460V/3Ph/cCSAus</v>
      </c>
      <c r="C2565" s="37" t="s">
        <v>5111</v>
      </c>
      <c r="D2565" s="37" t="str">
        <f>VLOOKUP(A2565,'[1]Zoeller Pump Company'!$A$10:$C$3862,3,FALSE)</f>
        <v>https://www.zoellerpumps.com/en-us/products/sewage-pumps/commercial/400-series</v>
      </c>
      <c r="E2565" s="37" t="s">
        <v>21</v>
      </c>
      <c r="F2565" s="40">
        <v>2178</v>
      </c>
      <c r="G2565" s="41"/>
      <c r="H2565" s="42">
        <v>53514192006</v>
      </c>
      <c r="I2565" s="43">
        <v>137</v>
      </c>
      <c r="J2565" s="43" t="s">
        <v>22</v>
      </c>
      <c r="K2565" s="43">
        <v>45</v>
      </c>
      <c r="L2565" s="43">
        <v>24.5</v>
      </c>
      <c r="M2565" s="43">
        <v>32.75</v>
      </c>
      <c r="N2565" s="37" t="s">
        <v>23</v>
      </c>
      <c r="O2565" s="37" t="s">
        <v>196</v>
      </c>
    </row>
    <row r="2566" spans="1:15" s="36" customFormat="1" x14ac:dyDescent="0.25">
      <c r="A2566" s="37" t="s">
        <v>5112</v>
      </c>
      <c r="B2566" s="44" t="str">
        <f t="shared" si="48"/>
        <v>F404 35'Cd/230V/3Ph/cCSAus</v>
      </c>
      <c r="C2566" s="37" t="s">
        <v>5113</v>
      </c>
      <c r="D2566" s="37" t="str">
        <f>VLOOKUP(A2566,'[1]Zoeller Pump Company'!$A$10:$C$3862,3,FALSE)</f>
        <v>https://www.zoellerpumps.com/en-us/products/sewage-pumps/commercial/400-series</v>
      </c>
      <c r="E2566" s="37" t="s">
        <v>21</v>
      </c>
      <c r="F2566" s="40">
        <v>2188</v>
      </c>
      <c r="G2566" s="41"/>
      <c r="H2566" s="42">
        <v>53514195274</v>
      </c>
      <c r="I2566" s="43">
        <v>140</v>
      </c>
      <c r="J2566" s="43" t="s">
        <v>22</v>
      </c>
      <c r="K2566" s="43">
        <v>45</v>
      </c>
      <c r="L2566" s="43">
        <v>24.5</v>
      </c>
      <c r="M2566" s="43">
        <v>32.75</v>
      </c>
      <c r="N2566" s="37" t="s">
        <v>23</v>
      </c>
      <c r="O2566" s="37" t="s">
        <v>196</v>
      </c>
    </row>
    <row r="2567" spans="1:15" s="36" customFormat="1" x14ac:dyDescent="0.25">
      <c r="A2567" s="37" t="s">
        <v>5114</v>
      </c>
      <c r="B2567" s="44" t="str">
        <f t="shared" si="48"/>
        <v>EX404 50'Cd/230V/1Ph/Ex Pr/FM/CSA</v>
      </c>
      <c r="C2567" s="37" t="s">
        <v>5115</v>
      </c>
      <c r="D2567" s="37" t="str">
        <f>VLOOKUP(A2567,'[1]Zoeller Pump Company'!$A$10:$C$3862,3,FALSE)</f>
        <v>https://www.zoellerpumps.com/en-us/products/sewage-pumps/commercial/400-series</v>
      </c>
      <c r="E2567" s="37" t="s">
        <v>21</v>
      </c>
      <c r="F2567" s="40">
        <v>4231</v>
      </c>
      <c r="G2567" s="41"/>
      <c r="H2567" s="42">
        <v>53514209032</v>
      </c>
      <c r="I2567" s="43">
        <v>178</v>
      </c>
      <c r="J2567" s="43" t="s">
        <v>22</v>
      </c>
      <c r="K2567" s="43">
        <v>45</v>
      </c>
      <c r="L2567" s="43">
        <v>24.5</v>
      </c>
      <c r="M2567" s="43">
        <v>32.75</v>
      </c>
      <c r="N2567" s="37" t="s">
        <v>23</v>
      </c>
      <c r="O2567" s="37" t="s">
        <v>24</v>
      </c>
    </row>
    <row r="2568" spans="1:15" s="36" customFormat="1" x14ac:dyDescent="0.25">
      <c r="A2568" s="37" t="s">
        <v>5116</v>
      </c>
      <c r="B2568" s="44" t="str">
        <f t="shared" si="48"/>
        <v>WD404 50' Cord/230V/1Ph/cCSAus</v>
      </c>
      <c r="C2568" s="37" t="s">
        <v>5117</v>
      </c>
      <c r="D2568" s="37" t="str">
        <f>VLOOKUP(A2568,'[1]Zoeller Pump Company'!$A$10:$C$3862,3,FALSE)</f>
        <v>https://www.zoellerpumps.com/en-us/products/sewage-pumps/commercial/400-series</v>
      </c>
      <c r="E2568" s="37" t="s">
        <v>21</v>
      </c>
      <c r="F2568" s="40">
        <v>2195</v>
      </c>
      <c r="G2568" s="41"/>
      <c r="H2568" s="42">
        <v>53514218485</v>
      </c>
      <c r="I2568" s="43">
        <v>138</v>
      </c>
      <c r="J2568" s="43" t="s">
        <v>22</v>
      </c>
      <c r="K2568" s="43">
        <v>45</v>
      </c>
      <c r="L2568" s="43">
        <v>24.5</v>
      </c>
      <c r="M2568" s="43">
        <v>32.75</v>
      </c>
      <c r="N2568" s="37" t="s">
        <v>23</v>
      </c>
      <c r="O2568" s="37" t="s">
        <v>24</v>
      </c>
    </row>
    <row r="2569" spans="1:15" s="36" customFormat="1" x14ac:dyDescent="0.25">
      <c r="A2569" s="37" t="s">
        <v>5118</v>
      </c>
      <c r="B2569" s="44" t="str">
        <f t="shared" si="48"/>
        <v>WD404 35' Cord/230V/1Ph/cCSAus</v>
      </c>
      <c r="C2569" s="37" t="s">
        <v>5119</v>
      </c>
      <c r="D2569" s="37" t="str">
        <f>VLOOKUP(A2569,'[1]Zoeller Pump Company'!$A$10:$C$3862,3,FALSE)</f>
        <v>https://www.zoellerpumps.com/en-us/products/sewage-pumps/commercial/400-series</v>
      </c>
      <c r="E2569" s="37" t="s">
        <v>21</v>
      </c>
      <c r="F2569" s="40">
        <v>2165</v>
      </c>
      <c r="G2569" s="41"/>
      <c r="H2569" s="42">
        <v>53514221928</v>
      </c>
      <c r="I2569" s="43">
        <v>138</v>
      </c>
      <c r="J2569" s="43" t="s">
        <v>22</v>
      </c>
      <c r="K2569" s="43">
        <v>45</v>
      </c>
      <c r="L2569" s="43">
        <v>24.5</v>
      </c>
      <c r="M2569" s="43">
        <v>32.75</v>
      </c>
      <c r="N2569" s="37" t="s">
        <v>23</v>
      </c>
      <c r="O2569" s="37" t="s">
        <v>24</v>
      </c>
    </row>
    <row r="2570" spans="1:15" s="36" customFormat="1" x14ac:dyDescent="0.25">
      <c r="A2570" s="37" t="s">
        <v>5120</v>
      </c>
      <c r="B2570" s="44" t="str">
        <f t="shared" si="48"/>
        <v>G404 50'Cd/460V/3Ph/cCSAus</v>
      </c>
      <c r="C2570" s="37" t="s">
        <v>5121</v>
      </c>
      <c r="D2570" s="37" t="str">
        <f>VLOOKUP(A2570,'[1]Zoeller Pump Company'!$A$10:$C$3862,3,FALSE)</f>
        <v>https://www.zoellerpumps.com/en-us/products/sewage-pumps/commercial/400-series</v>
      </c>
      <c r="E2570" s="37" t="s">
        <v>21</v>
      </c>
      <c r="F2570" s="40">
        <v>2218</v>
      </c>
      <c r="G2570" s="41"/>
      <c r="H2570" s="42">
        <v>53514246761</v>
      </c>
      <c r="I2570" s="43">
        <v>137</v>
      </c>
      <c r="J2570" s="43" t="s">
        <v>22</v>
      </c>
      <c r="K2570" s="43">
        <v>45</v>
      </c>
      <c r="L2570" s="43">
        <v>24.5</v>
      </c>
      <c r="M2570" s="43">
        <v>32.75</v>
      </c>
      <c r="N2570" s="37" t="s">
        <v>23</v>
      </c>
      <c r="O2570" s="37" t="s">
        <v>196</v>
      </c>
    </row>
    <row r="2571" spans="1:15" s="36" customFormat="1" x14ac:dyDescent="0.25">
      <c r="A2571" s="37" t="s">
        <v>5122</v>
      </c>
      <c r="B2571" s="44" t="str">
        <f t="shared" si="48"/>
        <v>JX404 50'Cd/200-208V/3Ph/Ex Pr/FM/CSA</v>
      </c>
      <c r="C2571" s="37" t="s">
        <v>5123</v>
      </c>
      <c r="D2571" s="37" t="str">
        <f>VLOOKUP(A2571,'[1]Zoeller Pump Company'!$A$10:$C$3862,3,FALSE)</f>
        <v>https://www.zoellerpumps.com/en-us/products/sewage-pumps/commercial/400-series</v>
      </c>
      <c r="E2571" s="37" t="s">
        <v>21</v>
      </c>
      <c r="F2571" s="40">
        <v>4346</v>
      </c>
      <c r="G2571" s="41"/>
      <c r="H2571" s="42">
        <v>53514252779</v>
      </c>
      <c r="I2571" s="43">
        <v>178</v>
      </c>
      <c r="J2571" s="43" t="s">
        <v>22</v>
      </c>
      <c r="K2571" s="43">
        <v>45</v>
      </c>
      <c r="L2571" s="43">
        <v>24.5</v>
      </c>
      <c r="M2571" s="43">
        <v>32.75</v>
      </c>
      <c r="N2571" s="37" t="s">
        <v>23</v>
      </c>
      <c r="O2571" s="37" t="s">
        <v>24</v>
      </c>
    </row>
    <row r="2572" spans="1:15" s="36" customFormat="1" x14ac:dyDescent="0.25">
      <c r="A2572" s="37" t="s">
        <v>5124</v>
      </c>
      <c r="B2572" s="44" t="str">
        <f t="shared" si="48"/>
        <v>I404 50'Cd/200-208V/1Ph/cCSAus</v>
      </c>
      <c r="C2572" s="37" t="s">
        <v>5125</v>
      </c>
      <c r="D2572" s="37" t="str">
        <f>VLOOKUP(A2572,'[1]Zoeller Pump Company'!$A$10:$C$3862,3,FALSE)</f>
        <v>https://www.zoellerpumps.com/en-us/products/sewage-pumps/commercial/400-series</v>
      </c>
      <c r="E2572" s="37" t="s">
        <v>21</v>
      </c>
      <c r="F2572" s="40">
        <v>2143</v>
      </c>
      <c r="G2572" s="41"/>
      <c r="H2572" s="42">
        <v>53514279073</v>
      </c>
      <c r="I2572" s="43">
        <v>138</v>
      </c>
      <c r="J2572" s="43" t="s">
        <v>22</v>
      </c>
      <c r="K2572" s="43">
        <v>45</v>
      </c>
      <c r="L2572" s="43">
        <v>24.5</v>
      </c>
      <c r="M2572" s="43">
        <v>32.75</v>
      </c>
      <c r="N2572" s="37" t="s">
        <v>23</v>
      </c>
      <c r="O2572" s="37" t="s">
        <v>24</v>
      </c>
    </row>
    <row r="2573" spans="1:15" s="36" customFormat="1" x14ac:dyDescent="0.25">
      <c r="A2573" s="37" t="s">
        <v>5126</v>
      </c>
      <c r="B2573" s="44" t="str">
        <f t="shared" si="48"/>
        <v>E404 50'Cd/230V/1Ph/cCSAus</v>
      </c>
      <c r="C2573" s="37" t="s">
        <v>5127</v>
      </c>
      <c r="D2573" s="37" t="str">
        <f>VLOOKUP(A2573,'[1]Zoeller Pump Company'!$A$10:$C$3862,3,FALSE)</f>
        <v>https://www.zoellerpumps.com/en-us/products/sewage-pumps/commercial/400-series</v>
      </c>
      <c r="E2573" s="37" t="s">
        <v>21</v>
      </c>
      <c r="F2573" s="40">
        <v>2103</v>
      </c>
      <c r="G2573" s="41"/>
      <c r="H2573" s="42">
        <v>53514310387</v>
      </c>
      <c r="I2573" s="43">
        <v>140</v>
      </c>
      <c r="J2573" s="43" t="s">
        <v>22</v>
      </c>
      <c r="K2573" s="43">
        <v>45</v>
      </c>
      <c r="L2573" s="43">
        <v>24.5</v>
      </c>
      <c r="M2573" s="43">
        <v>32.75</v>
      </c>
      <c r="N2573" s="37" t="s">
        <v>23</v>
      </c>
      <c r="O2573" s="37" t="s">
        <v>24</v>
      </c>
    </row>
    <row r="2574" spans="1:15" s="36" customFormat="1" x14ac:dyDescent="0.25">
      <c r="A2574" s="37" t="s">
        <v>5128</v>
      </c>
      <c r="B2574" s="44" t="str">
        <f t="shared" si="48"/>
        <v>GX404 50'Cd/460V/3Ph/Ex Pr/FM/CSA</v>
      </c>
      <c r="C2574" s="37" t="s">
        <v>5129</v>
      </c>
      <c r="D2574" s="37" t="str">
        <f>VLOOKUP(A2574,'[1]Zoeller Pump Company'!$A$10:$C$3862,3,FALSE)</f>
        <v>https://www.zoellerpumps.com/en-us/products/sewage-pumps/commercial/400-series</v>
      </c>
      <c r="E2574" s="37" t="s">
        <v>21</v>
      </c>
      <c r="F2574" s="40">
        <v>4346</v>
      </c>
      <c r="G2574" s="41"/>
      <c r="H2574" s="42">
        <v>53514313920</v>
      </c>
      <c r="I2574" s="43">
        <v>178</v>
      </c>
      <c r="J2574" s="43" t="s">
        <v>22</v>
      </c>
      <c r="K2574" s="43">
        <v>45</v>
      </c>
      <c r="L2574" s="43">
        <v>24.5</v>
      </c>
      <c r="M2574" s="43">
        <v>32.75</v>
      </c>
      <c r="N2574" s="37" t="s">
        <v>23</v>
      </c>
      <c r="O2574" s="37" t="s">
        <v>24</v>
      </c>
    </row>
    <row r="2575" spans="1:15" s="36" customFormat="1" x14ac:dyDescent="0.25">
      <c r="A2575" s="37" t="s">
        <v>5130</v>
      </c>
      <c r="B2575" s="44" t="str">
        <f t="shared" si="48"/>
        <v>G404 35'Cd/460V/3Ph/cCSAus</v>
      </c>
      <c r="C2575" s="37" t="s">
        <v>5131</v>
      </c>
      <c r="D2575" s="37" t="str">
        <f>VLOOKUP(A2575,'[1]Zoeller Pump Company'!$A$10:$C$3862,3,FALSE)</f>
        <v>https://www.zoellerpumps.com/en-us/products/sewage-pumps/commercial/400-series</v>
      </c>
      <c r="E2575" s="37" t="s">
        <v>21</v>
      </c>
      <c r="F2575" s="40">
        <v>2188</v>
      </c>
      <c r="G2575" s="41"/>
      <c r="H2575" s="42">
        <v>53514341305</v>
      </c>
      <c r="I2575" s="43">
        <v>0</v>
      </c>
      <c r="J2575" s="43"/>
      <c r="K2575" s="43">
        <v>0</v>
      </c>
      <c r="L2575" s="43">
        <v>0</v>
      </c>
      <c r="M2575" s="43">
        <v>0</v>
      </c>
      <c r="N2575" s="37" t="s">
        <v>23</v>
      </c>
      <c r="O2575" s="37" t="s">
        <v>196</v>
      </c>
    </row>
    <row r="2576" spans="1:15" s="36" customFormat="1" x14ac:dyDescent="0.25">
      <c r="A2576" s="37" t="s">
        <v>5132</v>
      </c>
      <c r="B2576" s="44" t="str">
        <f t="shared" si="48"/>
        <v>EX404 35'Cd/230V/1Ph/Ex Pr/FM/CSA</v>
      </c>
      <c r="C2576" s="37" t="s">
        <v>5133</v>
      </c>
      <c r="D2576" s="37" t="str">
        <f>VLOOKUP(A2576,'[1]Zoeller Pump Company'!$A$10:$C$3862,3,FALSE)</f>
        <v>https://www.zoellerpumps.com/en-us/products/sewage-pumps/commercial/400-series</v>
      </c>
      <c r="E2576" s="37" t="s">
        <v>21</v>
      </c>
      <c r="F2576" s="40">
        <v>4201</v>
      </c>
      <c r="G2576" s="41"/>
      <c r="H2576" s="42">
        <v>53514364663</v>
      </c>
      <c r="I2576" s="43">
        <v>178</v>
      </c>
      <c r="J2576" s="43" t="s">
        <v>22</v>
      </c>
      <c r="K2576" s="43">
        <v>45</v>
      </c>
      <c r="L2576" s="43">
        <v>24.5</v>
      </c>
      <c r="M2576" s="43">
        <v>32.75</v>
      </c>
      <c r="N2576" s="37" t="s">
        <v>23</v>
      </c>
      <c r="O2576" s="37" t="s">
        <v>24</v>
      </c>
    </row>
    <row r="2577" spans="1:15" s="36" customFormat="1" x14ac:dyDescent="0.25">
      <c r="A2577" s="37" t="s">
        <v>5134</v>
      </c>
      <c r="B2577" s="44" t="str">
        <f t="shared" si="48"/>
        <v>EX404 25'Cd/230V/1Ph/Ex Pr/FM/CSA</v>
      </c>
      <c r="C2577" s="37" t="s">
        <v>5135</v>
      </c>
      <c r="D2577" s="37" t="str">
        <f>VLOOKUP(A2577,'[1]Zoeller Pump Company'!$A$10:$C$3862,3,FALSE)</f>
        <v>https://www.zoellerpumps.com/en-us/products/sewage-pumps/commercial/400-series</v>
      </c>
      <c r="E2577" s="37" t="s">
        <v>21</v>
      </c>
      <c r="F2577" s="40">
        <v>4191</v>
      </c>
      <c r="G2577" s="41"/>
      <c r="H2577" s="42">
        <v>53514381073</v>
      </c>
      <c r="I2577" s="43">
        <v>178</v>
      </c>
      <c r="J2577" s="43" t="s">
        <v>22</v>
      </c>
      <c r="K2577" s="43">
        <v>45</v>
      </c>
      <c r="L2577" s="43">
        <v>24.5</v>
      </c>
      <c r="M2577" s="43">
        <v>32.75</v>
      </c>
      <c r="N2577" s="37" t="s">
        <v>23</v>
      </c>
      <c r="O2577" s="37" t="s">
        <v>24</v>
      </c>
    </row>
    <row r="2578" spans="1:15" s="36" customFormat="1" x14ac:dyDescent="0.25">
      <c r="A2578" s="37" t="s">
        <v>5136</v>
      </c>
      <c r="B2578" s="44" t="str">
        <f t="shared" si="48"/>
        <v>I404 35'Cd/200-208V/1Ph/cCSAus</v>
      </c>
      <c r="C2578" s="37" t="s">
        <v>5137</v>
      </c>
      <c r="D2578" s="37" t="str">
        <f>VLOOKUP(A2578,'[1]Zoeller Pump Company'!$A$10:$C$3862,3,FALSE)</f>
        <v>https://www.zoellerpumps.com/en-us/products/sewage-pumps/commercial/400-series</v>
      </c>
      <c r="E2578" s="37" t="s">
        <v>21</v>
      </c>
      <c r="F2578" s="40">
        <v>2113</v>
      </c>
      <c r="G2578" s="41"/>
      <c r="H2578" s="42">
        <v>53514389864</v>
      </c>
      <c r="I2578" s="43">
        <v>138</v>
      </c>
      <c r="J2578" s="43" t="s">
        <v>22</v>
      </c>
      <c r="K2578" s="43">
        <v>45</v>
      </c>
      <c r="L2578" s="43">
        <v>24.5</v>
      </c>
      <c r="M2578" s="43">
        <v>32.75</v>
      </c>
      <c r="N2578" s="37" t="s">
        <v>23</v>
      </c>
      <c r="O2578" s="37" t="s">
        <v>24</v>
      </c>
    </row>
    <row r="2579" spans="1:15" s="36" customFormat="1" x14ac:dyDescent="0.25">
      <c r="A2579" s="45" t="s">
        <v>5138</v>
      </c>
      <c r="B2579" s="44" t="str">
        <f t="shared" si="48"/>
        <v>FX404 50'Cd/230V/3Ph/Ex Pr/FM/CSA</v>
      </c>
      <c r="C2579" s="37" t="s">
        <v>5139</v>
      </c>
      <c r="D2579" s="37" t="str">
        <f>VLOOKUP(A2579,'[1]Zoeller Pump Company'!$A$10:$C$3862,3,FALSE)</f>
        <v>https://www.zoellerpumps.com/en-us/products/sewage-pumps/commercial/400-series</v>
      </c>
      <c r="E2579" s="37" t="s">
        <v>21</v>
      </c>
      <c r="F2579" s="40">
        <v>4346</v>
      </c>
      <c r="G2579" s="41"/>
      <c r="H2579" s="42">
        <v>53514426064</v>
      </c>
      <c r="I2579" s="43">
        <v>175</v>
      </c>
      <c r="J2579" s="46" t="s">
        <v>22</v>
      </c>
      <c r="K2579" s="43">
        <v>45</v>
      </c>
      <c r="L2579" s="43">
        <v>24.5</v>
      </c>
      <c r="M2579" s="43">
        <v>32.75</v>
      </c>
      <c r="N2579" s="39" t="s">
        <v>23</v>
      </c>
      <c r="O2579" s="37" t="s">
        <v>24</v>
      </c>
    </row>
    <row r="2580" spans="1:15" s="36" customFormat="1" x14ac:dyDescent="0.25">
      <c r="A2580" s="37" t="s">
        <v>5140</v>
      </c>
      <c r="B2580" s="44" t="str">
        <f t="shared" si="48"/>
        <v>E405 230V/1Ph/CSA</v>
      </c>
      <c r="C2580" s="37" t="s">
        <v>5141</v>
      </c>
      <c r="D2580" s="37" t="str">
        <f>VLOOKUP(A2580,'[1]Zoeller Pump Company'!$A$10:$C$3862,3,FALSE)</f>
        <v>https://www.zoellerpumps.com/en-us/products/sewage-pumps/commercial/400-series</v>
      </c>
      <c r="E2580" s="37" t="s">
        <v>21</v>
      </c>
      <c r="F2580" s="40">
        <v>2310</v>
      </c>
      <c r="G2580" s="41"/>
      <c r="H2580" s="42">
        <v>53514025588</v>
      </c>
      <c r="I2580" s="43">
        <v>136</v>
      </c>
      <c r="J2580" s="43" t="s">
        <v>22</v>
      </c>
      <c r="K2580" s="43">
        <v>45</v>
      </c>
      <c r="L2580" s="43">
        <v>24.5</v>
      </c>
      <c r="M2580" s="43">
        <v>32.75</v>
      </c>
      <c r="N2580" s="37" t="s">
        <v>23</v>
      </c>
      <c r="O2580" s="37" t="s">
        <v>24</v>
      </c>
    </row>
    <row r="2581" spans="1:15" s="36" customFormat="1" x14ac:dyDescent="0.25">
      <c r="A2581" s="37" t="s">
        <v>5142</v>
      </c>
      <c r="B2581" s="44" t="str">
        <f t="shared" si="48"/>
        <v>I405 200-208V/1Ph/cCSAus</v>
      </c>
      <c r="C2581" s="37" t="s">
        <v>5143</v>
      </c>
      <c r="D2581" s="37" t="str">
        <f>VLOOKUP(A2581,'[1]Zoeller Pump Company'!$A$10:$C$3862,3,FALSE)</f>
        <v>https://www.zoellerpumps.com/en-us/products/sewage-pumps/commercial/400-series</v>
      </c>
      <c r="E2581" s="37" t="s">
        <v>21</v>
      </c>
      <c r="F2581" s="40">
        <v>2350</v>
      </c>
      <c r="G2581" s="41"/>
      <c r="H2581" s="42">
        <v>53514025601</v>
      </c>
      <c r="I2581" s="43">
        <v>136</v>
      </c>
      <c r="J2581" s="43" t="s">
        <v>22</v>
      </c>
      <c r="K2581" s="43">
        <v>45</v>
      </c>
      <c r="L2581" s="43">
        <v>24.5</v>
      </c>
      <c r="M2581" s="43">
        <v>32.75</v>
      </c>
      <c r="N2581" s="37" t="s">
        <v>23</v>
      </c>
      <c r="O2581" s="37" t="s">
        <v>24</v>
      </c>
    </row>
    <row r="2582" spans="1:15" s="36" customFormat="1" x14ac:dyDescent="0.25">
      <c r="A2582" s="37" t="s">
        <v>5144</v>
      </c>
      <c r="B2582" s="44" t="str">
        <f t="shared" si="48"/>
        <v>J405 200-208V/3Ph/cCSAus</v>
      </c>
      <c r="C2582" s="37" t="s">
        <v>5145</v>
      </c>
      <c r="D2582" s="37" t="str">
        <f>VLOOKUP(A2582,'[1]Zoeller Pump Company'!$A$10:$C$3862,3,FALSE)</f>
        <v>https://www.zoellerpumps.com/en-us/products/sewage-pumps/commercial/400-series</v>
      </c>
      <c r="E2582" s="37" t="s">
        <v>21</v>
      </c>
      <c r="F2582" s="40">
        <v>2425</v>
      </c>
      <c r="G2582" s="41"/>
      <c r="H2582" s="42">
        <v>53514025618</v>
      </c>
      <c r="I2582" s="43">
        <v>136</v>
      </c>
      <c r="J2582" s="43" t="s">
        <v>22</v>
      </c>
      <c r="K2582" s="43">
        <v>45</v>
      </c>
      <c r="L2582" s="43">
        <v>24.5</v>
      </c>
      <c r="M2582" s="43">
        <v>32.75</v>
      </c>
      <c r="N2582" s="37" t="s">
        <v>23</v>
      </c>
      <c r="O2582" s="37" t="s">
        <v>196</v>
      </c>
    </row>
    <row r="2583" spans="1:15" s="36" customFormat="1" x14ac:dyDescent="0.25">
      <c r="A2583" s="37" t="s">
        <v>5146</v>
      </c>
      <c r="B2583" s="44" t="str">
        <f t="shared" si="48"/>
        <v>F405 230V/3Ph/cCSAus</v>
      </c>
      <c r="C2583" s="37" t="s">
        <v>5147</v>
      </c>
      <c r="D2583" s="37" t="str">
        <f>VLOOKUP(A2583,'[1]Zoeller Pump Company'!$A$10:$C$3862,3,FALSE)</f>
        <v>https://www.zoellerpumps.com/en-us/products/sewage-pumps/commercial/400-series</v>
      </c>
      <c r="E2583" s="37" t="s">
        <v>21</v>
      </c>
      <c r="F2583" s="40">
        <v>2425</v>
      </c>
      <c r="G2583" s="41"/>
      <c r="H2583" s="42">
        <v>53514025625</v>
      </c>
      <c r="I2583" s="43">
        <v>136</v>
      </c>
      <c r="J2583" s="43" t="s">
        <v>22</v>
      </c>
      <c r="K2583" s="43">
        <v>45</v>
      </c>
      <c r="L2583" s="43">
        <v>24.5</v>
      </c>
      <c r="M2583" s="43">
        <v>32.75</v>
      </c>
      <c r="N2583" s="37" t="s">
        <v>23</v>
      </c>
      <c r="O2583" s="37" t="s">
        <v>196</v>
      </c>
    </row>
    <row r="2584" spans="1:15" s="36" customFormat="1" x14ac:dyDescent="0.25">
      <c r="A2584" s="37" t="s">
        <v>5148</v>
      </c>
      <c r="B2584" s="44" t="str">
        <f t="shared" si="48"/>
        <v>G405 460V/3Ph/cCSAus</v>
      </c>
      <c r="C2584" s="37" t="s">
        <v>5149</v>
      </c>
      <c r="D2584" s="37" t="str">
        <f>VLOOKUP(A2584,'[1]Zoeller Pump Company'!$A$10:$C$3862,3,FALSE)</f>
        <v>https://www.zoellerpumps.com/en-us/products/sewage-pumps/commercial/400-series</v>
      </c>
      <c r="E2584" s="37" t="s">
        <v>21</v>
      </c>
      <c r="F2584" s="40">
        <v>2425</v>
      </c>
      <c r="G2584" s="41"/>
      <c r="H2584" s="42">
        <v>53514025632</v>
      </c>
      <c r="I2584" s="43">
        <v>136</v>
      </c>
      <c r="J2584" s="43" t="s">
        <v>22</v>
      </c>
      <c r="K2584" s="43">
        <v>45</v>
      </c>
      <c r="L2584" s="43">
        <v>24.5</v>
      </c>
      <c r="M2584" s="43">
        <v>32.75</v>
      </c>
      <c r="N2584" s="37" t="s">
        <v>23</v>
      </c>
      <c r="O2584" s="37" t="s">
        <v>196</v>
      </c>
    </row>
    <row r="2585" spans="1:15" s="36" customFormat="1" x14ac:dyDescent="0.25">
      <c r="A2585" s="37" t="s">
        <v>5150</v>
      </c>
      <c r="B2585" s="44" t="str">
        <f t="shared" si="48"/>
        <v>I405 25'Cd/200-208V/1Ph/cCSAus</v>
      </c>
      <c r="C2585" s="37" t="s">
        <v>5151</v>
      </c>
      <c r="D2585" s="37" t="str">
        <f>VLOOKUP(A2585,'[1]Zoeller Pump Company'!$A$10:$C$3862,3,FALSE)</f>
        <v>https://www.zoellerpumps.com/en-us/products/sewage-pumps/commercial/400-series</v>
      </c>
      <c r="E2585" s="37" t="s">
        <v>21</v>
      </c>
      <c r="F2585" s="40">
        <v>2450</v>
      </c>
      <c r="G2585" s="41"/>
      <c r="H2585" s="42">
        <v>53514027438</v>
      </c>
      <c r="I2585" s="43">
        <v>138</v>
      </c>
      <c r="J2585" s="43" t="s">
        <v>22</v>
      </c>
      <c r="K2585" s="43">
        <v>45</v>
      </c>
      <c r="L2585" s="43">
        <v>24.5</v>
      </c>
      <c r="M2585" s="43">
        <v>32.75</v>
      </c>
      <c r="N2585" s="37" t="s">
        <v>23</v>
      </c>
      <c r="O2585" s="37" t="s">
        <v>24</v>
      </c>
    </row>
    <row r="2586" spans="1:15" s="36" customFormat="1" x14ac:dyDescent="0.25">
      <c r="A2586" s="37" t="s">
        <v>5152</v>
      </c>
      <c r="B2586" s="44" t="str">
        <f t="shared" si="48"/>
        <v>G405 25'Cd/460V/3Ph/cCSAus</v>
      </c>
      <c r="C2586" s="37" t="s">
        <v>5153</v>
      </c>
      <c r="D2586" s="37" t="str">
        <f>VLOOKUP(A2586,'[1]Zoeller Pump Company'!$A$10:$C$3862,3,FALSE)</f>
        <v>https://www.zoellerpumps.com/en-us/products/sewage-pumps/commercial/400-series</v>
      </c>
      <c r="E2586" s="37" t="s">
        <v>21</v>
      </c>
      <c r="F2586" s="40">
        <v>2525</v>
      </c>
      <c r="G2586" s="41"/>
      <c r="H2586" s="42">
        <v>53514027841</v>
      </c>
      <c r="I2586" s="43">
        <v>138</v>
      </c>
      <c r="J2586" s="43" t="s">
        <v>22</v>
      </c>
      <c r="K2586" s="43">
        <v>45</v>
      </c>
      <c r="L2586" s="43">
        <v>24.5</v>
      </c>
      <c r="M2586" s="43">
        <v>32.75</v>
      </c>
      <c r="N2586" s="37" t="s">
        <v>23</v>
      </c>
      <c r="O2586" s="37" t="s">
        <v>196</v>
      </c>
    </row>
    <row r="2587" spans="1:15" s="36" customFormat="1" x14ac:dyDescent="0.25">
      <c r="A2587" s="37" t="s">
        <v>5154</v>
      </c>
      <c r="B2587" s="44" t="str">
        <f t="shared" si="48"/>
        <v>E405 25'Cd/230V/1Ph/CSA</v>
      </c>
      <c r="C2587" s="37" t="s">
        <v>5155</v>
      </c>
      <c r="D2587" s="37" t="str">
        <f>VLOOKUP(A2587,'[1]Zoeller Pump Company'!$A$10:$C$3862,3,FALSE)</f>
        <v>https://www.zoellerpumps.com/en-us/products/sewage-pumps/commercial/400-series</v>
      </c>
      <c r="E2587" s="37" t="s">
        <v>21</v>
      </c>
      <c r="F2587" s="40">
        <v>2410</v>
      </c>
      <c r="G2587" s="41"/>
      <c r="H2587" s="42">
        <v>53514043230</v>
      </c>
      <c r="I2587" s="43">
        <v>138</v>
      </c>
      <c r="J2587" s="43" t="s">
        <v>22</v>
      </c>
      <c r="K2587" s="43">
        <v>45</v>
      </c>
      <c r="L2587" s="43">
        <v>24.5</v>
      </c>
      <c r="M2587" s="43">
        <v>32.75</v>
      </c>
      <c r="N2587" s="37" t="s">
        <v>23</v>
      </c>
      <c r="O2587" s="37" t="s">
        <v>24</v>
      </c>
    </row>
    <row r="2588" spans="1:15" s="36" customFormat="1" x14ac:dyDescent="0.25">
      <c r="A2588" s="37" t="s">
        <v>5156</v>
      </c>
      <c r="B2588" s="44" t="str">
        <f t="shared" si="48"/>
        <v>E405 50'Cd/230V/1Ph/CSA</v>
      </c>
      <c r="C2588" s="37" t="s">
        <v>5157</v>
      </c>
      <c r="D2588" s="37" t="str">
        <f>VLOOKUP(A2588,'[1]Zoeller Pump Company'!$A$10:$C$3862,3,FALSE)</f>
        <v>https://www.zoellerpumps.com/en-us/products/sewage-pumps/commercial/400-series</v>
      </c>
      <c r="E2588" s="37" t="s">
        <v>21</v>
      </c>
      <c r="F2588" s="40">
        <v>2450</v>
      </c>
      <c r="G2588" s="41"/>
      <c r="H2588" s="42">
        <v>53514045746</v>
      </c>
      <c r="I2588" s="43">
        <v>146</v>
      </c>
      <c r="J2588" s="43" t="s">
        <v>22</v>
      </c>
      <c r="K2588" s="43">
        <v>45</v>
      </c>
      <c r="L2588" s="43">
        <v>24.5</v>
      </c>
      <c r="M2588" s="43">
        <v>32.75</v>
      </c>
      <c r="N2588" s="37" t="s">
        <v>23</v>
      </c>
      <c r="O2588" s="37" t="s">
        <v>24</v>
      </c>
    </row>
    <row r="2589" spans="1:15" s="36" customFormat="1" x14ac:dyDescent="0.25">
      <c r="A2589" s="37" t="s">
        <v>5158</v>
      </c>
      <c r="B2589" s="44" t="str">
        <f t="shared" si="48"/>
        <v>J405 50'Cd/200-208V/3Ph/cCSAus</v>
      </c>
      <c r="C2589" s="37" t="s">
        <v>5159</v>
      </c>
      <c r="D2589" s="37" t="str">
        <f>VLOOKUP(A2589,'[1]Zoeller Pump Company'!$A$10:$C$3862,3,FALSE)</f>
        <v>https://www.zoellerpumps.com/en-us/products/sewage-pumps/commercial/400-series</v>
      </c>
      <c r="E2589" s="37" t="s">
        <v>21</v>
      </c>
      <c r="F2589" s="40">
        <v>2565</v>
      </c>
      <c r="G2589" s="41"/>
      <c r="H2589" s="42">
        <v>53514048501</v>
      </c>
      <c r="I2589" s="43">
        <v>146</v>
      </c>
      <c r="J2589" s="43" t="s">
        <v>22</v>
      </c>
      <c r="K2589" s="43">
        <v>45</v>
      </c>
      <c r="L2589" s="43">
        <v>24.5</v>
      </c>
      <c r="M2589" s="43">
        <v>32.75</v>
      </c>
      <c r="N2589" s="37" t="s">
        <v>23</v>
      </c>
      <c r="O2589" s="37" t="s">
        <v>196</v>
      </c>
    </row>
    <row r="2590" spans="1:15" s="36" customFormat="1" x14ac:dyDescent="0.25">
      <c r="A2590" s="37" t="s">
        <v>5160</v>
      </c>
      <c r="B2590" s="44" t="str">
        <f t="shared" si="48"/>
        <v>G405 50'Cd/460V/3Ph/cCSAus</v>
      </c>
      <c r="C2590" s="37" t="s">
        <v>5161</v>
      </c>
      <c r="D2590" s="37" t="str">
        <f>VLOOKUP(A2590,'[1]Zoeller Pump Company'!$A$10:$C$3862,3,FALSE)</f>
        <v>https://www.zoellerpumps.com/en-us/products/sewage-pumps/commercial/400-series</v>
      </c>
      <c r="E2590" s="37" t="s">
        <v>21</v>
      </c>
      <c r="F2590" s="40">
        <v>2565</v>
      </c>
      <c r="G2590" s="41"/>
      <c r="H2590" s="42">
        <v>53514053932</v>
      </c>
      <c r="I2590" s="43">
        <v>148</v>
      </c>
      <c r="J2590" s="43" t="s">
        <v>22</v>
      </c>
      <c r="K2590" s="43">
        <v>45</v>
      </c>
      <c r="L2590" s="43">
        <v>24.5</v>
      </c>
      <c r="M2590" s="43">
        <v>32.75</v>
      </c>
      <c r="N2590" s="37" t="s">
        <v>23</v>
      </c>
      <c r="O2590" s="37" t="s">
        <v>196</v>
      </c>
    </row>
    <row r="2591" spans="1:15" s="36" customFormat="1" x14ac:dyDescent="0.25">
      <c r="A2591" s="37" t="s">
        <v>5162</v>
      </c>
      <c r="B2591" s="44" t="str">
        <f t="shared" si="48"/>
        <v>F405 25'Cd/230V/3Ph/cCSAus</v>
      </c>
      <c r="C2591" s="37" t="s">
        <v>5163</v>
      </c>
      <c r="D2591" s="37" t="str">
        <f>VLOOKUP(A2591,'[1]Zoeller Pump Company'!$A$10:$C$3862,3,FALSE)</f>
        <v>https://www.zoellerpumps.com/en-us/products/sewage-pumps/commercial/400-series</v>
      </c>
      <c r="E2591" s="37" t="s">
        <v>21</v>
      </c>
      <c r="F2591" s="40">
        <v>2525</v>
      </c>
      <c r="G2591" s="41"/>
      <c r="H2591" s="42">
        <v>53514056278</v>
      </c>
      <c r="I2591" s="43">
        <v>138</v>
      </c>
      <c r="J2591" s="43" t="s">
        <v>22</v>
      </c>
      <c r="K2591" s="43">
        <v>45</v>
      </c>
      <c r="L2591" s="43">
        <v>24.5</v>
      </c>
      <c r="M2591" s="43">
        <v>32.75</v>
      </c>
      <c r="N2591" s="37" t="s">
        <v>23</v>
      </c>
      <c r="O2591" s="37" t="s">
        <v>196</v>
      </c>
    </row>
    <row r="2592" spans="1:15" s="36" customFormat="1" x14ac:dyDescent="0.25">
      <c r="A2592" s="37" t="s">
        <v>5164</v>
      </c>
      <c r="B2592" s="44" t="str">
        <f t="shared" si="48"/>
        <v>E405 35'Cd/230V/1Ph/CSA</v>
      </c>
      <c r="C2592" s="37" t="s">
        <v>5165</v>
      </c>
      <c r="D2592" s="37" t="str">
        <f>VLOOKUP(A2592,'[1]Zoeller Pump Company'!$A$10:$C$3862,3,FALSE)</f>
        <v>https://www.zoellerpumps.com/en-us/products/sewage-pumps/commercial/400-series</v>
      </c>
      <c r="E2592" s="37" t="s">
        <v>21</v>
      </c>
      <c r="F2592" s="40">
        <v>2420</v>
      </c>
      <c r="G2592" s="41"/>
      <c r="H2592" s="42">
        <v>53514056469</v>
      </c>
      <c r="I2592" s="43">
        <v>141</v>
      </c>
      <c r="J2592" s="43" t="s">
        <v>22</v>
      </c>
      <c r="K2592" s="43">
        <v>45</v>
      </c>
      <c r="L2592" s="43">
        <v>24.5</v>
      </c>
      <c r="M2592" s="43">
        <v>32.75</v>
      </c>
      <c r="N2592" s="37" t="s">
        <v>23</v>
      </c>
      <c r="O2592" s="37" t="s">
        <v>24</v>
      </c>
    </row>
    <row r="2593" spans="1:15" s="36" customFormat="1" x14ac:dyDescent="0.25">
      <c r="A2593" s="37" t="s">
        <v>5166</v>
      </c>
      <c r="B2593" s="44" t="str">
        <f t="shared" si="48"/>
        <v>I405 50'Cd/200-208V/1Ph/cCSAus</v>
      </c>
      <c r="C2593" s="37" t="s">
        <v>5167</v>
      </c>
      <c r="D2593" s="37" t="str">
        <f>VLOOKUP(A2593,'[1]Zoeller Pump Company'!$A$10:$C$3862,3,FALSE)</f>
        <v>https://www.zoellerpumps.com/en-us/products/sewage-pumps/commercial/400-series</v>
      </c>
      <c r="E2593" s="37" t="s">
        <v>21</v>
      </c>
      <c r="F2593" s="40">
        <v>2490</v>
      </c>
      <c r="G2593" s="41"/>
      <c r="H2593" s="42">
        <v>53514081720</v>
      </c>
      <c r="I2593" s="43">
        <v>146</v>
      </c>
      <c r="J2593" s="43" t="s">
        <v>22</v>
      </c>
      <c r="K2593" s="43">
        <v>45</v>
      </c>
      <c r="L2593" s="43">
        <v>24.5</v>
      </c>
      <c r="M2593" s="43">
        <v>32.75</v>
      </c>
      <c r="N2593" s="37" t="s">
        <v>23</v>
      </c>
      <c r="O2593" s="37" t="s">
        <v>24</v>
      </c>
    </row>
    <row r="2594" spans="1:15" s="36" customFormat="1" x14ac:dyDescent="0.25">
      <c r="A2594" s="37" t="s">
        <v>5168</v>
      </c>
      <c r="B2594" s="44" t="str">
        <f t="shared" si="48"/>
        <v>WD405 230V/1Ph/CSA</v>
      </c>
      <c r="C2594" s="37" t="s">
        <v>5169</v>
      </c>
      <c r="D2594" s="37" t="str">
        <f>VLOOKUP(A2594,'[1]Zoeller Pump Company'!$A$10:$C$3862,3,FALSE)</f>
        <v>https://www.zoellerpumps.com/en-us/products/sewage-pumps/commercial/400-series</v>
      </c>
      <c r="E2594" s="37" t="s">
        <v>21</v>
      </c>
      <c r="F2594" s="40">
        <v>2358</v>
      </c>
      <c r="G2594" s="41"/>
      <c r="H2594" s="42">
        <v>53514090111</v>
      </c>
      <c r="I2594" s="43">
        <v>139</v>
      </c>
      <c r="J2594" s="43" t="s">
        <v>22</v>
      </c>
      <c r="K2594" s="43">
        <v>45</v>
      </c>
      <c r="L2594" s="43">
        <v>24.5</v>
      </c>
      <c r="M2594" s="43">
        <v>32.75</v>
      </c>
      <c r="N2594" s="37" t="s">
        <v>23</v>
      </c>
      <c r="O2594" s="37" t="s">
        <v>24</v>
      </c>
    </row>
    <row r="2595" spans="1:15" s="36" customFormat="1" x14ac:dyDescent="0.25">
      <c r="A2595" s="37" t="s">
        <v>5170</v>
      </c>
      <c r="B2595" s="44" t="str">
        <f t="shared" si="48"/>
        <v>J405 25'Cd/200-208V/3Ph/cCSAus</v>
      </c>
      <c r="C2595" s="37" t="s">
        <v>5171</v>
      </c>
      <c r="D2595" s="37" t="str">
        <f>VLOOKUP(A2595,'[1]Zoeller Pump Company'!$A$10:$C$3862,3,FALSE)</f>
        <v>https://www.zoellerpumps.com/en-us/products/sewage-pumps/commercial/400-series</v>
      </c>
      <c r="E2595" s="37" t="s">
        <v>21</v>
      </c>
      <c r="F2595" s="40">
        <v>2525</v>
      </c>
      <c r="G2595" s="41"/>
      <c r="H2595" s="42">
        <v>53514100735</v>
      </c>
      <c r="I2595" s="43">
        <v>138</v>
      </c>
      <c r="J2595" s="43" t="s">
        <v>22</v>
      </c>
      <c r="K2595" s="43">
        <v>45</v>
      </c>
      <c r="L2595" s="43">
        <v>24.5</v>
      </c>
      <c r="M2595" s="43">
        <v>32.75</v>
      </c>
      <c r="N2595" s="37" t="s">
        <v>23</v>
      </c>
      <c r="O2595" s="37" t="s">
        <v>196</v>
      </c>
    </row>
    <row r="2596" spans="1:15" s="36" customFormat="1" x14ac:dyDescent="0.25">
      <c r="A2596" s="37" t="s">
        <v>5172</v>
      </c>
      <c r="B2596" s="44" t="str">
        <f t="shared" si="48"/>
        <v>WD405 35'Cd/230V/1Ph/CSA</v>
      </c>
      <c r="C2596" s="37" t="s">
        <v>5173</v>
      </c>
      <c r="D2596" s="37" t="str">
        <f>VLOOKUP(A2596,'[1]Zoeller Pump Company'!$A$10:$C$3862,3,FALSE)</f>
        <v>https://www.zoellerpumps.com/en-us/products/sewage-pumps/commercial/400-series</v>
      </c>
      <c r="E2596" s="37" t="s">
        <v>21</v>
      </c>
      <c r="F2596" s="40">
        <v>2468</v>
      </c>
      <c r="G2596" s="41"/>
      <c r="H2596" s="42">
        <v>53514105020</v>
      </c>
      <c r="I2596" s="43">
        <v>140</v>
      </c>
      <c r="J2596" s="43" t="s">
        <v>22</v>
      </c>
      <c r="K2596" s="43">
        <v>45</v>
      </c>
      <c r="L2596" s="43">
        <v>24.5</v>
      </c>
      <c r="M2596" s="43">
        <v>32.75</v>
      </c>
      <c r="N2596" s="37" t="s">
        <v>23</v>
      </c>
      <c r="O2596" s="37" t="s">
        <v>24</v>
      </c>
    </row>
    <row r="2597" spans="1:15" s="36" customFormat="1" x14ac:dyDescent="0.25">
      <c r="A2597" s="37" t="s">
        <v>5174</v>
      </c>
      <c r="B2597" s="44" t="str">
        <f t="shared" si="48"/>
        <v>G405 35'Cd/460V/3Ph/cCSAus</v>
      </c>
      <c r="C2597" s="37" t="s">
        <v>5175</v>
      </c>
      <c r="D2597" s="37" t="str">
        <f>VLOOKUP(A2597,'[1]Zoeller Pump Company'!$A$10:$C$3862,3,FALSE)</f>
        <v>https://www.zoellerpumps.com/en-us/products/sewage-pumps/commercial/400-series</v>
      </c>
      <c r="E2597" s="37" t="s">
        <v>21</v>
      </c>
      <c r="F2597" s="40">
        <v>2535</v>
      </c>
      <c r="G2597" s="41"/>
      <c r="H2597" s="42">
        <v>53514105129</v>
      </c>
      <c r="I2597" s="43">
        <v>146</v>
      </c>
      <c r="J2597" s="43" t="s">
        <v>22</v>
      </c>
      <c r="K2597" s="43">
        <v>45</v>
      </c>
      <c r="L2597" s="43">
        <v>24.5</v>
      </c>
      <c r="M2597" s="43">
        <v>32.75</v>
      </c>
      <c r="N2597" s="37" t="s">
        <v>23</v>
      </c>
      <c r="O2597" s="37" t="s">
        <v>196</v>
      </c>
    </row>
    <row r="2598" spans="1:15" s="36" customFormat="1" x14ac:dyDescent="0.25">
      <c r="A2598" s="37" t="s">
        <v>5176</v>
      </c>
      <c r="B2598" s="44" t="str">
        <f t="shared" si="48"/>
        <v>IX405 200-208V/1Ph/Ex Pr/FM/CSA</v>
      </c>
      <c r="C2598" s="37" t="s">
        <v>5177</v>
      </c>
      <c r="D2598" s="37" t="str">
        <f>VLOOKUP(A2598,'[1]Zoeller Pump Company'!$A$10:$C$3862,3,FALSE)</f>
        <v>https://www.zoellerpumps.com/en-us/products/sewage-pumps/commercial/400-series</v>
      </c>
      <c r="E2598" s="37" t="s">
        <v>21</v>
      </c>
      <c r="F2598" s="40">
        <v>4856</v>
      </c>
      <c r="G2598" s="41"/>
      <c r="H2598" s="42">
        <v>53514109189</v>
      </c>
      <c r="I2598" s="43">
        <v>175</v>
      </c>
      <c r="J2598" s="43" t="s">
        <v>22</v>
      </c>
      <c r="K2598" s="43">
        <v>45</v>
      </c>
      <c r="L2598" s="43">
        <v>24.5</v>
      </c>
      <c r="M2598" s="43">
        <v>32.75</v>
      </c>
      <c r="N2598" s="37" t="s">
        <v>23</v>
      </c>
      <c r="O2598" s="37" t="s">
        <v>24</v>
      </c>
    </row>
    <row r="2599" spans="1:15" s="36" customFormat="1" x14ac:dyDescent="0.25">
      <c r="A2599" s="37" t="s">
        <v>5178</v>
      </c>
      <c r="B2599" s="44" t="str">
        <f t="shared" si="48"/>
        <v>EX405 230V/1Ph/Ex Pr/FM/CSA</v>
      </c>
      <c r="C2599" s="37" t="s">
        <v>5179</v>
      </c>
      <c r="D2599" s="37" t="str">
        <f>VLOOKUP(A2599,'[1]Zoeller Pump Company'!$A$10:$C$3862,3,FALSE)</f>
        <v>https://www.zoellerpumps.com/en-us/products/sewage-pumps/commercial/400-series</v>
      </c>
      <c r="E2599" s="37" t="s">
        <v>21</v>
      </c>
      <c r="F2599" s="40">
        <v>4816</v>
      </c>
      <c r="G2599" s="41"/>
      <c r="H2599" s="42">
        <v>53514109196</v>
      </c>
      <c r="I2599" s="43">
        <v>175</v>
      </c>
      <c r="J2599" s="43" t="s">
        <v>22</v>
      </c>
      <c r="K2599" s="43">
        <v>45</v>
      </c>
      <c r="L2599" s="43">
        <v>24.5</v>
      </c>
      <c r="M2599" s="43">
        <v>32.75</v>
      </c>
      <c r="N2599" s="37" t="s">
        <v>23</v>
      </c>
      <c r="O2599" s="37" t="s">
        <v>24</v>
      </c>
    </row>
    <row r="2600" spans="1:15" s="36" customFormat="1" x14ac:dyDescent="0.25">
      <c r="A2600" s="37" t="s">
        <v>5180</v>
      </c>
      <c r="B2600" s="44" t="str">
        <f t="shared" si="48"/>
        <v>JX405 200-208V/3Ph/Ex Pr/FM/CSA</v>
      </c>
      <c r="C2600" s="37" t="s">
        <v>5181</v>
      </c>
      <c r="D2600" s="37" t="str">
        <f>VLOOKUP(A2600,'[1]Zoeller Pump Company'!$A$10:$C$3862,3,FALSE)</f>
        <v>https://www.zoellerpumps.com/en-us/products/sewage-pumps/commercial/400-series</v>
      </c>
      <c r="E2600" s="37" t="s">
        <v>21</v>
      </c>
      <c r="F2600" s="40">
        <v>4931</v>
      </c>
      <c r="G2600" s="41"/>
      <c r="H2600" s="42">
        <v>53514109240</v>
      </c>
      <c r="I2600" s="43">
        <v>175</v>
      </c>
      <c r="J2600" s="43" t="s">
        <v>22</v>
      </c>
      <c r="K2600" s="43">
        <v>45</v>
      </c>
      <c r="L2600" s="43">
        <v>24.5</v>
      </c>
      <c r="M2600" s="43">
        <v>32.75</v>
      </c>
      <c r="N2600" s="37" t="s">
        <v>23</v>
      </c>
      <c r="O2600" s="37" t="s">
        <v>24</v>
      </c>
    </row>
    <row r="2601" spans="1:15" s="36" customFormat="1" x14ac:dyDescent="0.25">
      <c r="A2601" s="37" t="s">
        <v>5182</v>
      </c>
      <c r="B2601" s="44" t="str">
        <f t="shared" si="48"/>
        <v>FX405 230V/3Ph/Ex Pr/FM/CSA</v>
      </c>
      <c r="C2601" s="37" t="s">
        <v>5183</v>
      </c>
      <c r="D2601" s="37" t="str">
        <f>VLOOKUP(A2601,'[1]Zoeller Pump Company'!$A$10:$C$3862,3,FALSE)</f>
        <v>https://www.zoellerpumps.com/en-us/products/sewage-pumps/commercial/400-series</v>
      </c>
      <c r="E2601" s="37" t="s">
        <v>21</v>
      </c>
      <c r="F2601" s="40">
        <v>4931</v>
      </c>
      <c r="G2601" s="41"/>
      <c r="H2601" s="42">
        <v>53514109257</v>
      </c>
      <c r="I2601" s="43">
        <v>175</v>
      </c>
      <c r="J2601" s="43" t="s">
        <v>22</v>
      </c>
      <c r="K2601" s="43">
        <v>45</v>
      </c>
      <c r="L2601" s="43">
        <v>24.5</v>
      </c>
      <c r="M2601" s="43">
        <v>32.75</v>
      </c>
      <c r="N2601" s="37" t="s">
        <v>23</v>
      </c>
      <c r="O2601" s="37" t="s">
        <v>24</v>
      </c>
    </row>
    <row r="2602" spans="1:15" s="36" customFormat="1" x14ac:dyDescent="0.25">
      <c r="A2602" s="37" t="s">
        <v>5184</v>
      </c>
      <c r="B2602" s="44" t="str">
        <f t="shared" si="48"/>
        <v>GX405 460V/3Ph/Ex Pr/FM/CSA</v>
      </c>
      <c r="C2602" s="37" t="s">
        <v>5185</v>
      </c>
      <c r="D2602" s="37" t="str">
        <f>VLOOKUP(A2602,'[1]Zoeller Pump Company'!$A$10:$C$3862,3,FALSE)</f>
        <v>https://www.zoellerpumps.com/en-us/products/sewage-pumps/commercial/400-series</v>
      </c>
      <c r="E2602" s="37" t="s">
        <v>21</v>
      </c>
      <c r="F2602" s="40">
        <v>4931</v>
      </c>
      <c r="G2602" s="41"/>
      <c r="H2602" s="42">
        <v>53514109264</v>
      </c>
      <c r="I2602" s="43">
        <v>175</v>
      </c>
      <c r="J2602" s="43" t="s">
        <v>22</v>
      </c>
      <c r="K2602" s="43">
        <v>45</v>
      </c>
      <c r="L2602" s="43">
        <v>24.5</v>
      </c>
      <c r="M2602" s="43">
        <v>32.75</v>
      </c>
      <c r="N2602" s="37" t="s">
        <v>23</v>
      </c>
      <c r="O2602" s="37" t="s">
        <v>24</v>
      </c>
    </row>
    <row r="2603" spans="1:15" s="36" customFormat="1" x14ac:dyDescent="0.25">
      <c r="A2603" s="37" t="s">
        <v>5186</v>
      </c>
      <c r="B2603" s="44" t="str">
        <f t="shared" ref="B2603:B2666" si="49">IF(D2603&lt;&gt;0,HYPERLINK(D2603,C2603),"NO LINK")</f>
        <v>WD405 50'Cd/230V/1Ph/CSA</v>
      </c>
      <c r="C2603" s="37" t="s">
        <v>5187</v>
      </c>
      <c r="D2603" s="37" t="str">
        <f>VLOOKUP(A2603,'[1]Zoeller Pump Company'!$A$10:$C$3862,3,FALSE)</f>
        <v>https://www.zoellerpumps.com/en-us/products/sewage-pumps/commercial/400-series</v>
      </c>
      <c r="E2603" s="37" t="s">
        <v>21</v>
      </c>
      <c r="F2603" s="40">
        <v>2498</v>
      </c>
      <c r="G2603" s="41"/>
      <c r="H2603" s="42">
        <v>53514115982</v>
      </c>
      <c r="I2603" s="43">
        <v>140</v>
      </c>
      <c r="J2603" s="43" t="s">
        <v>22</v>
      </c>
      <c r="K2603" s="43">
        <v>45</v>
      </c>
      <c r="L2603" s="43">
        <v>24.5</v>
      </c>
      <c r="M2603" s="43">
        <v>32.75</v>
      </c>
      <c r="N2603" s="37" t="s">
        <v>23</v>
      </c>
      <c r="O2603" s="37" t="s">
        <v>24</v>
      </c>
    </row>
    <row r="2604" spans="1:15" s="36" customFormat="1" x14ac:dyDescent="0.25">
      <c r="A2604" s="37" t="s">
        <v>5188</v>
      </c>
      <c r="B2604" s="44" t="str">
        <f t="shared" si="49"/>
        <v>J405 35'Cd/200-208V/3Ph/cCSAus</v>
      </c>
      <c r="C2604" s="37" t="s">
        <v>5189</v>
      </c>
      <c r="D2604" s="37" t="str">
        <f>VLOOKUP(A2604,'[1]Zoeller Pump Company'!$A$10:$C$3862,3,FALSE)</f>
        <v>https://www.zoellerpumps.com/en-us/products/sewage-pumps/commercial/400-series</v>
      </c>
      <c r="E2604" s="37" t="s">
        <v>21</v>
      </c>
      <c r="F2604" s="40">
        <v>2535</v>
      </c>
      <c r="G2604" s="41"/>
      <c r="H2604" s="42">
        <v>53514194581</v>
      </c>
      <c r="I2604" s="43">
        <v>143</v>
      </c>
      <c r="J2604" s="43" t="s">
        <v>22</v>
      </c>
      <c r="K2604" s="43">
        <v>45</v>
      </c>
      <c r="L2604" s="43">
        <v>24.5</v>
      </c>
      <c r="M2604" s="43">
        <v>32.75</v>
      </c>
      <c r="N2604" s="37" t="s">
        <v>23</v>
      </c>
      <c r="O2604" s="37" t="s">
        <v>196</v>
      </c>
    </row>
    <row r="2605" spans="1:15" s="36" customFormat="1" x14ac:dyDescent="0.25">
      <c r="A2605" s="37" t="s">
        <v>5190</v>
      </c>
      <c r="B2605" s="44" t="str">
        <f t="shared" si="49"/>
        <v>EX405 50'Cd/230V/1Ph/Ex Pr/FM/CSA</v>
      </c>
      <c r="C2605" s="37" t="s">
        <v>5191</v>
      </c>
      <c r="D2605" s="37" t="str">
        <f>VLOOKUP(A2605,'[1]Zoeller Pump Company'!$A$10:$C$3862,3,FALSE)</f>
        <v>https://www.zoellerpumps.com/en-us/products/sewage-pumps/commercial/400-series</v>
      </c>
      <c r="E2605" s="37" t="s">
        <v>21</v>
      </c>
      <c r="F2605" s="40">
        <v>4956</v>
      </c>
      <c r="G2605" s="41"/>
      <c r="H2605" s="42">
        <v>53514208912</v>
      </c>
      <c r="I2605" s="43">
        <v>178</v>
      </c>
      <c r="J2605" s="43" t="s">
        <v>22</v>
      </c>
      <c r="K2605" s="43">
        <v>45</v>
      </c>
      <c r="L2605" s="43">
        <v>24.5</v>
      </c>
      <c r="M2605" s="43">
        <v>32.75</v>
      </c>
      <c r="N2605" s="37" t="s">
        <v>23</v>
      </c>
      <c r="O2605" s="37" t="s">
        <v>24</v>
      </c>
    </row>
    <row r="2606" spans="1:15" s="36" customFormat="1" x14ac:dyDescent="0.25">
      <c r="A2606" s="37" t="s">
        <v>5192</v>
      </c>
      <c r="B2606" s="44" t="str">
        <f t="shared" si="49"/>
        <v>I405 35'Cd/200-208V/1Ph/cCSAus</v>
      </c>
      <c r="C2606" s="37" t="s">
        <v>5193</v>
      </c>
      <c r="D2606" s="37" t="str">
        <f>VLOOKUP(A2606,'[1]Zoeller Pump Company'!$A$10:$C$3862,3,FALSE)</f>
        <v>https://www.zoellerpumps.com/en-us/products/sewage-pumps/commercial/400-series</v>
      </c>
      <c r="E2606" s="37" t="s">
        <v>21</v>
      </c>
      <c r="F2606" s="40">
        <v>2460</v>
      </c>
      <c r="G2606" s="41"/>
      <c r="H2606" s="42">
        <v>53514232771</v>
      </c>
      <c r="I2606" s="43">
        <v>138</v>
      </c>
      <c r="J2606" s="43" t="s">
        <v>22</v>
      </c>
      <c r="K2606" s="43">
        <v>45</v>
      </c>
      <c r="L2606" s="43">
        <v>24.5</v>
      </c>
      <c r="M2606" s="43">
        <v>32.75</v>
      </c>
      <c r="N2606" s="37" t="s">
        <v>23</v>
      </c>
      <c r="O2606" s="37" t="s">
        <v>24</v>
      </c>
    </row>
    <row r="2607" spans="1:15" s="36" customFormat="1" x14ac:dyDescent="0.25">
      <c r="A2607" s="37" t="s">
        <v>5194</v>
      </c>
      <c r="B2607" s="44" t="str">
        <f t="shared" si="49"/>
        <v>JX405 50'CD/200-208V/3Ph/Ex Pr/FM/CSA</v>
      </c>
      <c r="C2607" s="37" t="s">
        <v>5195</v>
      </c>
      <c r="D2607" s="37" t="str">
        <f>VLOOKUP(A2607,'[1]Zoeller Pump Company'!$A$10:$C$3862,3,FALSE)</f>
        <v>https://www.zoellerpumps.com/en-us/products/sewage-pumps/commercial/400-series</v>
      </c>
      <c r="E2607" s="37" t="s">
        <v>21</v>
      </c>
      <c r="F2607" s="40">
        <v>5071</v>
      </c>
      <c r="G2607" s="41"/>
      <c r="H2607" s="42">
        <v>53514239213</v>
      </c>
      <c r="I2607" s="43">
        <v>178</v>
      </c>
      <c r="J2607" s="43" t="s">
        <v>22</v>
      </c>
      <c r="K2607" s="43">
        <v>45</v>
      </c>
      <c r="L2607" s="43">
        <v>24.5</v>
      </c>
      <c r="M2607" s="43">
        <v>32.75</v>
      </c>
      <c r="N2607" s="37" t="s">
        <v>23</v>
      </c>
      <c r="O2607" s="37" t="s">
        <v>24</v>
      </c>
    </row>
    <row r="2608" spans="1:15" s="36" customFormat="1" x14ac:dyDescent="0.25">
      <c r="A2608" s="37" t="s">
        <v>5196</v>
      </c>
      <c r="B2608" s="44" t="str">
        <f t="shared" si="49"/>
        <v>EX405 35'Cd/230V/1Ph/Ex Pr/FM/CSA</v>
      </c>
      <c r="C2608" s="37" t="s">
        <v>5197</v>
      </c>
      <c r="D2608" s="37" t="str">
        <f>VLOOKUP(A2608,'[1]Zoeller Pump Company'!$A$10:$C$3862,3,FALSE)</f>
        <v>https://www.zoellerpumps.com/en-us/products/sewage-pumps/commercial/400-series</v>
      </c>
      <c r="E2608" s="37" t="s">
        <v>21</v>
      </c>
      <c r="F2608" s="40">
        <v>4926</v>
      </c>
      <c r="G2608" s="41"/>
      <c r="H2608" s="42">
        <v>53514259006</v>
      </c>
      <c r="I2608" s="43">
        <v>177</v>
      </c>
      <c r="J2608" s="43" t="s">
        <v>22</v>
      </c>
      <c r="K2608" s="43">
        <v>45</v>
      </c>
      <c r="L2608" s="43">
        <v>24.5</v>
      </c>
      <c r="M2608" s="43">
        <v>32.75</v>
      </c>
      <c r="N2608" s="37" t="s">
        <v>23</v>
      </c>
      <c r="O2608" s="37" t="s">
        <v>24</v>
      </c>
    </row>
    <row r="2609" spans="1:16" s="36" customFormat="1" x14ac:dyDescent="0.25">
      <c r="A2609" s="37" t="s">
        <v>5198</v>
      </c>
      <c r="B2609" s="44" t="str">
        <f t="shared" si="49"/>
        <v>F405 35'Cd/230V/3Ph/cCSAus</v>
      </c>
      <c r="C2609" s="37" t="s">
        <v>5199</v>
      </c>
      <c r="D2609" s="37" t="str">
        <f>VLOOKUP(A2609,'[1]Zoeller Pump Company'!$A$10:$C$3862,3,FALSE)</f>
        <v>https://www.zoellerpumps.com/en-us/products/sewage-pumps/commercial/400-series</v>
      </c>
      <c r="E2609" s="37" t="s">
        <v>21</v>
      </c>
      <c r="F2609" s="40">
        <v>2535</v>
      </c>
      <c r="G2609" s="41"/>
      <c r="H2609" s="42">
        <v>53514270575</v>
      </c>
      <c r="I2609" s="43">
        <v>138</v>
      </c>
      <c r="J2609" s="43" t="s">
        <v>22</v>
      </c>
      <c r="K2609" s="43">
        <v>45</v>
      </c>
      <c r="L2609" s="43">
        <v>24.5</v>
      </c>
      <c r="M2609" s="43">
        <v>32.75</v>
      </c>
      <c r="N2609" s="37" t="s">
        <v>23</v>
      </c>
      <c r="O2609" s="37" t="s">
        <v>196</v>
      </c>
    </row>
    <row r="2610" spans="1:16" s="36" customFormat="1" x14ac:dyDescent="0.25">
      <c r="A2610" s="37" t="s">
        <v>5200</v>
      </c>
      <c r="B2610" s="44" t="str">
        <f t="shared" si="49"/>
        <v>F405 50'Cd/230V/3Ph/cCSAus</v>
      </c>
      <c r="C2610" s="37" t="s">
        <v>5201</v>
      </c>
      <c r="D2610" s="37" t="str">
        <f>VLOOKUP(A2610,'[1]Zoeller Pump Company'!$A$10:$C$3862,3,FALSE)</f>
        <v>https://www.zoellerpumps.com/en-us/products/sewage-pumps/commercial/400-series</v>
      </c>
      <c r="E2610" s="37" t="s">
        <v>21</v>
      </c>
      <c r="F2610" s="40">
        <v>2565</v>
      </c>
      <c r="G2610" s="41"/>
      <c r="H2610" s="42">
        <v>53514280833</v>
      </c>
      <c r="I2610" s="43">
        <v>140</v>
      </c>
      <c r="J2610" s="43" t="s">
        <v>22</v>
      </c>
      <c r="K2610" s="43">
        <v>45</v>
      </c>
      <c r="L2610" s="43">
        <v>24.5</v>
      </c>
      <c r="M2610" s="43">
        <v>32.75</v>
      </c>
      <c r="N2610" s="37" t="s">
        <v>23</v>
      </c>
      <c r="O2610" s="37" t="s">
        <v>196</v>
      </c>
    </row>
    <row r="2611" spans="1:16" s="36" customFormat="1" x14ac:dyDescent="0.25">
      <c r="A2611" s="37" t="s">
        <v>5202</v>
      </c>
      <c r="B2611" s="44" t="str">
        <f t="shared" si="49"/>
        <v>EX405 25'Cd/230V/1Ph/Ex Pr/FM/CSA</v>
      </c>
      <c r="C2611" s="37" t="s">
        <v>5203</v>
      </c>
      <c r="D2611" s="37" t="str">
        <f>VLOOKUP(A2611,'[1]Zoeller Pump Company'!$A$10:$C$3862,3,FALSE)</f>
        <v>https://www.zoellerpumps.com/en-us/products/sewage-pumps/commercial/400-series</v>
      </c>
      <c r="E2611" s="37" t="s">
        <v>21</v>
      </c>
      <c r="F2611" s="40">
        <v>4916</v>
      </c>
      <c r="G2611" s="41"/>
      <c r="H2611" s="42">
        <v>53514322502</v>
      </c>
      <c r="I2611" s="43">
        <v>177</v>
      </c>
      <c r="J2611" s="43" t="s">
        <v>22</v>
      </c>
      <c r="K2611" s="43">
        <v>45</v>
      </c>
      <c r="L2611" s="43">
        <v>24.5</v>
      </c>
      <c r="M2611" s="43">
        <v>32.75</v>
      </c>
      <c r="N2611" s="37" t="s">
        <v>23</v>
      </c>
      <c r="O2611" s="37" t="s">
        <v>24</v>
      </c>
    </row>
    <row r="2612" spans="1:16" s="36" customFormat="1" x14ac:dyDescent="0.25">
      <c r="A2612" s="37" t="s">
        <v>5204</v>
      </c>
      <c r="B2612" s="44" t="str">
        <f t="shared" si="49"/>
        <v>N4140 115V/1Ph/DS/cCSAus</v>
      </c>
      <c r="C2612" s="37" t="s">
        <v>5205</v>
      </c>
      <c r="D2612" s="37" t="str">
        <f>VLOOKUP(A2612,'[1]Zoeller Pump Company'!$A$10:$C$3862,3,FALSE)</f>
        <v>https://www.zoellerpumps.com/en-us/products/sump-effluent-pumps/effluent/140-series</v>
      </c>
      <c r="E2612" s="37" t="s">
        <v>21</v>
      </c>
      <c r="F2612" s="40">
        <v>898</v>
      </c>
      <c r="G2612" s="41"/>
      <c r="H2612" s="42">
        <v>53514057824</v>
      </c>
      <c r="I2612" s="43">
        <v>65</v>
      </c>
      <c r="J2612" s="43" t="s">
        <v>22</v>
      </c>
      <c r="K2612" s="43">
        <v>20.5</v>
      </c>
      <c r="L2612" s="43">
        <v>11</v>
      </c>
      <c r="M2612" s="43">
        <v>13.75</v>
      </c>
      <c r="N2612" s="37" t="s">
        <v>23</v>
      </c>
      <c r="O2612" s="37" t="s">
        <v>24</v>
      </c>
    </row>
    <row r="2613" spans="1:16" s="36" customFormat="1" x14ac:dyDescent="0.25">
      <c r="A2613" s="37" t="s">
        <v>5206</v>
      </c>
      <c r="B2613" s="44" t="str">
        <f t="shared" si="49"/>
        <v>E4140 230V/1Ph/Dbl Sl/cCSAus</v>
      </c>
      <c r="C2613" s="37" t="s">
        <v>5207</v>
      </c>
      <c r="D2613" s="37" t="str">
        <f>VLOOKUP(A2613,'[1]Zoeller Pump Company'!$A$10:$C$3862,3,FALSE)</f>
        <v>https://www.zoellerpumps.com/en-us/products/sump-effluent-pumps/effluent/140-series</v>
      </c>
      <c r="E2613" s="37" t="s">
        <v>21</v>
      </c>
      <c r="F2613" s="40">
        <v>946</v>
      </c>
      <c r="G2613" s="41"/>
      <c r="H2613" s="42">
        <v>53514062583</v>
      </c>
      <c r="I2613" s="43">
        <v>65</v>
      </c>
      <c r="J2613" s="43" t="s">
        <v>22</v>
      </c>
      <c r="K2613" s="43">
        <v>20.5</v>
      </c>
      <c r="L2613" s="43">
        <v>11</v>
      </c>
      <c r="M2613" s="43">
        <v>13.75</v>
      </c>
      <c r="N2613" s="37" t="s">
        <v>23</v>
      </c>
      <c r="O2613" s="37" t="s">
        <v>24</v>
      </c>
      <c r="P2613" s="39"/>
    </row>
    <row r="2614" spans="1:16" s="36" customFormat="1" x14ac:dyDescent="0.25">
      <c r="A2614" s="37" t="s">
        <v>5208</v>
      </c>
      <c r="B2614" s="44" t="str">
        <f t="shared" si="49"/>
        <v>BN4140 115V/1Ph/Dbl Sl/Pb15'/cCSAus</v>
      </c>
      <c r="C2614" s="37" t="s">
        <v>5209</v>
      </c>
      <c r="D2614" s="37" t="str">
        <f>VLOOKUP(A2614,'[1]Zoeller Pump Company'!$A$10:$C$3862,3,FALSE)</f>
        <v>https://www.zoellerpumps.com/en-us/products/sump-effluent-pumps/effluent/140-series</v>
      </c>
      <c r="E2614" s="37" t="s">
        <v>21</v>
      </c>
      <c r="F2614" s="40">
        <v>930</v>
      </c>
      <c r="G2614" s="41"/>
      <c r="H2614" s="42">
        <v>53514077440</v>
      </c>
      <c r="I2614" s="43">
        <v>66</v>
      </c>
      <c r="J2614" s="43" t="s">
        <v>22</v>
      </c>
      <c r="K2614" s="43">
        <v>20.5</v>
      </c>
      <c r="L2614" s="43">
        <v>11</v>
      </c>
      <c r="M2614" s="43">
        <v>13.75</v>
      </c>
      <c r="N2614" s="37" t="s">
        <v>23</v>
      </c>
      <c r="O2614" s="37" t="s">
        <v>24</v>
      </c>
      <c r="P2614" s="39"/>
    </row>
    <row r="2615" spans="1:16" s="36" customFormat="1" x14ac:dyDescent="0.25">
      <c r="A2615" s="37" t="s">
        <v>5210</v>
      </c>
      <c r="B2615" s="44" t="str">
        <f t="shared" si="49"/>
        <v>BE4140 230V/1Ph/DS/Pb15'/cCSAus</v>
      </c>
      <c r="C2615" s="37" t="s">
        <v>5211</v>
      </c>
      <c r="D2615" s="37" t="str">
        <f>VLOOKUP(A2615,'[1]Zoeller Pump Company'!$A$10:$C$3862,3,FALSE)</f>
        <v>https://www.zoellerpumps.com/en-us/products/sump-effluent-pumps/effluent/140-series</v>
      </c>
      <c r="E2615" s="37" t="s">
        <v>21</v>
      </c>
      <c r="F2615" s="40">
        <v>978</v>
      </c>
      <c r="G2615" s="41"/>
      <c r="H2615" s="42">
        <v>53514105860</v>
      </c>
      <c r="I2615" s="43">
        <v>66</v>
      </c>
      <c r="J2615" s="43" t="s">
        <v>22</v>
      </c>
      <c r="K2615" s="43">
        <v>20.5</v>
      </c>
      <c r="L2615" s="43">
        <v>11</v>
      </c>
      <c r="M2615" s="43">
        <v>13.75</v>
      </c>
      <c r="N2615" s="37" t="s">
        <v>23</v>
      </c>
      <c r="O2615" s="37" t="s">
        <v>24</v>
      </c>
    </row>
    <row r="2616" spans="1:16" s="36" customFormat="1" x14ac:dyDescent="0.25">
      <c r="A2616" s="37" t="s">
        <v>5212</v>
      </c>
      <c r="B2616" s="44" t="str">
        <f t="shared" si="49"/>
        <v>N4140 25'Cd/115V/1Ph/DS/cCSAus</v>
      </c>
      <c r="C2616" s="37" t="s">
        <v>5213</v>
      </c>
      <c r="D2616" s="37" t="str">
        <f>VLOOKUP(A2616,'[1]Zoeller Pump Company'!$A$10:$C$3862,3,FALSE)</f>
        <v>https://www.zoellerpumps.com/en-us/products/sump-effluent-pumps/effluent/140-series</v>
      </c>
      <c r="E2616" s="37" t="s">
        <v>21</v>
      </c>
      <c r="F2616" s="40">
        <v>953</v>
      </c>
      <c r="G2616" s="41"/>
      <c r="H2616" s="42">
        <v>53514105921</v>
      </c>
      <c r="I2616" s="43">
        <v>66</v>
      </c>
      <c r="J2616" s="43" t="s">
        <v>22</v>
      </c>
      <c r="K2616" s="43">
        <v>20.5</v>
      </c>
      <c r="L2616" s="43">
        <v>11</v>
      </c>
      <c r="M2616" s="43">
        <v>13.75</v>
      </c>
      <c r="N2616" s="37" t="s">
        <v>23</v>
      </c>
      <c r="O2616" s="37" t="s">
        <v>24</v>
      </c>
    </row>
    <row r="2617" spans="1:16" s="36" customFormat="1" x14ac:dyDescent="0.25">
      <c r="A2617" s="37" t="s">
        <v>5214</v>
      </c>
      <c r="B2617" s="44" t="str">
        <f t="shared" si="49"/>
        <v>E4140 25'Cd/230V/1Ph/DS/cCSAus</v>
      </c>
      <c r="C2617" s="37" t="s">
        <v>5215</v>
      </c>
      <c r="D2617" s="37" t="str">
        <f>VLOOKUP(A2617,'[1]Zoeller Pump Company'!$A$10:$C$3862,3,FALSE)</f>
        <v>https://www.zoellerpumps.com/en-us/products/sump-effluent-pumps/effluent/140-series</v>
      </c>
      <c r="E2617" s="37" t="s">
        <v>21</v>
      </c>
      <c r="F2617" s="40">
        <v>1001</v>
      </c>
      <c r="G2617" s="41"/>
      <c r="H2617" s="42">
        <v>53514183608</v>
      </c>
      <c r="I2617" s="43">
        <v>66</v>
      </c>
      <c r="J2617" s="43" t="s">
        <v>22</v>
      </c>
      <c r="K2617" s="43">
        <v>20.5</v>
      </c>
      <c r="L2617" s="43">
        <v>11</v>
      </c>
      <c r="M2617" s="43">
        <v>13.75</v>
      </c>
      <c r="N2617" s="37" t="s">
        <v>23</v>
      </c>
      <c r="O2617" s="37" t="s">
        <v>24</v>
      </c>
    </row>
    <row r="2618" spans="1:16" s="36" customFormat="1" x14ac:dyDescent="0.25">
      <c r="A2618" s="37" t="s">
        <v>5216</v>
      </c>
      <c r="B2618" s="44" t="str">
        <f t="shared" si="49"/>
        <v>E4140 50'Cd/230V/1Ph/DS/cCSAus</v>
      </c>
      <c r="C2618" s="37" t="s">
        <v>5217</v>
      </c>
      <c r="D2618" s="37" t="str">
        <f>VLOOKUP(A2618,'[1]Zoeller Pump Company'!$A$10:$C$3862,3,FALSE)</f>
        <v>https://www.zoellerpumps.com/en-us/products/sump-effluent-pumps/effluent/140-series</v>
      </c>
      <c r="E2618" s="37" t="s">
        <v>21</v>
      </c>
      <c r="F2618" s="40">
        <v>1046</v>
      </c>
      <c r="G2618" s="41"/>
      <c r="H2618" s="42">
        <v>53514204051</v>
      </c>
      <c r="I2618" s="43">
        <v>68</v>
      </c>
      <c r="J2618" s="43" t="s">
        <v>22</v>
      </c>
      <c r="K2618" s="43">
        <v>20.5</v>
      </c>
      <c r="L2618" s="43">
        <v>11</v>
      </c>
      <c r="M2618" s="43">
        <v>13.75</v>
      </c>
      <c r="N2618" s="37" t="s">
        <v>23</v>
      </c>
      <c r="O2618" s="37" t="s">
        <v>24</v>
      </c>
    </row>
    <row r="2619" spans="1:16" s="36" customFormat="1" x14ac:dyDescent="0.25">
      <c r="A2619" s="37" t="s">
        <v>5218</v>
      </c>
      <c r="B2619" s="44" t="str">
        <f t="shared" si="49"/>
        <v>E4140 35'Cd/230V/1Ph/DS/cCSAus</v>
      </c>
      <c r="C2619" s="37" t="s">
        <v>5219</v>
      </c>
      <c r="D2619" s="37" t="str">
        <f>VLOOKUP(A2619,'[1]Zoeller Pump Company'!$A$10:$C$3862,3,FALSE)</f>
        <v>https://www.zoellerpumps.com/en-us/products/sump-effluent-pumps/effluent/140-series</v>
      </c>
      <c r="E2619" s="37" t="s">
        <v>21</v>
      </c>
      <c r="F2619" s="40">
        <v>1021</v>
      </c>
      <c r="G2619" s="41"/>
      <c r="H2619" s="42">
        <v>53514255121</v>
      </c>
      <c r="I2619" s="43">
        <v>66</v>
      </c>
      <c r="J2619" s="43" t="s">
        <v>22</v>
      </c>
      <c r="K2619" s="43">
        <v>20.5</v>
      </c>
      <c r="L2619" s="43">
        <v>11</v>
      </c>
      <c r="M2619" s="43">
        <v>13.75</v>
      </c>
      <c r="N2619" s="37" t="s">
        <v>23</v>
      </c>
      <c r="O2619" s="37" t="s">
        <v>24</v>
      </c>
    </row>
    <row r="2620" spans="1:16" s="36" customFormat="1" x14ac:dyDescent="0.25">
      <c r="A2620" s="37" t="s">
        <v>5220</v>
      </c>
      <c r="B2620" s="44" t="str">
        <f t="shared" si="49"/>
        <v>N4140 35'Cd/115V/1Ph/DS/cCSAus</v>
      </c>
      <c r="C2620" s="37" t="s">
        <v>5221</v>
      </c>
      <c r="D2620" s="37" t="str">
        <f>VLOOKUP(A2620,'[1]Zoeller Pump Company'!$A$10:$C$3862,3,FALSE)</f>
        <v>https://www.zoellerpumps.com/en-us/products/sump-effluent-pumps/effluent/140-series</v>
      </c>
      <c r="E2620" s="37" t="s">
        <v>21</v>
      </c>
      <c r="F2620" s="40">
        <v>973</v>
      </c>
      <c r="G2620" s="41"/>
      <c r="H2620" s="42">
        <v>53514343644</v>
      </c>
      <c r="I2620" s="43">
        <v>66</v>
      </c>
      <c r="J2620" s="43" t="s">
        <v>22</v>
      </c>
      <c r="K2620" s="43">
        <v>20.5</v>
      </c>
      <c r="L2620" s="43">
        <v>11</v>
      </c>
      <c r="M2620" s="43">
        <v>13.75</v>
      </c>
      <c r="N2620" s="37" t="s">
        <v>23</v>
      </c>
      <c r="O2620" s="37" t="s">
        <v>24</v>
      </c>
    </row>
    <row r="2621" spans="1:16" s="36" customFormat="1" x14ac:dyDescent="0.25">
      <c r="A2621" s="52" t="s">
        <v>5222</v>
      </c>
      <c r="B2621" s="44" t="str">
        <f t="shared" si="49"/>
        <v>BN4140 35'Cd/115V/1Ph/Dbl Sl/Pb35'/cCSAus</v>
      </c>
      <c r="C2621" s="39" t="s">
        <v>5223</v>
      </c>
      <c r="D2621" s="37" t="str">
        <f>VLOOKUP(A2621,'[1]Zoeller Pump Company'!$A$10:$C$3862,3,FALSE)</f>
        <v>https://www.zoellerpumps.com/en-us/products/sump-effluent-pumps/effluent/140-series</v>
      </c>
      <c r="E2621" s="39" t="s">
        <v>21</v>
      </c>
      <c r="F2621" s="40">
        <v>1005</v>
      </c>
      <c r="G2621" s="41"/>
      <c r="H2621" s="39">
        <v>53514449766</v>
      </c>
      <c r="I2621" s="39">
        <v>66</v>
      </c>
      <c r="J2621" s="39" t="s">
        <v>22</v>
      </c>
      <c r="K2621" s="39">
        <v>20.5</v>
      </c>
      <c r="L2621" s="39">
        <v>11</v>
      </c>
      <c r="M2621" s="39">
        <v>13.75</v>
      </c>
      <c r="N2621" s="37" t="s">
        <v>23</v>
      </c>
      <c r="O2621" s="37" t="s">
        <v>24</v>
      </c>
    </row>
    <row r="2622" spans="1:16" s="36" customFormat="1" x14ac:dyDescent="0.25">
      <c r="A2622" s="37" t="s">
        <v>5224</v>
      </c>
      <c r="B2622" s="44" t="str">
        <f t="shared" si="49"/>
        <v>N4145 115V/1Ph/60Hz/DS/HH Centrifugal/cCSAus</v>
      </c>
      <c r="C2622" s="37" t="s">
        <v>5225</v>
      </c>
      <c r="D2622" s="37" t="str">
        <f>VLOOKUP(A2622,'[1]Zoeller Pump Company'!$A$10:$C$3862,3,FALSE)</f>
        <v>https://www.zoellerpumps.com/en-us/products/sump-effluent-pumps/effluent/140-series</v>
      </c>
      <c r="E2622" s="37" t="s">
        <v>21</v>
      </c>
      <c r="F2622" s="40">
        <v>898</v>
      </c>
      <c r="G2622" s="41"/>
      <c r="H2622" s="42">
        <v>53514217556</v>
      </c>
      <c r="I2622" s="43">
        <v>63</v>
      </c>
      <c r="J2622" s="43" t="s">
        <v>22</v>
      </c>
      <c r="K2622" s="43">
        <v>16.5</v>
      </c>
      <c r="L2622" s="43">
        <v>11</v>
      </c>
      <c r="M2622" s="43">
        <v>13.75</v>
      </c>
      <c r="N2622" s="37" t="s">
        <v>23</v>
      </c>
      <c r="O2622" s="37" t="s">
        <v>24</v>
      </c>
    </row>
    <row r="2623" spans="1:16" s="36" customFormat="1" x14ac:dyDescent="0.25">
      <c r="A2623" s="37" t="s">
        <v>5226</v>
      </c>
      <c r="B2623" s="44" t="str">
        <f t="shared" si="49"/>
        <v>E4145 230V/1Ph/Dbl Sl/HHCentrifugal/cCSAus</v>
      </c>
      <c r="C2623" s="37" t="s">
        <v>5227</v>
      </c>
      <c r="D2623" s="37" t="str">
        <f>VLOOKUP(A2623,'[1]Zoeller Pump Company'!$A$10:$C$3862,3,FALSE)</f>
        <v>https://www.zoellerpumps.com/en-us/products/sump-effluent-pumps/effluent/140-series</v>
      </c>
      <c r="E2623" s="37" t="s">
        <v>21</v>
      </c>
      <c r="F2623" s="40">
        <v>956</v>
      </c>
      <c r="G2623" s="41"/>
      <c r="H2623" s="42">
        <v>53514317263</v>
      </c>
      <c r="I2623" s="43">
        <v>63</v>
      </c>
      <c r="J2623" s="43" t="s">
        <v>22</v>
      </c>
      <c r="K2623" s="43">
        <v>20.5</v>
      </c>
      <c r="L2623" s="43">
        <v>11</v>
      </c>
      <c r="M2623" s="43">
        <v>13.75</v>
      </c>
      <c r="N2623" s="37" t="s">
        <v>23</v>
      </c>
      <c r="O2623" s="37" t="s">
        <v>24</v>
      </c>
    </row>
    <row r="2624" spans="1:16" s="36" customFormat="1" x14ac:dyDescent="0.25">
      <c r="A2624" s="37" t="s">
        <v>5228</v>
      </c>
      <c r="B2624" s="44" t="str">
        <f t="shared" si="49"/>
        <v>BN4145 115V/1Ph/60Hz/Dbl Sl/HHCentrifugal/cCSAus</v>
      </c>
      <c r="C2624" s="37" t="s">
        <v>5229</v>
      </c>
      <c r="D2624" s="37" t="str">
        <f>VLOOKUP(A2624,'[1]Zoeller Pump Company'!$A$10:$C$3862,3,FALSE)</f>
        <v>https://www.zoellerpumps.com/en-us/products/sump-effluent-pumps/effluent/140-series</v>
      </c>
      <c r="E2624" s="37" t="s">
        <v>21</v>
      </c>
      <c r="F2624" s="40">
        <v>933</v>
      </c>
      <c r="G2624" s="41"/>
      <c r="H2624" s="42">
        <v>53514238377</v>
      </c>
      <c r="I2624" s="43">
        <v>64</v>
      </c>
      <c r="J2624" s="43" t="s">
        <v>22</v>
      </c>
      <c r="K2624" s="43">
        <v>16.5</v>
      </c>
      <c r="L2624" s="43">
        <v>11</v>
      </c>
      <c r="M2624" s="43">
        <v>13.75</v>
      </c>
      <c r="N2624" s="37" t="s">
        <v>23</v>
      </c>
      <c r="O2624" s="37" t="s">
        <v>24</v>
      </c>
    </row>
    <row r="2625" spans="1:15" s="36" customFormat="1" x14ac:dyDescent="0.25">
      <c r="A2625" s="37" t="s">
        <v>5230</v>
      </c>
      <c r="B2625" s="44" t="str">
        <f t="shared" si="49"/>
        <v>N4145 35'Cd/115V/1Ph/60Hz/DS/HH Centrifugal/cCSAus</v>
      </c>
      <c r="C2625" s="37" t="s">
        <v>5231</v>
      </c>
      <c r="D2625" s="37" t="str">
        <f>VLOOKUP(A2625,'[1]Zoeller Pump Company'!$A$10:$C$3862,3,FALSE)</f>
        <v>https://www.zoellerpumps.com/en-us/products/sump-effluent-pumps/effluent/140-series</v>
      </c>
      <c r="E2625" s="37" t="s">
        <v>21</v>
      </c>
      <c r="F2625" s="40">
        <v>1008</v>
      </c>
      <c r="G2625" s="41"/>
      <c r="H2625" s="42">
        <v>53514355470</v>
      </c>
      <c r="I2625" s="43">
        <v>67</v>
      </c>
      <c r="J2625" s="43" t="s">
        <v>22</v>
      </c>
      <c r="K2625" s="43">
        <v>16.5</v>
      </c>
      <c r="L2625" s="43">
        <v>11</v>
      </c>
      <c r="M2625" s="43">
        <v>13.75</v>
      </c>
      <c r="N2625" s="37" t="s">
        <v>23</v>
      </c>
      <c r="O2625" s="37" t="s">
        <v>24</v>
      </c>
    </row>
    <row r="2626" spans="1:15" s="36" customFormat="1" x14ac:dyDescent="0.25">
      <c r="A2626" s="37" t="s">
        <v>5232</v>
      </c>
      <c r="B2626" s="44" t="str">
        <f t="shared" si="49"/>
        <v>N4161 115V/1Ph/DS/cCSAus</v>
      </c>
      <c r="C2626" s="37" t="s">
        <v>5233</v>
      </c>
      <c r="D2626" s="37" t="str">
        <f>VLOOKUP(A2626,'[1]Zoeller Pump Company'!$A$10:$C$3862,3,FALSE)</f>
        <v>https://www.zoellerpumps.com/en-us/products/sump-effluent-pumps/commercial/160-series</v>
      </c>
      <c r="E2626" s="37" t="s">
        <v>21</v>
      </c>
      <c r="F2626" s="40">
        <v>1317</v>
      </c>
      <c r="G2626" s="41"/>
      <c r="H2626" s="42">
        <v>53514050412</v>
      </c>
      <c r="I2626" s="43">
        <v>89</v>
      </c>
      <c r="J2626" s="43" t="s">
        <v>22</v>
      </c>
      <c r="K2626" s="43">
        <v>22.62</v>
      </c>
      <c r="L2626" s="43">
        <v>11.75</v>
      </c>
      <c r="M2626" s="43">
        <v>14.75</v>
      </c>
      <c r="N2626" s="37" t="s">
        <v>23</v>
      </c>
      <c r="O2626" s="37" t="s">
        <v>24</v>
      </c>
    </row>
    <row r="2627" spans="1:15" s="36" customFormat="1" x14ac:dyDescent="0.25">
      <c r="A2627" s="37" t="s">
        <v>5234</v>
      </c>
      <c r="B2627" s="44" t="str">
        <f t="shared" si="49"/>
        <v>E4161 230V/1Ph/DS/cCSAus/UL</v>
      </c>
      <c r="C2627" s="37" t="s">
        <v>5235</v>
      </c>
      <c r="D2627" s="37" t="str">
        <f>VLOOKUP(A2627,'[1]Zoeller Pump Company'!$A$10:$C$3862,3,FALSE)</f>
        <v>https://www.zoellerpumps.com/en-us/products/sump-effluent-pumps/commercial/160-series</v>
      </c>
      <c r="E2627" s="37" t="s">
        <v>21</v>
      </c>
      <c r="F2627" s="40">
        <v>1343</v>
      </c>
      <c r="G2627" s="41"/>
      <c r="H2627" s="42">
        <v>53514050429</v>
      </c>
      <c r="I2627" s="43">
        <v>89</v>
      </c>
      <c r="J2627" s="43" t="s">
        <v>22</v>
      </c>
      <c r="K2627" s="43">
        <v>22.62</v>
      </c>
      <c r="L2627" s="43">
        <v>11.75</v>
      </c>
      <c r="M2627" s="43">
        <v>14.75</v>
      </c>
      <c r="N2627" s="37" t="s">
        <v>23</v>
      </c>
      <c r="O2627" s="37" t="s">
        <v>24</v>
      </c>
    </row>
    <row r="2628" spans="1:15" s="36" customFormat="1" x14ac:dyDescent="0.25">
      <c r="A2628" s="37" t="s">
        <v>5236</v>
      </c>
      <c r="B2628" s="44" t="str">
        <f t="shared" si="49"/>
        <v>I4161 200-208V/1Ph/DS/cCSAus</v>
      </c>
      <c r="C2628" s="37" t="s">
        <v>5237</v>
      </c>
      <c r="D2628" s="37" t="str">
        <f>VLOOKUP(A2628,'[1]Zoeller Pump Company'!$A$10:$C$3862,3,FALSE)</f>
        <v>https://www.zoellerpumps.com/en-us/products/sump-effluent-pumps/commercial/160-series</v>
      </c>
      <c r="E2628" s="37" t="s">
        <v>21</v>
      </c>
      <c r="F2628" s="40">
        <v>1383</v>
      </c>
      <c r="G2628" s="41"/>
      <c r="H2628" s="42">
        <v>53514050436</v>
      </c>
      <c r="I2628" s="43">
        <v>89</v>
      </c>
      <c r="J2628" s="43" t="s">
        <v>22</v>
      </c>
      <c r="K2628" s="43">
        <v>22.62</v>
      </c>
      <c r="L2628" s="43">
        <v>11.75</v>
      </c>
      <c r="M2628" s="43">
        <v>14.75</v>
      </c>
      <c r="N2628" s="37" t="s">
        <v>23</v>
      </c>
      <c r="O2628" s="37" t="s">
        <v>24</v>
      </c>
    </row>
    <row r="2629" spans="1:15" s="36" customFormat="1" x14ac:dyDescent="0.25">
      <c r="A2629" s="37" t="s">
        <v>5238</v>
      </c>
      <c r="B2629" s="44" t="str">
        <f t="shared" si="49"/>
        <v>J4161 200-208V/3Ph/DS/cCSAus/UL</v>
      </c>
      <c r="C2629" s="37" t="s">
        <v>5239</v>
      </c>
      <c r="D2629" s="37" t="str">
        <f>VLOOKUP(A2629,'[1]Zoeller Pump Company'!$A$10:$C$3862,3,FALSE)</f>
        <v>https://www.zoellerpumps.com/en-us/products/sump-effluent-pumps/commercial/160-series</v>
      </c>
      <c r="E2629" s="37" t="s">
        <v>21</v>
      </c>
      <c r="F2629" s="40">
        <v>1458</v>
      </c>
      <c r="G2629" s="41"/>
      <c r="H2629" s="42">
        <v>53514050443</v>
      </c>
      <c r="I2629" s="43">
        <v>89</v>
      </c>
      <c r="J2629" s="43" t="s">
        <v>22</v>
      </c>
      <c r="K2629" s="43">
        <v>22.62</v>
      </c>
      <c r="L2629" s="43">
        <v>11.75</v>
      </c>
      <c r="M2629" s="43">
        <v>14.75</v>
      </c>
      <c r="N2629" s="37" t="s">
        <v>23</v>
      </c>
      <c r="O2629" s="37" t="s">
        <v>196</v>
      </c>
    </row>
    <row r="2630" spans="1:15" s="36" customFormat="1" x14ac:dyDescent="0.25">
      <c r="A2630" s="37" t="s">
        <v>5240</v>
      </c>
      <c r="B2630" s="44" t="str">
        <f t="shared" si="49"/>
        <v>F4161 230V/3Ph/cCSAus/DS/UL</v>
      </c>
      <c r="C2630" s="37" t="s">
        <v>5241</v>
      </c>
      <c r="D2630" s="37" t="str">
        <f>VLOOKUP(A2630,'[1]Zoeller Pump Company'!$A$10:$C$3862,3,FALSE)</f>
        <v>https://www.zoellerpumps.com/en-us/products/sump-effluent-pumps/commercial/160-series</v>
      </c>
      <c r="E2630" s="37" t="s">
        <v>21</v>
      </c>
      <c r="F2630" s="40">
        <v>1458</v>
      </c>
      <c r="G2630" s="41"/>
      <c r="H2630" s="42">
        <v>53514050450</v>
      </c>
      <c r="I2630" s="43">
        <v>89</v>
      </c>
      <c r="J2630" s="43" t="s">
        <v>22</v>
      </c>
      <c r="K2630" s="43">
        <v>22.62</v>
      </c>
      <c r="L2630" s="43">
        <v>11.75</v>
      </c>
      <c r="M2630" s="43">
        <v>14.75</v>
      </c>
      <c r="N2630" s="37" t="s">
        <v>23</v>
      </c>
      <c r="O2630" s="37" t="s">
        <v>24</v>
      </c>
    </row>
    <row r="2631" spans="1:15" s="36" customFormat="1" x14ac:dyDescent="0.25">
      <c r="A2631" s="37" t="s">
        <v>5242</v>
      </c>
      <c r="B2631" s="44" t="str">
        <f t="shared" si="49"/>
        <v>G4161 460V/3Ph/DS/cCSAus/UL</v>
      </c>
      <c r="C2631" s="37" t="s">
        <v>5243</v>
      </c>
      <c r="D2631" s="37" t="str">
        <f>VLOOKUP(A2631,'[1]Zoeller Pump Company'!$A$10:$C$3862,3,FALSE)</f>
        <v>https://www.zoellerpumps.com/en-us/products/sump-effluent-pumps/commercial/160-series</v>
      </c>
      <c r="E2631" s="37" t="s">
        <v>21</v>
      </c>
      <c r="F2631" s="40">
        <v>1458</v>
      </c>
      <c r="G2631" s="41"/>
      <c r="H2631" s="42">
        <v>53514050467</v>
      </c>
      <c r="I2631" s="43">
        <v>89</v>
      </c>
      <c r="J2631" s="43" t="s">
        <v>22</v>
      </c>
      <c r="K2631" s="43">
        <v>22.62</v>
      </c>
      <c r="L2631" s="43">
        <v>11.75</v>
      </c>
      <c r="M2631" s="43">
        <v>14.75</v>
      </c>
      <c r="N2631" s="37" t="s">
        <v>23</v>
      </c>
      <c r="O2631" s="37" t="s">
        <v>24</v>
      </c>
    </row>
    <row r="2632" spans="1:15" s="36" customFormat="1" x14ac:dyDescent="0.25">
      <c r="A2632" s="37" t="s">
        <v>5244</v>
      </c>
      <c r="B2632" s="44" t="str">
        <f t="shared" si="49"/>
        <v>G4161 50'Cd/460V/3Ph/DS/cCSAus/UL</v>
      </c>
      <c r="C2632" s="37" t="s">
        <v>5245</v>
      </c>
      <c r="D2632" s="37" t="str">
        <f>VLOOKUP(A2632,'[1]Zoeller Pump Company'!$A$10:$C$3862,3,FALSE)</f>
        <v>https://www.zoellerpumps.com/en-us/products/sump-effluent-pumps/commercial/160-series</v>
      </c>
      <c r="E2632" s="37" t="s">
        <v>21</v>
      </c>
      <c r="F2632" s="40">
        <v>1598</v>
      </c>
      <c r="G2632" s="41"/>
      <c r="H2632" s="42">
        <v>53514098384</v>
      </c>
      <c r="I2632" s="43">
        <v>98</v>
      </c>
      <c r="J2632" s="43" t="s">
        <v>22</v>
      </c>
      <c r="K2632" s="43">
        <v>22.62</v>
      </c>
      <c r="L2632" s="43">
        <v>11.75</v>
      </c>
      <c r="M2632" s="43">
        <v>14.75</v>
      </c>
      <c r="N2632" s="37" t="s">
        <v>23</v>
      </c>
      <c r="O2632" s="37" t="s">
        <v>24</v>
      </c>
    </row>
    <row r="2633" spans="1:15" s="36" customFormat="1" x14ac:dyDescent="0.25">
      <c r="A2633" s="37" t="s">
        <v>5246</v>
      </c>
      <c r="B2633" s="44" t="str">
        <f t="shared" si="49"/>
        <v>N4161 25'Cd/115V/1Ph/DS/cCSAus</v>
      </c>
      <c r="C2633" s="37" t="s">
        <v>5247</v>
      </c>
      <c r="D2633" s="37" t="str">
        <f>VLOOKUP(A2633,'[1]Zoeller Pump Company'!$A$10:$C$3862,3,FALSE)</f>
        <v>https://www.zoellerpumps.com/en-us/products/sump-effluent-pumps/commercial/160-series</v>
      </c>
      <c r="E2633" s="37" t="s">
        <v>21</v>
      </c>
      <c r="F2633" s="40">
        <v>1417</v>
      </c>
      <c r="G2633" s="41"/>
      <c r="H2633" s="42">
        <v>53514117436</v>
      </c>
      <c r="I2633" s="43">
        <v>89</v>
      </c>
      <c r="J2633" s="43" t="s">
        <v>22</v>
      </c>
      <c r="K2633" s="43">
        <v>22.62</v>
      </c>
      <c r="L2633" s="43">
        <v>11.75</v>
      </c>
      <c r="M2633" s="43">
        <v>14.75</v>
      </c>
      <c r="N2633" s="37" t="s">
        <v>23</v>
      </c>
      <c r="O2633" s="37" t="s">
        <v>24</v>
      </c>
    </row>
    <row r="2634" spans="1:15" s="36" customFormat="1" x14ac:dyDescent="0.25">
      <c r="A2634" s="37" t="s">
        <v>5248</v>
      </c>
      <c r="B2634" s="44" t="str">
        <f t="shared" si="49"/>
        <v>N4161 35'Cd/115V/1Ph/DS/cCSAus</v>
      </c>
      <c r="C2634" s="37" t="s">
        <v>5249</v>
      </c>
      <c r="D2634" s="37" t="str">
        <f>VLOOKUP(A2634,'[1]Zoeller Pump Company'!$A$10:$C$3862,3,FALSE)</f>
        <v>https://www.zoellerpumps.com/en-us/products/sump-effluent-pumps/commercial/160-series</v>
      </c>
      <c r="E2634" s="37" t="s">
        <v>21</v>
      </c>
      <c r="F2634" s="40">
        <v>1427</v>
      </c>
      <c r="G2634" s="41"/>
      <c r="H2634" s="42">
        <v>53514126735</v>
      </c>
      <c r="I2634" s="43">
        <v>89</v>
      </c>
      <c r="J2634" s="43" t="s">
        <v>22</v>
      </c>
      <c r="K2634" s="43">
        <v>22.62</v>
      </c>
      <c r="L2634" s="43">
        <v>11.75</v>
      </c>
      <c r="M2634" s="43">
        <v>14.75</v>
      </c>
      <c r="N2634" s="37" t="s">
        <v>23</v>
      </c>
      <c r="O2634" s="37" t="s">
        <v>24</v>
      </c>
    </row>
    <row r="2635" spans="1:15" s="36" customFormat="1" x14ac:dyDescent="0.25">
      <c r="A2635" s="37" t="s">
        <v>5250</v>
      </c>
      <c r="B2635" s="44" t="str">
        <f t="shared" si="49"/>
        <v>G4161 35'Cd/460V/3Ph/DS/cCSAus/UL</v>
      </c>
      <c r="C2635" s="37" t="s">
        <v>5251</v>
      </c>
      <c r="D2635" s="37" t="str">
        <f>VLOOKUP(A2635,'[1]Zoeller Pump Company'!$A$10:$C$3862,3,FALSE)</f>
        <v>https://www.zoellerpumps.com/en-us/products/sump-effluent-pumps/commercial/160-series</v>
      </c>
      <c r="E2635" s="37" t="s">
        <v>21</v>
      </c>
      <c r="F2635" s="40">
        <v>1568</v>
      </c>
      <c r="G2635" s="41"/>
      <c r="H2635" s="42">
        <v>53514169565</v>
      </c>
      <c r="I2635" s="43">
        <v>100</v>
      </c>
      <c r="J2635" s="43" t="s">
        <v>22</v>
      </c>
      <c r="K2635" s="43">
        <v>22.62</v>
      </c>
      <c r="L2635" s="43">
        <v>11.75</v>
      </c>
      <c r="M2635" s="43">
        <v>14.75</v>
      </c>
      <c r="N2635" s="37" t="s">
        <v>23</v>
      </c>
      <c r="O2635" s="37" t="s">
        <v>24</v>
      </c>
    </row>
    <row r="2636" spans="1:15" s="36" customFormat="1" x14ac:dyDescent="0.25">
      <c r="A2636" s="37" t="s">
        <v>5252</v>
      </c>
      <c r="B2636" s="44" t="str">
        <f t="shared" si="49"/>
        <v>N4161 50'Cd/115V/1Ph/DS/cCSAus</v>
      </c>
      <c r="C2636" s="37" t="s">
        <v>5253</v>
      </c>
      <c r="D2636" s="37" t="str">
        <f>VLOOKUP(A2636,'[1]Zoeller Pump Company'!$A$10:$C$3862,3,FALSE)</f>
        <v>https://www.zoellerpumps.com/en-us/products/sump-effluent-pumps/commercial/160-series</v>
      </c>
      <c r="E2636" s="37" t="s">
        <v>21</v>
      </c>
      <c r="F2636" s="40">
        <v>1457</v>
      </c>
      <c r="G2636" s="41"/>
      <c r="H2636" s="42">
        <v>53514189402</v>
      </c>
      <c r="I2636" s="43">
        <v>93</v>
      </c>
      <c r="J2636" s="43" t="s">
        <v>22</v>
      </c>
      <c r="K2636" s="43"/>
      <c r="L2636" s="43"/>
      <c r="M2636" s="43"/>
      <c r="N2636" s="37" t="s">
        <v>23</v>
      </c>
      <c r="O2636" s="37" t="s">
        <v>24</v>
      </c>
    </row>
    <row r="2637" spans="1:15" s="36" customFormat="1" x14ac:dyDescent="0.25">
      <c r="A2637" s="37" t="s">
        <v>5254</v>
      </c>
      <c r="B2637" s="44" t="str">
        <f t="shared" si="49"/>
        <v>E4161 50'Cd/230V/1Ph/DS/cCSAus/UL</v>
      </c>
      <c r="C2637" s="37" t="s">
        <v>5255</v>
      </c>
      <c r="D2637" s="37" t="str">
        <f>VLOOKUP(A2637,'[1]Zoeller Pump Company'!$A$10:$C$3862,3,FALSE)</f>
        <v>https://www.zoellerpumps.com/en-us/products/sump-effluent-pumps/commercial/160-series</v>
      </c>
      <c r="E2637" s="37" t="s">
        <v>21</v>
      </c>
      <c r="F2637" s="40">
        <v>1483</v>
      </c>
      <c r="G2637" s="41"/>
      <c r="H2637" s="42">
        <v>53514193973</v>
      </c>
      <c r="I2637" s="43">
        <v>92</v>
      </c>
      <c r="J2637" s="43" t="s">
        <v>22</v>
      </c>
      <c r="K2637" s="43"/>
      <c r="L2637" s="43"/>
      <c r="M2637" s="43"/>
      <c r="N2637" s="37" t="s">
        <v>23</v>
      </c>
      <c r="O2637" s="37" t="s">
        <v>24</v>
      </c>
    </row>
    <row r="2638" spans="1:15" s="36" customFormat="1" x14ac:dyDescent="0.25">
      <c r="A2638" s="37" t="s">
        <v>5256</v>
      </c>
      <c r="B2638" s="44" t="str">
        <f t="shared" si="49"/>
        <v>E4161 25'Cd/230V/1Ph/DS/cCSAus/UL</v>
      </c>
      <c r="C2638" s="37" t="s">
        <v>5257</v>
      </c>
      <c r="D2638" s="37" t="str">
        <f>VLOOKUP(A2638,'[1]Zoeller Pump Company'!$A$10:$C$3862,3,FALSE)</f>
        <v>https://www.zoellerpumps.com/en-us/products/sump-effluent-pumps/commercial/160-series</v>
      </c>
      <c r="E2638" s="37" t="s">
        <v>21</v>
      </c>
      <c r="F2638" s="40">
        <v>1443</v>
      </c>
      <c r="G2638" s="41"/>
      <c r="H2638" s="42">
        <v>53514200220</v>
      </c>
      <c r="I2638" s="43">
        <v>91</v>
      </c>
      <c r="J2638" s="43" t="s">
        <v>22</v>
      </c>
      <c r="K2638" s="43">
        <v>22.62</v>
      </c>
      <c r="L2638" s="43">
        <v>11.75</v>
      </c>
      <c r="M2638" s="43">
        <v>14.75</v>
      </c>
      <c r="N2638" s="37" t="s">
        <v>23</v>
      </c>
      <c r="O2638" s="37" t="s">
        <v>24</v>
      </c>
    </row>
    <row r="2639" spans="1:15" s="36" customFormat="1" x14ac:dyDescent="0.25">
      <c r="A2639" s="37" t="s">
        <v>5258</v>
      </c>
      <c r="B2639" s="44" t="str">
        <f t="shared" si="49"/>
        <v>F4161 35'Cd/230V/3Ph/DS/cCSAus/UL</v>
      </c>
      <c r="C2639" s="37" t="s">
        <v>5259</v>
      </c>
      <c r="D2639" s="37" t="str">
        <f>VLOOKUP(A2639,'[1]Zoeller Pump Company'!$A$10:$C$3862,3,FALSE)</f>
        <v>https://www.zoellerpumps.com/en-us/products/sump-effluent-pumps/commercial/160-series</v>
      </c>
      <c r="E2639" s="37" t="s">
        <v>21</v>
      </c>
      <c r="F2639" s="40">
        <v>1568</v>
      </c>
      <c r="G2639" s="41"/>
      <c r="H2639" s="42">
        <v>53514287276</v>
      </c>
      <c r="I2639" s="43">
        <v>90</v>
      </c>
      <c r="J2639" s="43" t="s">
        <v>22</v>
      </c>
      <c r="K2639" s="43">
        <v>22.62</v>
      </c>
      <c r="L2639" s="43">
        <v>11.75</v>
      </c>
      <c r="M2639" s="43">
        <v>14.75</v>
      </c>
      <c r="N2639" s="37" t="s">
        <v>23</v>
      </c>
      <c r="O2639" s="37" t="s">
        <v>24</v>
      </c>
    </row>
    <row r="2640" spans="1:15" s="36" customFormat="1" x14ac:dyDescent="0.25">
      <c r="A2640" s="37" t="s">
        <v>5260</v>
      </c>
      <c r="B2640" s="44" t="str">
        <f t="shared" si="49"/>
        <v>E4161 35'Cd/230V/1Ph/DS/cCSAus/UL</v>
      </c>
      <c r="C2640" s="37" t="s">
        <v>5261</v>
      </c>
      <c r="D2640" s="37" t="str">
        <f>VLOOKUP(A2640,'[1]Zoeller Pump Company'!$A$10:$C$3862,3,FALSE)</f>
        <v>https://www.zoellerpumps.com/en-us/products/sump-effluent-pumps/commercial/160-series</v>
      </c>
      <c r="E2640" s="37" t="s">
        <v>21</v>
      </c>
      <c r="F2640" s="40">
        <v>1579</v>
      </c>
      <c r="G2640" s="41"/>
      <c r="H2640" s="42">
        <v>53514364946</v>
      </c>
      <c r="I2640" s="43">
        <v>91</v>
      </c>
      <c r="J2640" s="43" t="s">
        <v>22</v>
      </c>
      <c r="K2640" s="43">
        <v>22.62</v>
      </c>
      <c r="L2640" s="43">
        <v>11.75</v>
      </c>
      <c r="M2640" s="43">
        <v>14.75</v>
      </c>
      <c r="N2640" s="37" t="s">
        <v>23</v>
      </c>
      <c r="O2640" s="37" t="s">
        <v>24</v>
      </c>
    </row>
    <row r="2641" spans="1:16" s="36" customFormat="1" x14ac:dyDescent="0.25">
      <c r="A2641" s="39" t="s">
        <v>5262</v>
      </c>
      <c r="B2641" s="44" t="str">
        <f t="shared" si="49"/>
        <v>J4161 50'Cd/200-208V/3Ph/DS/cCSAus</v>
      </c>
      <c r="C2641" s="39" t="str">
        <f>VLOOKUP(A2641,'[2]2021 M10 PricePartsList'!$A:$D,2,FALSE)</f>
        <v>J4161 50'Cd/200-208V/3Ph/DS/cCSAus</v>
      </c>
      <c r="D2641" s="39" t="s">
        <v>1469</v>
      </c>
      <c r="E2641" s="37" t="s">
        <v>21</v>
      </c>
      <c r="F2641" s="50">
        <v>1598</v>
      </c>
      <c r="G2641" s="41"/>
      <c r="H2641" s="42">
        <v>53514472412</v>
      </c>
      <c r="I2641" s="43">
        <v>90</v>
      </c>
      <c r="J2641" s="46" t="s">
        <v>22</v>
      </c>
      <c r="K2641" s="43">
        <v>22.62</v>
      </c>
      <c r="L2641" s="43">
        <v>11.75</v>
      </c>
      <c r="M2641" s="43">
        <v>14.75</v>
      </c>
      <c r="N2641" s="39" t="s">
        <v>23</v>
      </c>
      <c r="O2641" s="39" t="s">
        <v>24</v>
      </c>
    </row>
    <row r="2642" spans="1:16" s="36" customFormat="1" x14ac:dyDescent="0.25">
      <c r="A2642" s="37" t="s">
        <v>5263</v>
      </c>
      <c r="B2642" s="44" t="str">
        <f t="shared" si="49"/>
        <v>N4163 115V/1Ph/DS/cCSAus</v>
      </c>
      <c r="C2642" s="37" t="s">
        <v>5264</v>
      </c>
      <c r="D2642" s="37" t="str">
        <f>VLOOKUP(A2642,'[1]Zoeller Pump Company'!$A$10:$C$3862,3,FALSE)</f>
        <v>https://www.zoellerpumps.com/en-us/products/sump-effluent-pumps/commercial/160-series</v>
      </c>
      <c r="E2642" s="37" t="s">
        <v>21</v>
      </c>
      <c r="F2642" s="40">
        <v>1317</v>
      </c>
      <c r="G2642" s="41"/>
      <c r="H2642" s="42">
        <v>53514050535</v>
      </c>
      <c r="I2642" s="43">
        <v>89</v>
      </c>
      <c r="J2642" s="43" t="s">
        <v>22</v>
      </c>
      <c r="K2642" s="43">
        <v>22.62</v>
      </c>
      <c r="L2642" s="43">
        <v>11.75</v>
      </c>
      <c r="M2642" s="43">
        <v>14.75</v>
      </c>
      <c r="N2642" s="37" t="s">
        <v>23</v>
      </c>
      <c r="O2642" s="37" t="s">
        <v>24</v>
      </c>
    </row>
    <row r="2643" spans="1:16" s="36" customFormat="1" x14ac:dyDescent="0.25">
      <c r="A2643" s="37" t="s">
        <v>5265</v>
      </c>
      <c r="B2643" s="44" t="str">
        <f t="shared" si="49"/>
        <v>E4163 230V/1Ph/Dbl Sl/cCSAus/UL</v>
      </c>
      <c r="C2643" s="37" t="s">
        <v>5266</v>
      </c>
      <c r="D2643" s="37" t="str">
        <f>VLOOKUP(A2643,'[1]Zoeller Pump Company'!$A$10:$C$3862,3,FALSE)</f>
        <v>https://www.zoellerpumps.com/en-us/products/sump-effluent-pumps/commercial/160-series</v>
      </c>
      <c r="E2643" s="37" t="s">
        <v>21</v>
      </c>
      <c r="F2643" s="40">
        <v>1343</v>
      </c>
      <c r="G2643" s="41"/>
      <c r="H2643" s="42">
        <v>53514050542</v>
      </c>
      <c r="I2643" s="43">
        <v>89</v>
      </c>
      <c r="J2643" s="43" t="s">
        <v>22</v>
      </c>
      <c r="K2643" s="43">
        <v>22.62</v>
      </c>
      <c r="L2643" s="43">
        <v>11.75</v>
      </c>
      <c r="M2643" s="43">
        <v>14.75</v>
      </c>
      <c r="N2643" s="37" t="s">
        <v>23</v>
      </c>
      <c r="O2643" s="37" t="s">
        <v>24</v>
      </c>
    </row>
    <row r="2644" spans="1:16" s="36" customFormat="1" x14ac:dyDescent="0.25">
      <c r="A2644" s="37" t="s">
        <v>5267</v>
      </c>
      <c r="B2644" s="44" t="str">
        <f t="shared" si="49"/>
        <v>I4163 200-208V/1Ph/DS/cCSAus</v>
      </c>
      <c r="C2644" s="37" t="s">
        <v>5268</v>
      </c>
      <c r="D2644" s="37" t="str">
        <f>VLOOKUP(A2644,'[1]Zoeller Pump Company'!$A$10:$C$3862,3,FALSE)</f>
        <v>https://www.zoellerpumps.com/en-us/products/sump-effluent-pumps/commercial/160-series</v>
      </c>
      <c r="E2644" s="37" t="s">
        <v>21</v>
      </c>
      <c r="F2644" s="40">
        <v>1383</v>
      </c>
      <c r="G2644" s="41"/>
      <c r="H2644" s="42">
        <v>53514050559</v>
      </c>
      <c r="I2644" s="43">
        <v>89</v>
      </c>
      <c r="J2644" s="43" t="s">
        <v>22</v>
      </c>
      <c r="K2644" s="43">
        <v>22.62</v>
      </c>
      <c r="L2644" s="43">
        <v>11.75</v>
      </c>
      <c r="M2644" s="43">
        <v>14.75</v>
      </c>
      <c r="N2644" s="37" t="s">
        <v>23</v>
      </c>
      <c r="O2644" s="37" t="s">
        <v>24</v>
      </c>
    </row>
    <row r="2645" spans="1:16" s="36" customFormat="1" x14ac:dyDescent="0.25">
      <c r="A2645" s="37" t="s">
        <v>5269</v>
      </c>
      <c r="B2645" s="44" t="str">
        <f t="shared" si="49"/>
        <v>J4163 200-208V/3Ph/DS/cCSAus/UL</v>
      </c>
      <c r="C2645" s="37" t="s">
        <v>5270</v>
      </c>
      <c r="D2645" s="37" t="str">
        <f>VLOOKUP(A2645,'[1]Zoeller Pump Company'!$A$10:$C$3862,3,FALSE)</f>
        <v>https://www.zoellerpumps.com/en-us/products/sump-effluent-pumps/commercial/160-series</v>
      </c>
      <c r="E2645" s="37" t="s">
        <v>21</v>
      </c>
      <c r="F2645" s="40">
        <v>1458</v>
      </c>
      <c r="G2645" s="41"/>
      <c r="H2645" s="42">
        <v>53514050566</v>
      </c>
      <c r="I2645" s="43">
        <v>89</v>
      </c>
      <c r="J2645" s="43" t="s">
        <v>22</v>
      </c>
      <c r="K2645" s="43">
        <v>22.62</v>
      </c>
      <c r="L2645" s="43">
        <v>11.75</v>
      </c>
      <c r="M2645" s="43">
        <v>14.75</v>
      </c>
      <c r="N2645" s="37" t="s">
        <v>23</v>
      </c>
      <c r="O2645" s="37" t="s">
        <v>24</v>
      </c>
      <c r="P2645" s="39"/>
    </row>
    <row r="2646" spans="1:16" s="36" customFormat="1" x14ac:dyDescent="0.25">
      <c r="A2646" s="37" t="s">
        <v>5271</v>
      </c>
      <c r="B2646" s="44" t="str">
        <f t="shared" si="49"/>
        <v>F4163 230V/3Ph/DS/cCSAus/UL</v>
      </c>
      <c r="C2646" s="37" t="s">
        <v>5272</v>
      </c>
      <c r="D2646" s="37" t="str">
        <f>VLOOKUP(A2646,'[1]Zoeller Pump Company'!$A$10:$C$3862,3,FALSE)</f>
        <v>https://www.zoellerpumps.com/en-us/products/sump-effluent-pumps/commercial/160-series</v>
      </c>
      <c r="E2646" s="37" t="s">
        <v>21</v>
      </c>
      <c r="F2646" s="40">
        <v>1458</v>
      </c>
      <c r="G2646" s="41"/>
      <c r="H2646" s="42">
        <v>53514050573</v>
      </c>
      <c r="I2646" s="43">
        <v>89</v>
      </c>
      <c r="J2646" s="43" t="s">
        <v>22</v>
      </c>
      <c r="K2646" s="43">
        <v>22.62</v>
      </c>
      <c r="L2646" s="43">
        <v>11.75</v>
      </c>
      <c r="M2646" s="43">
        <v>14.75</v>
      </c>
      <c r="N2646" s="37" t="s">
        <v>23</v>
      </c>
      <c r="O2646" s="37" t="s">
        <v>24</v>
      </c>
    </row>
    <row r="2647" spans="1:16" s="36" customFormat="1" x14ac:dyDescent="0.25">
      <c r="A2647" s="37" t="s">
        <v>5273</v>
      </c>
      <c r="B2647" s="44" t="str">
        <f t="shared" si="49"/>
        <v>G4163 460V/3Ph/DS/cCSAus/UL</v>
      </c>
      <c r="C2647" s="37" t="s">
        <v>5274</v>
      </c>
      <c r="D2647" s="37" t="str">
        <f>VLOOKUP(A2647,'[1]Zoeller Pump Company'!$A$10:$C$3862,3,FALSE)</f>
        <v>https://www.zoellerpumps.com/en-us/products/sump-effluent-pumps/commercial/160-series</v>
      </c>
      <c r="E2647" s="37" t="s">
        <v>21</v>
      </c>
      <c r="F2647" s="40">
        <v>1458</v>
      </c>
      <c r="G2647" s="41"/>
      <c r="H2647" s="42">
        <v>53514050580</v>
      </c>
      <c r="I2647" s="43">
        <v>89</v>
      </c>
      <c r="J2647" s="43" t="s">
        <v>22</v>
      </c>
      <c r="K2647" s="43">
        <v>22.62</v>
      </c>
      <c r="L2647" s="43">
        <v>11.75</v>
      </c>
      <c r="M2647" s="43">
        <v>14.75</v>
      </c>
      <c r="N2647" s="37" t="s">
        <v>23</v>
      </c>
      <c r="O2647" s="37" t="s">
        <v>24</v>
      </c>
    </row>
    <row r="2648" spans="1:16" s="36" customFormat="1" x14ac:dyDescent="0.25">
      <c r="A2648" s="37" t="s">
        <v>5275</v>
      </c>
      <c r="B2648" s="44" t="str">
        <f t="shared" si="49"/>
        <v>N4163 50'Cd/115V/1Ph/DS/cCSAus</v>
      </c>
      <c r="C2648" s="37" t="s">
        <v>5276</v>
      </c>
      <c r="D2648" s="37" t="str">
        <f>VLOOKUP(A2648,'[1]Zoeller Pump Company'!$A$10:$C$3862,3,FALSE)</f>
        <v>https://www.zoellerpumps.com/en-us/products/sump-effluent-pumps/commercial/160-series</v>
      </c>
      <c r="E2648" s="37" t="s">
        <v>21</v>
      </c>
      <c r="F2648" s="40">
        <v>1457</v>
      </c>
      <c r="G2648" s="41"/>
      <c r="H2648" s="42">
        <v>53514060855</v>
      </c>
      <c r="I2648" s="43">
        <v>98</v>
      </c>
      <c r="J2648" s="43" t="s">
        <v>22</v>
      </c>
      <c r="K2648" s="43">
        <v>22.62</v>
      </c>
      <c r="L2648" s="43">
        <v>11.75</v>
      </c>
      <c r="M2648" s="43">
        <v>14.75</v>
      </c>
      <c r="N2648" s="37" t="s">
        <v>23</v>
      </c>
      <c r="O2648" s="37" t="s">
        <v>24</v>
      </c>
    </row>
    <row r="2649" spans="1:16" s="36" customFormat="1" x14ac:dyDescent="0.25">
      <c r="A2649" s="37" t="s">
        <v>5277</v>
      </c>
      <c r="B2649" s="44" t="str">
        <f t="shared" si="49"/>
        <v>G4163 35'Cd/460V/3Ph/DS/cCSAus/UL</v>
      </c>
      <c r="C2649" s="37" t="s">
        <v>5278</v>
      </c>
      <c r="D2649" s="37" t="str">
        <f>VLOOKUP(A2649,'[1]Zoeller Pump Company'!$A$10:$C$3862,3,FALSE)</f>
        <v>https://www.zoellerpumps.com/en-us/products/sump-effluent-pumps/commercial/160-series</v>
      </c>
      <c r="E2649" s="37" t="s">
        <v>21</v>
      </c>
      <c r="F2649" s="40">
        <v>1458</v>
      </c>
      <c r="G2649" s="41"/>
      <c r="H2649" s="42">
        <v>53514127695</v>
      </c>
      <c r="I2649" s="43">
        <v>92</v>
      </c>
      <c r="J2649" s="43" t="s">
        <v>22</v>
      </c>
      <c r="K2649" s="43">
        <v>22.62</v>
      </c>
      <c r="L2649" s="43">
        <v>11.75</v>
      </c>
      <c r="M2649" s="43">
        <v>14.75</v>
      </c>
      <c r="N2649" s="37" t="s">
        <v>23</v>
      </c>
      <c r="O2649" s="37" t="s">
        <v>24</v>
      </c>
    </row>
    <row r="2650" spans="1:16" s="36" customFormat="1" x14ac:dyDescent="0.25">
      <c r="A2650" s="37" t="s">
        <v>5279</v>
      </c>
      <c r="B2650" s="44" t="str">
        <f t="shared" si="49"/>
        <v>N4163 25'Cd/115V/1Ph/DS/cCSAus</v>
      </c>
      <c r="C2650" s="37" t="s">
        <v>5280</v>
      </c>
      <c r="D2650" s="37" t="str">
        <f>VLOOKUP(A2650,'[1]Zoeller Pump Company'!$A$10:$C$3862,3,FALSE)</f>
        <v>https://www.zoellerpumps.com/en-us/products/sump-effluent-pumps/commercial/160-series</v>
      </c>
      <c r="E2650" s="37" t="s">
        <v>21</v>
      </c>
      <c r="F2650" s="40">
        <v>1417</v>
      </c>
      <c r="G2650" s="41"/>
      <c r="H2650" s="42">
        <v>53514185909</v>
      </c>
      <c r="I2650" s="43">
        <v>93</v>
      </c>
      <c r="J2650" s="43" t="s">
        <v>22</v>
      </c>
      <c r="K2650" s="43"/>
      <c r="L2650" s="43"/>
      <c r="M2650" s="43"/>
      <c r="N2650" s="37" t="s">
        <v>23</v>
      </c>
      <c r="O2650" s="37" t="s">
        <v>24</v>
      </c>
    </row>
    <row r="2651" spans="1:16" s="36" customFormat="1" x14ac:dyDescent="0.25">
      <c r="A2651" s="37" t="s">
        <v>5281</v>
      </c>
      <c r="B2651" s="44" t="str">
        <f t="shared" si="49"/>
        <v>E4163 50'Cd/230V/1Ph/DS/cCSAus/UL</v>
      </c>
      <c r="C2651" s="37" t="s">
        <v>5282</v>
      </c>
      <c r="D2651" s="37" t="str">
        <f>VLOOKUP(A2651,'[1]Zoeller Pump Company'!$A$10:$C$3862,3,FALSE)</f>
        <v>https://www.zoellerpumps.com/en-us/products/sump-effluent-pumps/commercial/160-series</v>
      </c>
      <c r="E2651" s="37" t="s">
        <v>21</v>
      </c>
      <c r="F2651" s="40">
        <v>1483</v>
      </c>
      <c r="G2651" s="41"/>
      <c r="H2651" s="42">
        <v>53514248390</v>
      </c>
      <c r="I2651" s="43">
        <v>92</v>
      </c>
      <c r="J2651" s="43" t="s">
        <v>22</v>
      </c>
      <c r="K2651" s="43">
        <v>22.62</v>
      </c>
      <c r="L2651" s="43">
        <v>11.75</v>
      </c>
      <c r="M2651" s="43">
        <v>14.75</v>
      </c>
      <c r="N2651" s="37" t="s">
        <v>23</v>
      </c>
      <c r="O2651" s="37" t="s">
        <v>24</v>
      </c>
    </row>
    <row r="2652" spans="1:16" s="36" customFormat="1" x14ac:dyDescent="0.25">
      <c r="A2652" s="37" t="s">
        <v>5283</v>
      </c>
      <c r="B2652" s="44" t="str">
        <f t="shared" si="49"/>
        <v>G4163 50'CD/460V/3PH/DS/cCSAus/UL</v>
      </c>
      <c r="C2652" s="37" t="s">
        <v>5284</v>
      </c>
      <c r="D2652" s="37" t="str">
        <f>VLOOKUP(A2652,'[1]Zoeller Pump Company'!$A$10:$C$3862,3,FALSE)</f>
        <v>https://www.zoellerpumps.com/en-us/products/sump-effluent-pumps/commercial/160-series</v>
      </c>
      <c r="E2652" s="37" t="s">
        <v>21</v>
      </c>
      <c r="F2652" s="40">
        <v>1598</v>
      </c>
      <c r="G2652" s="41"/>
      <c r="H2652" s="42">
        <v>53514258481</v>
      </c>
      <c r="I2652" s="43">
        <v>89</v>
      </c>
      <c r="J2652" s="43" t="s">
        <v>22</v>
      </c>
      <c r="K2652" s="43">
        <v>22.62</v>
      </c>
      <c r="L2652" s="43">
        <v>11.75</v>
      </c>
      <c r="M2652" s="43">
        <v>14.75</v>
      </c>
      <c r="N2652" s="37" t="s">
        <v>23</v>
      </c>
      <c r="O2652" s="37" t="s">
        <v>24</v>
      </c>
    </row>
    <row r="2653" spans="1:16" s="36" customFormat="1" x14ac:dyDescent="0.25">
      <c r="A2653" s="37" t="s">
        <v>5285</v>
      </c>
      <c r="B2653" s="44" t="str">
        <f t="shared" si="49"/>
        <v>F4163 35'Cd/230V/3Ph/DS/cCSAus/UL</v>
      </c>
      <c r="C2653" s="37" t="s">
        <v>5286</v>
      </c>
      <c r="D2653" s="37" t="str">
        <f>VLOOKUP(A2653,'[1]Zoeller Pump Company'!$A$10:$C$3862,3,FALSE)</f>
        <v>https://www.zoellerpumps.com/en-us/products/sump-effluent-pumps/commercial/160-series</v>
      </c>
      <c r="E2653" s="37" t="s">
        <v>21</v>
      </c>
      <c r="F2653" s="40">
        <v>1568</v>
      </c>
      <c r="G2653" s="41"/>
      <c r="H2653" s="42">
        <v>53514321581</v>
      </c>
      <c r="I2653" s="43">
        <v>90</v>
      </c>
      <c r="J2653" s="43" t="s">
        <v>22</v>
      </c>
      <c r="K2653" s="43">
        <v>22.62</v>
      </c>
      <c r="L2653" s="43">
        <v>11.75</v>
      </c>
      <c r="M2653" s="43">
        <v>14.75</v>
      </c>
      <c r="N2653" s="37" t="s">
        <v>23</v>
      </c>
      <c r="O2653" s="37" t="s">
        <v>24</v>
      </c>
    </row>
    <row r="2654" spans="1:16" s="36" customFormat="1" x14ac:dyDescent="0.25">
      <c r="A2654" s="45" t="s">
        <v>5287</v>
      </c>
      <c r="B2654" s="44" t="str">
        <f t="shared" si="49"/>
        <v>J4163 35'Cd/200-208V/3Ph/DS/cCSAus/UL</v>
      </c>
      <c r="C2654" s="37" t="s">
        <v>5288</v>
      </c>
      <c r="D2654" s="37" t="str">
        <f>VLOOKUP(A2654,'[1]Zoeller Pump Company'!$A$10:$C$3862,3,FALSE)</f>
        <v>https://www.zoellerpumps.com/en-us/products/sump-effluent-pumps/commercial/160-series</v>
      </c>
      <c r="E2654" s="37" t="s">
        <v>21</v>
      </c>
      <c r="F2654" s="40">
        <v>1568</v>
      </c>
      <c r="G2654" s="41"/>
      <c r="H2654" s="42">
        <v>53514418908</v>
      </c>
      <c r="I2654" s="43">
        <v>90</v>
      </c>
      <c r="J2654" s="46" t="s">
        <v>22</v>
      </c>
      <c r="K2654" s="43">
        <v>22.62</v>
      </c>
      <c r="L2654" s="43">
        <v>11.75</v>
      </c>
      <c r="M2654" s="43">
        <v>14.75</v>
      </c>
      <c r="N2654" s="39" t="s">
        <v>23</v>
      </c>
      <c r="O2654" s="37" t="s">
        <v>24</v>
      </c>
    </row>
    <row r="2655" spans="1:16" s="36" customFormat="1" x14ac:dyDescent="0.25">
      <c r="A2655" s="37" t="s">
        <v>5289</v>
      </c>
      <c r="B2655" s="44" t="str">
        <f t="shared" si="49"/>
        <v>E4165 230V/1Ph/Dbl Sl/cCSAus/UL</v>
      </c>
      <c r="C2655" s="37" t="s">
        <v>5290</v>
      </c>
      <c r="D2655" s="37" t="str">
        <f>VLOOKUP(A2655,'[1]Zoeller Pump Company'!$A$10:$C$3862,3,FALSE)</f>
        <v>https://www.zoellerpumps.com/en-us/products/sump-effluent-pumps/commercial/160-series</v>
      </c>
      <c r="E2655" s="37" t="s">
        <v>21</v>
      </c>
      <c r="F2655" s="40">
        <v>1484</v>
      </c>
      <c r="G2655" s="41"/>
      <c r="H2655" s="42">
        <v>53514050658</v>
      </c>
      <c r="I2655" s="43">
        <v>89</v>
      </c>
      <c r="J2655" s="43" t="s">
        <v>22</v>
      </c>
      <c r="K2655" s="43">
        <v>22.62</v>
      </c>
      <c r="L2655" s="43">
        <v>11.75</v>
      </c>
      <c r="M2655" s="43">
        <v>14.75</v>
      </c>
      <c r="N2655" s="37" t="s">
        <v>23</v>
      </c>
      <c r="O2655" s="37" t="s">
        <v>24</v>
      </c>
    </row>
    <row r="2656" spans="1:16" s="36" customFormat="1" x14ac:dyDescent="0.25">
      <c r="A2656" s="37" t="s">
        <v>5291</v>
      </c>
      <c r="B2656" s="44" t="str">
        <f t="shared" si="49"/>
        <v>I4165 200-208V/1Ph/DS/cCSAus</v>
      </c>
      <c r="C2656" s="37" t="s">
        <v>5292</v>
      </c>
      <c r="D2656" s="37" t="str">
        <f>VLOOKUP(A2656,'[1]Zoeller Pump Company'!$A$10:$C$3862,3,FALSE)</f>
        <v>https://www.zoellerpumps.com/en-us/products/sump-effluent-pumps/commercial/160-series</v>
      </c>
      <c r="E2656" s="37" t="s">
        <v>21</v>
      </c>
      <c r="F2656" s="40">
        <v>1524</v>
      </c>
      <c r="G2656" s="41"/>
      <c r="H2656" s="42">
        <v>53514050665</v>
      </c>
      <c r="I2656" s="43">
        <v>89</v>
      </c>
      <c r="J2656" s="43" t="s">
        <v>22</v>
      </c>
      <c r="K2656" s="43">
        <v>22.62</v>
      </c>
      <c r="L2656" s="43">
        <v>11.75</v>
      </c>
      <c r="M2656" s="43">
        <v>14.75</v>
      </c>
      <c r="N2656" s="37" t="s">
        <v>23</v>
      </c>
      <c r="O2656" s="37" t="s">
        <v>24</v>
      </c>
    </row>
    <row r="2657" spans="1:15" s="36" customFormat="1" x14ac:dyDescent="0.25">
      <c r="A2657" s="37" t="s">
        <v>5293</v>
      </c>
      <c r="B2657" s="44" t="str">
        <f t="shared" si="49"/>
        <v>J4165 200-208V/3Ph/DS/cCSAus/UL</v>
      </c>
      <c r="C2657" s="37" t="s">
        <v>5294</v>
      </c>
      <c r="D2657" s="37" t="str">
        <f>VLOOKUP(A2657,'[1]Zoeller Pump Company'!$A$10:$C$3862,3,FALSE)</f>
        <v>https://www.zoellerpumps.com/en-us/products/sump-effluent-pumps/commercial/160-series</v>
      </c>
      <c r="E2657" s="37" t="s">
        <v>21</v>
      </c>
      <c r="F2657" s="40">
        <v>1599</v>
      </c>
      <c r="G2657" s="41"/>
      <c r="H2657" s="42">
        <v>53514050672</v>
      </c>
      <c r="I2657" s="43">
        <v>89</v>
      </c>
      <c r="J2657" s="43" t="s">
        <v>22</v>
      </c>
      <c r="K2657" s="43">
        <v>22.62</v>
      </c>
      <c r="L2657" s="43">
        <v>11.75</v>
      </c>
      <c r="M2657" s="43">
        <v>14.75</v>
      </c>
      <c r="N2657" s="37" t="s">
        <v>23</v>
      </c>
      <c r="O2657" s="37" t="s">
        <v>24</v>
      </c>
    </row>
    <row r="2658" spans="1:15" s="36" customFormat="1" x14ac:dyDescent="0.25">
      <c r="A2658" s="37" t="s">
        <v>5295</v>
      </c>
      <c r="B2658" s="44" t="str">
        <f t="shared" si="49"/>
        <v>F4165 230V/3Ph/DS/cCSAus/UL</v>
      </c>
      <c r="C2658" s="37" t="s">
        <v>5296</v>
      </c>
      <c r="D2658" s="37" t="str">
        <f>VLOOKUP(A2658,'[1]Zoeller Pump Company'!$A$10:$C$3862,3,FALSE)</f>
        <v>https://www.zoellerpumps.com/en-us/products/sump-effluent-pumps/commercial/160-series</v>
      </c>
      <c r="E2658" s="37" t="s">
        <v>21</v>
      </c>
      <c r="F2658" s="40">
        <v>1599</v>
      </c>
      <c r="G2658" s="41"/>
      <c r="H2658" s="42">
        <v>53514050689</v>
      </c>
      <c r="I2658" s="43">
        <v>89</v>
      </c>
      <c r="J2658" s="43" t="s">
        <v>22</v>
      </c>
      <c r="K2658" s="43">
        <v>22.62</v>
      </c>
      <c r="L2658" s="43">
        <v>11.75</v>
      </c>
      <c r="M2658" s="43">
        <v>14.75</v>
      </c>
      <c r="N2658" s="37" t="s">
        <v>23</v>
      </c>
      <c r="O2658" s="37" t="s">
        <v>24</v>
      </c>
    </row>
    <row r="2659" spans="1:15" s="36" customFormat="1" x14ac:dyDescent="0.25">
      <c r="A2659" s="37" t="s">
        <v>5297</v>
      </c>
      <c r="B2659" s="44" t="str">
        <f t="shared" si="49"/>
        <v>G4165 460V/3Ph/DS/cCSAus/UL</v>
      </c>
      <c r="C2659" s="37" t="s">
        <v>5298</v>
      </c>
      <c r="D2659" s="37" t="str">
        <f>VLOOKUP(A2659,'[1]Zoeller Pump Company'!$A$10:$C$3862,3,FALSE)</f>
        <v>https://www.zoellerpumps.com/en-us/products/sump-effluent-pumps/commercial/160-series</v>
      </c>
      <c r="E2659" s="37" t="s">
        <v>21</v>
      </c>
      <c r="F2659" s="40">
        <v>1599</v>
      </c>
      <c r="G2659" s="41"/>
      <c r="H2659" s="42">
        <v>53514050696</v>
      </c>
      <c r="I2659" s="43">
        <v>89</v>
      </c>
      <c r="J2659" s="43" t="s">
        <v>22</v>
      </c>
      <c r="K2659" s="43">
        <v>22.62</v>
      </c>
      <c r="L2659" s="43">
        <v>11.75</v>
      </c>
      <c r="M2659" s="43">
        <v>14.75</v>
      </c>
      <c r="N2659" s="37" t="s">
        <v>23</v>
      </c>
      <c r="O2659" s="37" t="s">
        <v>24</v>
      </c>
    </row>
    <row r="2660" spans="1:15" s="36" customFormat="1" x14ac:dyDescent="0.25">
      <c r="A2660" s="37" t="s">
        <v>5299</v>
      </c>
      <c r="B2660" s="44" t="str">
        <f t="shared" si="49"/>
        <v>G4165 50'Cd/460V/3Ph/DS/cCSAus/UL</v>
      </c>
      <c r="C2660" s="37" t="s">
        <v>5300</v>
      </c>
      <c r="D2660" s="37" t="str">
        <f>VLOOKUP(A2660,'[1]Zoeller Pump Company'!$A$10:$C$3862,3,FALSE)</f>
        <v>https://www.zoellerpumps.com/en-us/products/sump-effluent-pumps/commercial/160-series</v>
      </c>
      <c r="E2660" s="37" t="s">
        <v>21</v>
      </c>
      <c r="F2660" s="40">
        <v>1739</v>
      </c>
      <c r="G2660" s="41"/>
      <c r="H2660" s="42">
        <v>53514095604</v>
      </c>
      <c r="I2660" s="43">
        <v>98</v>
      </c>
      <c r="J2660" s="43" t="s">
        <v>22</v>
      </c>
      <c r="K2660" s="43">
        <v>22.62</v>
      </c>
      <c r="L2660" s="43">
        <v>11.75</v>
      </c>
      <c r="M2660" s="43">
        <v>14.75</v>
      </c>
      <c r="N2660" s="37" t="s">
        <v>23</v>
      </c>
      <c r="O2660" s="37" t="s">
        <v>24</v>
      </c>
    </row>
    <row r="2661" spans="1:15" s="36" customFormat="1" x14ac:dyDescent="0.25">
      <c r="A2661" s="37" t="s">
        <v>5301</v>
      </c>
      <c r="B2661" s="44" t="str">
        <f t="shared" si="49"/>
        <v>I4165 35'Cd/200-208V/1Ph/DS/cCSAus</v>
      </c>
      <c r="C2661" s="37" t="s">
        <v>5302</v>
      </c>
      <c r="D2661" s="37" t="str">
        <f>VLOOKUP(A2661,'[1]Zoeller Pump Company'!$A$10:$C$3862,3,FALSE)</f>
        <v>https://www.zoellerpumps.com/en-us/products/sump-effluent-pumps/commercial/160-series</v>
      </c>
      <c r="E2661" s="37" t="s">
        <v>21</v>
      </c>
      <c r="F2661" s="40">
        <v>1634</v>
      </c>
      <c r="G2661" s="41"/>
      <c r="H2661" s="42">
        <v>53514175429</v>
      </c>
      <c r="I2661" s="43">
        <v>91</v>
      </c>
      <c r="J2661" s="43" t="s">
        <v>22</v>
      </c>
      <c r="K2661" s="43">
        <v>22.62</v>
      </c>
      <c r="L2661" s="43">
        <v>11.75</v>
      </c>
      <c r="M2661" s="43">
        <v>14.75</v>
      </c>
      <c r="N2661" s="37" t="s">
        <v>23</v>
      </c>
      <c r="O2661" s="37" t="s">
        <v>24</v>
      </c>
    </row>
    <row r="2662" spans="1:15" s="36" customFormat="1" x14ac:dyDescent="0.25">
      <c r="A2662" s="37" t="s">
        <v>5303</v>
      </c>
      <c r="B2662" s="44" t="str">
        <f t="shared" si="49"/>
        <v>E4165 35'Cd/230V/1Ph/DS/cCSAus/UL</v>
      </c>
      <c r="C2662" s="37" t="s">
        <v>5304</v>
      </c>
      <c r="D2662" s="37" t="str">
        <f>VLOOKUP(A2662,'[1]Zoeller Pump Company'!$A$10:$C$3862,3,FALSE)</f>
        <v>https://www.zoellerpumps.com/en-us/products/sump-effluent-pumps/commercial/160-series</v>
      </c>
      <c r="E2662" s="37" t="s">
        <v>21</v>
      </c>
      <c r="F2662" s="40">
        <v>1594</v>
      </c>
      <c r="G2662" s="41"/>
      <c r="H2662" s="42">
        <v>53514196004</v>
      </c>
      <c r="I2662" s="43">
        <v>90</v>
      </c>
      <c r="J2662" s="43" t="s">
        <v>22</v>
      </c>
      <c r="K2662" s="43">
        <v>22.62</v>
      </c>
      <c r="L2662" s="43">
        <v>11.75</v>
      </c>
      <c r="M2662" s="43">
        <v>14.75</v>
      </c>
      <c r="N2662" s="37" t="s">
        <v>23</v>
      </c>
      <c r="O2662" s="37" t="s">
        <v>24</v>
      </c>
    </row>
    <row r="2663" spans="1:15" s="36" customFormat="1" x14ac:dyDescent="0.25">
      <c r="A2663" s="37" t="s">
        <v>5305</v>
      </c>
      <c r="B2663" s="44" t="str">
        <f t="shared" si="49"/>
        <v>G4165 25'Cd/460V/3Ph/DS/cCSAus/UL</v>
      </c>
      <c r="C2663" s="37" t="s">
        <v>5306</v>
      </c>
      <c r="D2663" s="37" t="str">
        <f>VLOOKUP(A2663,'[1]Zoeller Pump Company'!$A$10:$C$3862,3,FALSE)</f>
        <v>https://www.zoellerpumps.com/en-us/products/sump-effluent-pumps/commercial/160-series</v>
      </c>
      <c r="E2663" s="37" t="s">
        <v>21</v>
      </c>
      <c r="F2663" s="40">
        <v>1699</v>
      </c>
      <c r="G2663" s="41"/>
      <c r="H2663" s="42">
        <v>53514210717</v>
      </c>
      <c r="I2663" s="43">
        <v>98</v>
      </c>
      <c r="J2663" s="43" t="s">
        <v>22</v>
      </c>
      <c r="K2663" s="43">
        <v>22.62</v>
      </c>
      <c r="L2663" s="43">
        <v>11.75</v>
      </c>
      <c r="M2663" s="43">
        <v>14.75</v>
      </c>
      <c r="N2663" s="37" t="s">
        <v>23</v>
      </c>
      <c r="O2663" s="37" t="s">
        <v>24</v>
      </c>
    </row>
    <row r="2664" spans="1:15" s="36" customFormat="1" x14ac:dyDescent="0.25">
      <c r="A2664" s="37" t="s">
        <v>5307</v>
      </c>
      <c r="B2664" s="44" t="str">
        <f t="shared" si="49"/>
        <v>J4165 35'Cd/200-208V/3Ph/DS/cCSAus/UL</v>
      </c>
      <c r="C2664" s="37" t="s">
        <v>5308</v>
      </c>
      <c r="D2664" s="37" t="str">
        <f>VLOOKUP(A2664,'[1]Zoeller Pump Company'!$A$10:$C$3862,3,FALSE)</f>
        <v>https://www.zoellerpumps.com/en-us/products/sump-effluent-pumps/commercial/160-series</v>
      </c>
      <c r="E2664" s="37" t="s">
        <v>21</v>
      </c>
      <c r="F2664" s="40">
        <v>1709</v>
      </c>
      <c r="G2664" s="41"/>
      <c r="H2664" s="42">
        <v>53514305178</v>
      </c>
      <c r="I2664" s="43">
        <v>91</v>
      </c>
      <c r="J2664" s="43" t="s">
        <v>22</v>
      </c>
      <c r="K2664" s="43">
        <v>22.62</v>
      </c>
      <c r="L2664" s="43">
        <v>11.75</v>
      </c>
      <c r="M2664" s="43">
        <v>14.75</v>
      </c>
      <c r="N2664" s="37" t="s">
        <v>23</v>
      </c>
      <c r="O2664" s="37" t="s">
        <v>24</v>
      </c>
    </row>
    <row r="2665" spans="1:15" s="36" customFormat="1" x14ac:dyDescent="0.25">
      <c r="A2665" s="37" t="s">
        <v>5309</v>
      </c>
      <c r="B2665" s="44" t="str">
        <f t="shared" si="49"/>
        <v>I4165 50'Cd/200-208V/1Ph/DS/cCSAus</v>
      </c>
      <c r="C2665" s="37" t="s">
        <v>5310</v>
      </c>
      <c r="D2665" s="37" t="str">
        <f>VLOOKUP(A2665,'[1]Zoeller Pump Company'!$A$10:$C$3862,3,FALSE)</f>
        <v>https://www.zoellerpumps.com/en-us/products/sump-effluent-pumps/commercial/160-series</v>
      </c>
      <c r="E2665" s="37" t="s">
        <v>21</v>
      </c>
      <c r="F2665" s="40">
        <v>1664</v>
      </c>
      <c r="G2665" s="41"/>
      <c r="H2665" s="42">
        <v>53514309732</v>
      </c>
      <c r="I2665" s="43">
        <v>93</v>
      </c>
      <c r="J2665" s="43" t="s">
        <v>22</v>
      </c>
      <c r="K2665" s="43">
        <v>22.62</v>
      </c>
      <c r="L2665" s="43">
        <v>11.75</v>
      </c>
      <c r="M2665" s="43">
        <v>14.75</v>
      </c>
      <c r="N2665" s="37" t="s">
        <v>23</v>
      </c>
      <c r="O2665" s="37" t="s">
        <v>24</v>
      </c>
    </row>
    <row r="2666" spans="1:15" s="36" customFormat="1" x14ac:dyDescent="0.25">
      <c r="A2666" s="37" t="s">
        <v>5311</v>
      </c>
      <c r="B2666" s="44" t="str">
        <f t="shared" si="49"/>
        <v>J4165 50'Cd/200-208V/3Ph/DS/cCSAus/UL</v>
      </c>
      <c r="C2666" s="37" t="s">
        <v>5312</v>
      </c>
      <c r="D2666" s="37" t="str">
        <f>VLOOKUP(A2666,'[1]Zoeller Pump Company'!$A$10:$C$3862,3,FALSE)</f>
        <v>https://www.zoellerpumps.com/en-us/products/sump-effluent-pumps/commercial/160-series</v>
      </c>
      <c r="E2666" s="37" t="s">
        <v>21</v>
      </c>
      <c r="F2666" s="40">
        <v>1739</v>
      </c>
      <c r="G2666" s="41"/>
      <c r="H2666" s="42">
        <v>53514362423</v>
      </c>
      <c r="I2666" s="43">
        <v>91</v>
      </c>
      <c r="J2666" s="43" t="s">
        <v>22</v>
      </c>
      <c r="K2666" s="43">
        <v>22.62</v>
      </c>
      <c r="L2666" s="43">
        <v>11.75</v>
      </c>
      <c r="M2666" s="43">
        <v>14.75</v>
      </c>
      <c r="N2666" s="37" t="s">
        <v>23</v>
      </c>
      <c r="O2666" s="37" t="s">
        <v>24</v>
      </c>
    </row>
    <row r="2667" spans="1:15" s="36" customFormat="1" x14ac:dyDescent="0.25">
      <c r="A2667" s="52" t="s">
        <v>5313</v>
      </c>
      <c r="B2667" s="44" t="str">
        <f t="shared" ref="B2667:B2730" si="50">IF(D2667&lt;&gt;0,HYPERLINK(D2667,C2667),"NO LINK")</f>
        <v>E4165 50'Cd/230V/1Ph/DS/cCSAus/UL</v>
      </c>
      <c r="C2667" s="39" t="s">
        <v>5314</v>
      </c>
      <c r="D2667" s="37" t="str">
        <f>VLOOKUP(A2667,'[1]Zoeller Pump Company'!$A$10:$C$3862,3,FALSE)</f>
        <v>https://www.zoellerpumps.com/en-us/products/sump-effluent-pumps/commercial/160-series</v>
      </c>
      <c r="E2667" s="39" t="s">
        <v>21</v>
      </c>
      <c r="F2667" s="40">
        <v>1624</v>
      </c>
      <c r="G2667" s="41"/>
      <c r="H2667" s="39">
        <v>53514451202</v>
      </c>
      <c r="I2667" s="39">
        <v>90</v>
      </c>
      <c r="J2667" s="39" t="s">
        <v>22</v>
      </c>
      <c r="K2667" s="39">
        <v>22.62</v>
      </c>
      <c r="L2667" s="39">
        <v>11.75</v>
      </c>
      <c r="M2667" s="39">
        <v>14.75</v>
      </c>
      <c r="N2667" s="37" t="s">
        <v>23</v>
      </c>
      <c r="O2667" s="37" t="s">
        <v>196</v>
      </c>
    </row>
    <row r="2668" spans="1:15" s="36" customFormat="1" x14ac:dyDescent="0.25">
      <c r="A2668" s="37" t="s">
        <v>5315</v>
      </c>
      <c r="B2668" s="44" t="str">
        <f t="shared" si="50"/>
        <v>E4185 230V/1Ph/DS/cCSAus/UL</v>
      </c>
      <c r="C2668" s="37" t="s">
        <v>5316</v>
      </c>
      <c r="D2668" s="37" t="str">
        <f>VLOOKUP(A2668,'[1]Zoeller Pump Company'!$A$10:$C$3862,3,FALSE)</f>
        <v>https://www.zoellerpumps.com/en-us/products/sump-effluent-pumps/commercial/180-190-series</v>
      </c>
      <c r="E2668" s="37" t="s">
        <v>21</v>
      </c>
      <c r="F2668" s="40">
        <v>1461</v>
      </c>
      <c r="G2668" s="41"/>
      <c r="H2668" s="42">
        <v>53514050757</v>
      </c>
      <c r="I2668" s="43">
        <v>92</v>
      </c>
      <c r="J2668" s="43" t="s">
        <v>22</v>
      </c>
      <c r="K2668" s="43">
        <v>22.62</v>
      </c>
      <c r="L2668" s="43">
        <v>11.75</v>
      </c>
      <c r="M2668" s="43">
        <v>14.75</v>
      </c>
      <c r="N2668" s="37" t="s">
        <v>23</v>
      </c>
      <c r="O2668" s="37" t="s">
        <v>24</v>
      </c>
    </row>
    <row r="2669" spans="1:15" s="36" customFormat="1" x14ac:dyDescent="0.25">
      <c r="A2669" s="37" t="s">
        <v>5317</v>
      </c>
      <c r="B2669" s="44" t="str">
        <f t="shared" si="50"/>
        <v>I4185 200-208V/1Ph/DS/cCSAus</v>
      </c>
      <c r="C2669" s="37" t="s">
        <v>5318</v>
      </c>
      <c r="D2669" s="37" t="str">
        <f>VLOOKUP(A2669,'[1]Zoeller Pump Company'!$A$10:$C$3862,3,FALSE)</f>
        <v>https://www.zoellerpumps.com/en-us/products/sump-effluent-pumps/commercial/180-190-series</v>
      </c>
      <c r="E2669" s="37" t="s">
        <v>21</v>
      </c>
      <c r="F2669" s="40">
        <v>1501</v>
      </c>
      <c r="G2669" s="41"/>
      <c r="H2669" s="42">
        <v>53514050764</v>
      </c>
      <c r="I2669" s="43">
        <v>92</v>
      </c>
      <c r="J2669" s="43" t="s">
        <v>22</v>
      </c>
      <c r="K2669" s="43">
        <v>22.62</v>
      </c>
      <c r="L2669" s="43">
        <v>11.75</v>
      </c>
      <c r="M2669" s="43">
        <v>14.75</v>
      </c>
      <c r="N2669" s="37" t="s">
        <v>23</v>
      </c>
      <c r="O2669" s="37" t="s">
        <v>24</v>
      </c>
    </row>
    <row r="2670" spans="1:15" s="36" customFormat="1" x14ac:dyDescent="0.25">
      <c r="A2670" s="37" t="s">
        <v>5319</v>
      </c>
      <c r="B2670" s="44" t="str">
        <f t="shared" si="50"/>
        <v>J4185 200-208V/3Ph/DS/cCSAus/UL</v>
      </c>
      <c r="C2670" s="37" t="s">
        <v>5320</v>
      </c>
      <c r="D2670" s="37" t="str">
        <f>VLOOKUP(A2670,'[1]Zoeller Pump Company'!$A$10:$C$3862,3,FALSE)</f>
        <v>https://www.zoellerpumps.com/en-us/products/sump-effluent-pumps/commercial/180-190-series</v>
      </c>
      <c r="E2670" s="37" t="s">
        <v>21</v>
      </c>
      <c r="F2670" s="40">
        <v>1576</v>
      </c>
      <c r="G2670" s="41"/>
      <c r="H2670" s="42">
        <v>53514050771</v>
      </c>
      <c r="I2670" s="43">
        <v>92</v>
      </c>
      <c r="J2670" s="43" t="s">
        <v>22</v>
      </c>
      <c r="K2670" s="43">
        <v>22.62</v>
      </c>
      <c r="L2670" s="43">
        <v>11.75</v>
      </c>
      <c r="M2670" s="43">
        <v>14.75</v>
      </c>
      <c r="N2670" s="37" t="s">
        <v>23</v>
      </c>
      <c r="O2670" s="37" t="s">
        <v>24</v>
      </c>
    </row>
    <row r="2671" spans="1:15" s="36" customFormat="1" x14ac:dyDescent="0.25">
      <c r="A2671" s="37" t="s">
        <v>5321</v>
      </c>
      <c r="B2671" s="44" t="str">
        <f t="shared" si="50"/>
        <v>F4185 230V/3Ph/DS/cCSAus/UL</v>
      </c>
      <c r="C2671" s="37" t="s">
        <v>5322</v>
      </c>
      <c r="D2671" s="37" t="str">
        <f>VLOOKUP(A2671,'[1]Zoeller Pump Company'!$A$10:$C$3862,3,FALSE)</f>
        <v>https://www.zoellerpumps.com/en-us/products/sump-effluent-pumps/commercial/180-190-series</v>
      </c>
      <c r="E2671" s="37" t="s">
        <v>21</v>
      </c>
      <c r="F2671" s="40">
        <v>1576</v>
      </c>
      <c r="G2671" s="41"/>
      <c r="H2671" s="42">
        <v>53514050788</v>
      </c>
      <c r="I2671" s="43">
        <v>92</v>
      </c>
      <c r="J2671" s="43" t="s">
        <v>22</v>
      </c>
      <c r="K2671" s="43">
        <v>22.62</v>
      </c>
      <c r="L2671" s="43">
        <v>11.75</v>
      </c>
      <c r="M2671" s="43">
        <v>14.75</v>
      </c>
      <c r="N2671" s="37" t="s">
        <v>23</v>
      </c>
      <c r="O2671" s="37" t="s">
        <v>24</v>
      </c>
    </row>
    <row r="2672" spans="1:15" s="36" customFormat="1" x14ac:dyDescent="0.25">
      <c r="A2672" s="37" t="s">
        <v>5323</v>
      </c>
      <c r="B2672" s="44" t="str">
        <f t="shared" si="50"/>
        <v>G4185 460V/3Ph/DS/cCSAus/UL</v>
      </c>
      <c r="C2672" s="37" t="s">
        <v>5324</v>
      </c>
      <c r="D2672" s="37" t="str">
        <f>VLOOKUP(A2672,'[1]Zoeller Pump Company'!$A$10:$C$3862,3,FALSE)</f>
        <v>https://www.zoellerpumps.com/en-us/products/sump-effluent-pumps/commercial/180-190-series</v>
      </c>
      <c r="E2672" s="37" t="s">
        <v>21</v>
      </c>
      <c r="F2672" s="40">
        <v>1576</v>
      </c>
      <c r="G2672" s="41"/>
      <c r="H2672" s="42">
        <v>53514050795</v>
      </c>
      <c r="I2672" s="43">
        <v>92</v>
      </c>
      <c r="J2672" s="43" t="s">
        <v>22</v>
      </c>
      <c r="K2672" s="43">
        <v>22.62</v>
      </c>
      <c r="L2672" s="43">
        <v>11.75</v>
      </c>
      <c r="M2672" s="43">
        <v>14.75</v>
      </c>
      <c r="N2672" s="37" t="s">
        <v>23</v>
      </c>
      <c r="O2672" s="37" t="s">
        <v>24</v>
      </c>
    </row>
    <row r="2673" spans="1:15" s="36" customFormat="1" x14ac:dyDescent="0.25">
      <c r="A2673" s="37" t="s">
        <v>5325</v>
      </c>
      <c r="B2673" s="44" t="str">
        <f t="shared" si="50"/>
        <v>J4185 50'Cd/200-208V/3Ph/DS/cCSAus/UL</v>
      </c>
      <c r="C2673" s="37" t="s">
        <v>5326</v>
      </c>
      <c r="D2673" s="37" t="str">
        <f>VLOOKUP(A2673,'[1]Zoeller Pump Company'!$A$10:$C$3862,3,FALSE)</f>
        <v>https://www.zoellerpumps.com/en-us/products/sump-effluent-pumps/commercial/180-190-series</v>
      </c>
      <c r="E2673" s="37" t="s">
        <v>21</v>
      </c>
      <c r="F2673" s="40">
        <v>1716</v>
      </c>
      <c r="G2673" s="41"/>
      <c r="H2673" s="42">
        <v>53514258320</v>
      </c>
      <c r="I2673" s="43">
        <v>93</v>
      </c>
      <c r="J2673" s="43" t="s">
        <v>22</v>
      </c>
      <c r="K2673" s="43">
        <v>22.625</v>
      </c>
      <c r="L2673" s="43">
        <v>11.75</v>
      </c>
      <c r="M2673" s="43">
        <v>14.75</v>
      </c>
      <c r="N2673" s="37" t="s">
        <v>23</v>
      </c>
      <c r="O2673" s="37" t="s">
        <v>24</v>
      </c>
    </row>
    <row r="2674" spans="1:15" s="36" customFormat="1" x14ac:dyDescent="0.25">
      <c r="A2674" s="37" t="s">
        <v>5327</v>
      </c>
      <c r="B2674" s="44" t="str">
        <f t="shared" si="50"/>
        <v>E4185 35'Cd/230V/1Ph/Dbl Sl/cCSAus/UL</v>
      </c>
      <c r="C2674" s="37" t="s">
        <v>5328</v>
      </c>
      <c r="D2674" s="37" t="str">
        <f>VLOOKUP(A2674,'[1]Zoeller Pump Company'!$A$10:$C$3862,3,FALSE)</f>
        <v>https://www.zoellerpumps.com/en-us/products/sump-effluent-pumps/commercial/180-190-series</v>
      </c>
      <c r="E2674" s="37" t="s">
        <v>21</v>
      </c>
      <c r="F2674" s="40">
        <v>1571</v>
      </c>
      <c r="G2674" s="41"/>
      <c r="H2674" s="42">
        <v>53514339760</v>
      </c>
      <c r="I2674" s="43">
        <v>92</v>
      </c>
      <c r="J2674" s="43" t="s">
        <v>22</v>
      </c>
      <c r="K2674" s="43">
        <v>22.62</v>
      </c>
      <c r="L2674" s="43">
        <v>11.75</v>
      </c>
      <c r="M2674" s="43">
        <v>14.75</v>
      </c>
      <c r="N2674" s="37" t="s">
        <v>23</v>
      </c>
      <c r="O2674" s="37" t="s">
        <v>24</v>
      </c>
    </row>
    <row r="2675" spans="1:15" s="36" customFormat="1" x14ac:dyDescent="0.25">
      <c r="A2675" s="37" t="s">
        <v>5329</v>
      </c>
      <c r="B2675" s="44" t="str">
        <f t="shared" si="50"/>
        <v>G4185 50'Cd/460V/3Ph/DS/cCSAus/UL</v>
      </c>
      <c r="C2675" s="37" t="s">
        <v>5330</v>
      </c>
      <c r="D2675" s="37" t="str">
        <f>VLOOKUP(A2675,'[1]Zoeller Pump Company'!$A$10:$C$3862,3,FALSE)</f>
        <v>https://www.zoellerpumps.com/en-us/products/sump-effluent-pumps/commercial/180-190-series</v>
      </c>
      <c r="E2675" s="37" t="s">
        <v>21</v>
      </c>
      <c r="F2675" s="40">
        <v>1716</v>
      </c>
      <c r="G2675" s="41"/>
      <c r="H2675" s="42">
        <v>53514358563</v>
      </c>
      <c r="I2675" s="43">
        <v>95</v>
      </c>
      <c r="J2675" s="43" t="s">
        <v>22</v>
      </c>
      <c r="K2675" s="43">
        <v>22.62</v>
      </c>
      <c r="L2675" s="43">
        <v>11.75</v>
      </c>
      <c r="M2675" s="43">
        <v>14.75</v>
      </c>
      <c r="N2675" s="37" t="s">
        <v>23</v>
      </c>
      <c r="O2675" s="37" t="s">
        <v>24</v>
      </c>
    </row>
    <row r="2676" spans="1:15" s="36" customFormat="1" x14ac:dyDescent="0.25">
      <c r="A2676" s="45" t="s">
        <v>5331</v>
      </c>
      <c r="B2676" s="44" t="str">
        <f t="shared" si="50"/>
        <v>I4185 50'Cd/200-208V/1Ph/DS/cCSAus</v>
      </c>
      <c r="C2676" s="37" t="s">
        <v>5332</v>
      </c>
      <c r="D2676" s="37" t="str">
        <f>VLOOKUP(A2676,'[1]Zoeller Pump Company'!$A$10:$C$3862,3,FALSE)</f>
        <v>https://www.zoellerpumps.com/en-us/products/sump-effluent-pumps/commercial/180-190-series</v>
      </c>
      <c r="E2676" s="37" t="s">
        <v>21</v>
      </c>
      <c r="F2676" s="40">
        <v>1641</v>
      </c>
      <c r="G2676" s="41"/>
      <c r="H2676" s="42">
        <v>53514418380</v>
      </c>
      <c r="I2676" s="43">
        <v>92</v>
      </c>
      <c r="J2676" s="46" t="s">
        <v>22</v>
      </c>
      <c r="K2676" s="43">
        <v>22.62</v>
      </c>
      <c r="L2676" s="43">
        <v>11.75</v>
      </c>
      <c r="M2676" s="43">
        <v>14.75</v>
      </c>
      <c r="N2676" s="39" t="s">
        <v>23</v>
      </c>
      <c r="O2676" s="37" t="s">
        <v>24</v>
      </c>
    </row>
    <row r="2677" spans="1:15" s="36" customFormat="1" x14ac:dyDescent="0.25">
      <c r="A2677" s="37" t="s">
        <v>5333</v>
      </c>
      <c r="B2677" s="44" t="str">
        <f t="shared" si="50"/>
        <v>E4186 230V/1Ph/DS/CSA</v>
      </c>
      <c r="C2677" s="37" t="s">
        <v>5334</v>
      </c>
      <c r="D2677" s="37" t="str">
        <f>VLOOKUP(A2677,'[1]Zoeller Pump Company'!$A$10:$C$3862,3,FALSE)</f>
        <v>https://www.zoellerpumps.com/en-us/products/sump-effluent-pumps/commercial/180-190-series</v>
      </c>
      <c r="E2677" s="37" t="s">
        <v>21</v>
      </c>
      <c r="F2677" s="40">
        <v>1634</v>
      </c>
      <c r="G2677" s="41"/>
      <c r="H2677" s="42">
        <v>53514050856</v>
      </c>
      <c r="I2677" s="43">
        <v>97</v>
      </c>
      <c r="J2677" s="43" t="s">
        <v>22</v>
      </c>
      <c r="K2677" s="43">
        <v>22.62</v>
      </c>
      <c r="L2677" s="43">
        <v>11.75</v>
      </c>
      <c r="M2677" s="43">
        <v>14.75</v>
      </c>
      <c r="N2677" s="37" t="s">
        <v>23</v>
      </c>
      <c r="O2677" s="37" t="s">
        <v>24</v>
      </c>
    </row>
    <row r="2678" spans="1:15" s="36" customFormat="1" x14ac:dyDescent="0.25">
      <c r="A2678" s="37" t="s">
        <v>5335</v>
      </c>
      <c r="B2678" s="44" t="str">
        <f t="shared" si="50"/>
        <v>F4186 230V/3Ph/DS/cCSAus</v>
      </c>
      <c r="C2678" s="37" t="s">
        <v>5336</v>
      </c>
      <c r="D2678" s="37" t="str">
        <f>VLOOKUP(A2678,'[1]Zoeller Pump Company'!$A$10:$C$3862,3,FALSE)</f>
        <v>https://www.zoellerpumps.com/en-us/products/sump-effluent-pumps/commercial/180-190-series</v>
      </c>
      <c r="E2678" s="37" t="s">
        <v>21</v>
      </c>
      <c r="F2678" s="40">
        <v>1749</v>
      </c>
      <c r="G2678" s="41"/>
      <c r="H2678" s="42">
        <v>53514050863</v>
      </c>
      <c r="I2678" s="43">
        <v>97</v>
      </c>
      <c r="J2678" s="43" t="s">
        <v>22</v>
      </c>
      <c r="K2678" s="43">
        <v>22.62</v>
      </c>
      <c r="L2678" s="43">
        <v>11.75</v>
      </c>
      <c r="M2678" s="43">
        <v>14.75</v>
      </c>
      <c r="N2678" s="37" t="s">
        <v>23</v>
      </c>
      <c r="O2678" s="37" t="s">
        <v>24</v>
      </c>
    </row>
    <row r="2679" spans="1:15" s="36" customFormat="1" x14ac:dyDescent="0.25">
      <c r="A2679" s="37" t="s">
        <v>5337</v>
      </c>
      <c r="B2679" s="44" t="str">
        <f t="shared" si="50"/>
        <v>G4186 460V/3Ph/DS/cCSAus</v>
      </c>
      <c r="C2679" s="37" t="s">
        <v>5338</v>
      </c>
      <c r="D2679" s="37" t="str">
        <f>VLOOKUP(A2679,'[1]Zoeller Pump Company'!$A$10:$C$3862,3,FALSE)</f>
        <v>https://www.zoellerpumps.com/en-us/products/sump-effluent-pumps/commercial/180-190-series</v>
      </c>
      <c r="E2679" s="37" t="s">
        <v>21</v>
      </c>
      <c r="F2679" s="40">
        <v>1749</v>
      </c>
      <c r="G2679" s="41"/>
      <c r="H2679" s="42">
        <v>53514050870</v>
      </c>
      <c r="I2679" s="43">
        <v>97</v>
      </c>
      <c r="J2679" s="43" t="s">
        <v>22</v>
      </c>
      <c r="K2679" s="43">
        <v>22.62</v>
      </c>
      <c r="L2679" s="43">
        <v>11.75</v>
      </c>
      <c r="M2679" s="43">
        <v>14.75</v>
      </c>
      <c r="N2679" s="37" t="s">
        <v>23</v>
      </c>
      <c r="O2679" s="37" t="s">
        <v>24</v>
      </c>
    </row>
    <row r="2680" spans="1:15" s="36" customFormat="1" x14ac:dyDescent="0.25">
      <c r="A2680" s="37" t="s">
        <v>5339</v>
      </c>
      <c r="B2680" s="44" t="str">
        <f t="shared" si="50"/>
        <v>J4186 200-208V/3Ph/DS/cCSAus</v>
      </c>
      <c r="C2680" s="37" t="s">
        <v>5340</v>
      </c>
      <c r="D2680" s="37" t="str">
        <f>VLOOKUP(A2680,'[1]Zoeller Pump Company'!$A$10:$C$3862,3,FALSE)</f>
        <v>https://www.zoellerpumps.com/en-us/products/sump-effluent-pumps/commercial/180-190-series</v>
      </c>
      <c r="E2680" s="37" t="s">
        <v>21</v>
      </c>
      <c r="F2680" s="40">
        <v>1749</v>
      </c>
      <c r="G2680" s="41"/>
      <c r="H2680" s="42">
        <v>53514206987</v>
      </c>
      <c r="I2680" s="43">
        <v>97</v>
      </c>
      <c r="J2680" s="43" t="s">
        <v>22</v>
      </c>
      <c r="K2680" s="43">
        <v>0</v>
      </c>
      <c r="L2680" s="43">
        <v>0</v>
      </c>
      <c r="M2680" s="43">
        <v>0</v>
      </c>
      <c r="N2680" s="37" t="s">
        <v>23</v>
      </c>
      <c r="O2680" s="37" t="s">
        <v>24</v>
      </c>
    </row>
    <row r="2681" spans="1:15" s="36" customFormat="1" x14ac:dyDescent="0.25">
      <c r="A2681" s="37" t="s">
        <v>5341</v>
      </c>
      <c r="B2681" s="44" t="str">
        <f t="shared" si="50"/>
        <v>G4186 35'Cd/460V/3Ph/DS/cCSAus</v>
      </c>
      <c r="C2681" s="37" t="s">
        <v>5342</v>
      </c>
      <c r="D2681" s="37" t="str">
        <f>VLOOKUP(A2681,'[1]Zoeller Pump Company'!$A$10:$C$3862,3,FALSE)</f>
        <v>https://www.zoellerpumps.com/en-us/products/sump-effluent-pumps/commercial/180-190-series</v>
      </c>
      <c r="E2681" s="37" t="s">
        <v>21</v>
      </c>
      <c r="F2681" s="40">
        <v>1859</v>
      </c>
      <c r="G2681" s="41"/>
      <c r="H2681" s="42">
        <v>53514312312</v>
      </c>
      <c r="I2681" s="43">
        <v>97</v>
      </c>
      <c r="J2681" s="43" t="s">
        <v>22</v>
      </c>
      <c r="K2681" s="43">
        <v>22.62</v>
      </c>
      <c r="L2681" s="43">
        <v>11.75</v>
      </c>
      <c r="M2681" s="43">
        <v>14.75</v>
      </c>
      <c r="N2681" s="37" t="s">
        <v>23</v>
      </c>
      <c r="O2681" s="37" t="s">
        <v>24</v>
      </c>
    </row>
    <row r="2682" spans="1:15" s="36" customFormat="1" x14ac:dyDescent="0.25">
      <c r="A2682" s="37" t="s">
        <v>5343</v>
      </c>
      <c r="B2682" s="44" t="str">
        <f t="shared" si="50"/>
        <v>E4186 35'Cd/230V/1Ph/Dbl Sl/CSA</v>
      </c>
      <c r="C2682" s="37" t="s">
        <v>5344</v>
      </c>
      <c r="D2682" s="37" t="str">
        <f>VLOOKUP(A2682,'[1]Zoeller Pump Company'!$A$10:$C$3862,3,FALSE)</f>
        <v>https://www.zoellerpumps.com/en-us/products/sump-effluent-pumps/commercial/180-190-series</v>
      </c>
      <c r="E2682" s="37" t="s">
        <v>21</v>
      </c>
      <c r="F2682" s="40">
        <v>1744</v>
      </c>
      <c r="G2682" s="41"/>
      <c r="H2682" s="42">
        <v>53514337599</v>
      </c>
      <c r="I2682" s="43">
        <v>98</v>
      </c>
      <c r="J2682" s="43" t="s">
        <v>22</v>
      </c>
      <c r="K2682" s="43">
        <v>22.62</v>
      </c>
      <c r="L2682" s="43">
        <v>11.75</v>
      </c>
      <c r="M2682" s="43">
        <v>14.75</v>
      </c>
      <c r="N2682" s="37" t="s">
        <v>23</v>
      </c>
      <c r="O2682" s="37" t="s">
        <v>24</v>
      </c>
    </row>
    <row r="2683" spans="1:15" s="36" customFormat="1" x14ac:dyDescent="0.25">
      <c r="A2683" s="45" t="s">
        <v>5345</v>
      </c>
      <c r="B2683" s="44" t="str">
        <f t="shared" si="50"/>
        <v>I4186 200-208V/1Ph/DS/cCSAus</v>
      </c>
      <c r="C2683" s="37" t="s">
        <v>5346</v>
      </c>
      <c r="D2683" s="37" t="str">
        <f>VLOOKUP(A2683,'[1]Zoeller Pump Company'!$A$10:$C$3862,3,FALSE)</f>
        <v>https://www.zoellerpumps.com/en-us/products/sump-effluent-pumps/commercial/180-190-series</v>
      </c>
      <c r="E2683" s="37" t="s">
        <v>21</v>
      </c>
      <c r="F2683" s="40">
        <v>1674</v>
      </c>
      <c r="G2683" s="41"/>
      <c r="H2683" s="42">
        <v>53514423254</v>
      </c>
      <c r="I2683" s="43">
        <v>97</v>
      </c>
      <c r="J2683" s="46" t="s">
        <v>22</v>
      </c>
      <c r="K2683" s="43">
        <v>22.62</v>
      </c>
      <c r="L2683" s="43">
        <v>11.75</v>
      </c>
      <c r="M2683" s="43">
        <v>14.75</v>
      </c>
      <c r="N2683" s="39" t="s">
        <v>23</v>
      </c>
      <c r="O2683" s="37" t="s">
        <v>24</v>
      </c>
    </row>
    <row r="2684" spans="1:15" s="36" customFormat="1" x14ac:dyDescent="0.25">
      <c r="A2684" s="37" t="s">
        <v>5347</v>
      </c>
      <c r="B2684" s="44" t="str">
        <f t="shared" si="50"/>
        <v>E4188 230V/1Ph/Dbl Sl/CSA</v>
      </c>
      <c r="C2684" s="37" t="s">
        <v>5348</v>
      </c>
      <c r="D2684" s="37" t="str">
        <f>VLOOKUP(A2684,'[1]Zoeller Pump Company'!$A$10:$C$3862,3,FALSE)</f>
        <v>https://www.zoellerpumps.com/en-us/products/sump-effluent-pumps/commercial/180-190-series</v>
      </c>
      <c r="E2684" s="37" t="s">
        <v>21</v>
      </c>
      <c r="F2684" s="40">
        <v>1634</v>
      </c>
      <c r="G2684" s="41"/>
      <c r="H2684" s="42">
        <v>53514050917</v>
      </c>
      <c r="I2684" s="43">
        <v>97</v>
      </c>
      <c r="J2684" s="43" t="s">
        <v>22</v>
      </c>
      <c r="K2684" s="43">
        <v>22.62</v>
      </c>
      <c r="L2684" s="43">
        <v>11.75</v>
      </c>
      <c r="M2684" s="43">
        <v>14.75</v>
      </c>
      <c r="N2684" s="37" t="s">
        <v>23</v>
      </c>
      <c r="O2684" s="37" t="s">
        <v>24</v>
      </c>
    </row>
    <row r="2685" spans="1:15" s="36" customFormat="1" x14ac:dyDescent="0.25">
      <c r="A2685" s="37" t="s">
        <v>5349</v>
      </c>
      <c r="B2685" s="44" t="str">
        <f t="shared" si="50"/>
        <v>I4188 200-208V/1Ph/DS/cCSAus</v>
      </c>
      <c r="C2685" s="37" t="s">
        <v>5350</v>
      </c>
      <c r="D2685" s="37" t="str">
        <f>VLOOKUP(A2685,'[1]Zoeller Pump Company'!$A$10:$C$3862,3,FALSE)</f>
        <v>https://www.zoellerpumps.com/en-us/products/sump-effluent-pumps/commercial/180-190-series</v>
      </c>
      <c r="E2685" s="37" t="s">
        <v>21</v>
      </c>
      <c r="F2685" s="40">
        <v>1674</v>
      </c>
      <c r="G2685" s="41"/>
      <c r="H2685" s="42">
        <v>53514050924</v>
      </c>
      <c r="I2685" s="43">
        <v>97</v>
      </c>
      <c r="J2685" s="43" t="s">
        <v>22</v>
      </c>
      <c r="K2685" s="43">
        <v>22.62</v>
      </c>
      <c r="L2685" s="43">
        <v>11.75</v>
      </c>
      <c r="M2685" s="43">
        <v>14.75</v>
      </c>
      <c r="N2685" s="37" t="s">
        <v>23</v>
      </c>
      <c r="O2685" s="37" t="s">
        <v>24</v>
      </c>
    </row>
    <row r="2686" spans="1:15" s="36" customFormat="1" x14ac:dyDescent="0.25">
      <c r="A2686" s="37" t="s">
        <v>5351</v>
      </c>
      <c r="B2686" s="44" t="str">
        <f t="shared" si="50"/>
        <v>J4188 200-208V/3Ph/DS/cCSAus/UL</v>
      </c>
      <c r="C2686" s="37" t="s">
        <v>5352</v>
      </c>
      <c r="D2686" s="37" t="str">
        <f>VLOOKUP(A2686,'[1]Zoeller Pump Company'!$A$10:$C$3862,3,FALSE)</f>
        <v>https://www.zoellerpumps.com/en-us/products/sump-effluent-pumps/commercial/180-190-series</v>
      </c>
      <c r="E2686" s="37" t="s">
        <v>21</v>
      </c>
      <c r="F2686" s="40">
        <v>1749</v>
      </c>
      <c r="G2686" s="41"/>
      <c r="H2686" s="42">
        <v>53514050931</v>
      </c>
      <c r="I2686" s="43">
        <v>97</v>
      </c>
      <c r="J2686" s="43" t="s">
        <v>22</v>
      </c>
      <c r="K2686" s="43">
        <v>22.62</v>
      </c>
      <c r="L2686" s="43">
        <v>11.75</v>
      </c>
      <c r="M2686" s="43">
        <v>14.75</v>
      </c>
      <c r="N2686" s="37" t="s">
        <v>23</v>
      </c>
      <c r="O2686" s="37" t="s">
        <v>24</v>
      </c>
    </row>
    <row r="2687" spans="1:15" s="36" customFormat="1" x14ac:dyDescent="0.25">
      <c r="A2687" s="37" t="s">
        <v>5353</v>
      </c>
      <c r="B2687" s="44" t="str">
        <f t="shared" si="50"/>
        <v>F4188 230V/3Ph/DS/cCSAus/UL</v>
      </c>
      <c r="C2687" s="37" t="s">
        <v>5354</v>
      </c>
      <c r="D2687" s="37" t="str">
        <f>VLOOKUP(A2687,'[1]Zoeller Pump Company'!$A$10:$C$3862,3,FALSE)</f>
        <v>https://www.zoellerpumps.com/en-us/products/sump-effluent-pumps/commercial/180-190-series</v>
      </c>
      <c r="E2687" s="37" t="s">
        <v>21</v>
      </c>
      <c r="F2687" s="40">
        <v>1749</v>
      </c>
      <c r="G2687" s="41"/>
      <c r="H2687" s="42">
        <v>53514050948</v>
      </c>
      <c r="I2687" s="43">
        <v>97</v>
      </c>
      <c r="J2687" s="43" t="s">
        <v>22</v>
      </c>
      <c r="K2687" s="43">
        <v>22.62</v>
      </c>
      <c r="L2687" s="43">
        <v>11.75</v>
      </c>
      <c r="M2687" s="43">
        <v>14.75</v>
      </c>
      <c r="N2687" s="37" t="s">
        <v>23</v>
      </c>
      <c r="O2687" s="37" t="s">
        <v>24</v>
      </c>
    </row>
    <row r="2688" spans="1:15" s="36" customFormat="1" x14ac:dyDescent="0.25">
      <c r="A2688" s="37" t="s">
        <v>5355</v>
      </c>
      <c r="B2688" s="44" t="str">
        <f t="shared" si="50"/>
        <v>G4188 460V/3Ph/DS/cCSAus/UL</v>
      </c>
      <c r="C2688" s="37" t="s">
        <v>5356</v>
      </c>
      <c r="D2688" s="37" t="str">
        <f>VLOOKUP(A2688,'[1]Zoeller Pump Company'!$A$10:$C$3862,3,FALSE)</f>
        <v>https://www.zoellerpumps.com/en-us/products/sump-effluent-pumps/commercial/180-190-series</v>
      </c>
      <c r="E2688" s="37" t="s">
        <v>21</v>
      </c>
      <c r="F2688" s="40">
        <v>1749</v>
      </c>
      <c r="G2688" s="41"/>
      <c r="H2688" s="42">
        <v>53514050955</v>
      </c>
      <c r="I2688" s="43">
        <v>97</v>
      </c>
      <c r="J2688" s="43" t="s">
        <v>22</v>
      </c>
      <c r="K2688" s="43">
        <v>22.62</v>
      </c>
      <c r="L2688" s="43">
        <v>11.75</v>
      </c>
      <c r="M2688" s="43">
        <v>14.75</v>
      </c>
      <c r="N2688" s="37" t="s">
        <v>23</v>
      </c>
      <c r="O2688" s="37" t="s">
        <v>24</v>
      </c>
    </row>
    <row r="2689" spans="1:15" s="36" customFormat="1" x14ac:dyDescent="0.25">
      <c r="A2689" s="37" t="s">
        <v>5357</v>
      </c>
      <c r="B2689" s="44" t="str">
        <f t="shared" si="50"/>
        <v>J4188 35'Cd/200-208V/3Ph/DS/cCSAus/UL</v>
      </c>
      <c r="C2689" s="37" t="s">
        <v>5358</v>
      </c>
      <c r="D2689" s="37" t="str">
        <f>VLOOKUP(A2689,'[1]Zoeller Pump Company'!$A$10:$C$3862,3,FALSE)</f>
        <v>https://www.zoellerpumps.com/en-us/products/sump-effluent-pumps/commercial/180-190-series</v>
      </c>
      <c r="E2689" s="37" t="s">
        <v>21</v>
      </c>
      <c r="F2689" s="40">
        <v>1859</v>
      </c>
      <c r="G2689" s="41"/>
      <c r="H2689" s="42">
        <v>53514079499</v>
      </c>
      <c r="I2689" s="43">
        <v>101</v>
      </c>
      <c r="J2689" s="43" t="s">
        <v>22</v>
      </c>
      <c r="K2689" s="43">
        <v>22.62</v>
      </c>
      <c r="L2689" s="43">
        <v>11.75</v>
      </c>
      <c r="M2689" s="43">
        <v>14.75</v>
      </c>
      <c r="N2689" s="37" t="s">
        <v>23</v>
      </c>
      <c r="O2689" s="37" t="s">
        <v>24</v>
      </c>
    </row>
    <row r="2690" spans="1:15" s="36" customFormat="1" x14ac:dyDescent="0.25">
      <c r="A2690" s="37" t="s">
        <v>5359</v>
      </c>
      <c r="B2690" s="44" t="str">
        <f t="shared" si="50"/>
        <v>G4188 35'Cd/460V/3Ph/DS/cCSAus/UL</v>
      </c>
      <c r="C2690" s="37" t="s">
        <v>5360</v>
      </c>
      <c r="D2690" s="37" t="str">
        <f>VLOOKUP(A2690,'[1]Zoeller Pump Company'!$A$10:$C$3862,3,FALSE)</f>
        <v>https://www.zoellerpumps.com/en-us/products/sump-effluent-pumps/commercial/180-190-series</v>
      </c>
      <c r="E2690" s="37" t="s">
        <v>21</v>
      </c>
      <c r="F2690" s="40">
        <v>1859</v>
      </c>
      <c r="G2690" s="41"/>
      <c r="H2690" s="42">
        <v>53514084059</v>
      </c>
      <c r="I2690" s="43">
        <v>97</v>
      </c>
      <c r="J2690" s="43" t="s">
        <v>22</v>
      </c>
      <c r="K2690" s="43">
        <v>22.62</v>
      </c>
      <c r="L2690" s="43">
        <v>11.75</v>
      </c>
      <c r="M2690" s="43">
        <v>14.75</v>
      </c>
      <c r="N2690" s="37" t="s">
        <v>23</v>
      </c>
      <c r="O2690" s="37" t="s">
        <v>24</v>
      </c>
    </row>
    <row r="2691" spans="1:15" s="36" customFormat="1" x14ac:dyDescent="0.25">
      <c r="A2691" s="37" t="s">
        <v>5361</v>
      </c>
      <c r="B2691" s="44" t="str">
        <f t="shared" si="50"/>
        <v>E4188 35'Cd/230V/1Ph/DS/CSA</v>
      </c>
      <c r="C2691" s="37" t="s">
        <v>5362</v>
      </c>
      <c r="D2691" s="37" t="str">
        <f>VLOOKUP(A2691,'[1]Zoeller Pump Company'!$A$10:$C$3862,3,FALSE)</f>
        <v>https://www.zoellerpumps.com/en-us/products/sump-effluent-pumps/commercial/180-190-series</v>
      </c>
      <c r="E2691" s="37" t="s">
        <v>21</v>
      </c>
      <c r="F2691" s="40">
        <v>1744</v>
      </c>
      <c r="G2691" s="41"/>
      <c r="H2691" s="42">
        <v>53514174330</v>
      </c>
      <c r="I2691" s="43">
        <v>100</v>
      </c>
      <c r="J2691" s="43" t="s">
        <v>22</v>
      </c>
      <c r="K2691" s="43">
        <v>22.62</v>
      </c>
      <c r="L2691" s="43">
        <v>11.75</v>
      </c>
      <c r="M2691" s="43">
        <v>14.75</v>
      </c>
      <c r="N2691" s="37" t="s">
        <v>23</v>
      </c>
      <c r="O2691" s="37" t="s">
        <v>24</v>
      </c>
    </row>
    <row r="2692" spans="1:15" s="36" customFormat="1" x14ac:dyDescent="0.25">
      <c r="A2692" s="37" t="s">
        <v>5363</v>
      </c>
      <c r="B2692" s="44" t="str">
        <f t="shared" si="50"/>
        <v>E4188 25'Cd/230V/1Ph/DS/CSA</v>
      </c>
      <c r="C2692" s="37" t="s">
        <v>5364</v>
      </c>
      <c r="D2692" s="37" t="str">
        <f>VLOOKUP(A2692,'[1]Zoeller Pump Company'!$A$10:$C$3862,3,FALSE)</f>
        <v>https://www.zoellerpumps.com/en-us/products/sump-effluent-pumps/commercial/180-190-series</v>
      </c>
      <c r="E2692" s="37" t="s">
        <v>21</v>
      </c>
      <c r="F2692" s="40">
        <v>1734</v>
      </c>
      <c r="G2692" s="41"/>
      <c r="H2692" s="42">
        <v>53514205515</v>
      </c>
      <c r="I2692" s="43">
        <v>98</v>
      </c>
      <c r="J2692" s="43" t="s">
        <v>22</v>
      </c>
      <c r="K2692" s="43">
        <v>22.62</v>
      </c>
      <c r="L2692" s="43">
        <v>11.75</v>
      </c>
      <c r="M2692" s="43">
        <v>14.75</v>
      </c>
      <c r="N2692" s="37" t="s">
        <v>23</v>
      </c>
      <c r="O2692" s="37" t="s">
        <v>24</v>
      </c>
    </row>
    <row r="2693" spans="1:15" s="36" customFormat="1" x14ac:dyDescent="0.25">
      <c r="A2693" s="37" t="s">
        <v>5365</v>
      </c>
      <c r="B2693" s="44" t="str">
        <f t="shared" si="50"/>
        <v>I4188 35'Cd/200-208V/1Ph/DS/cCSAus</v>
      </c>
      <c r="C2693" s="37" t="s">
        <v>5366</v>
      </c>
      <c r="D2693" s="37" t="str">
        <f>VLOOKUP(A2693,'[1]Zoeller Pump Company'!$A$10:$C$3862,3,FALSE)</f>
        <v>https://www.zoellerpumps.com/en-us/products/sump-effluent-pumps/commercial/180-190-series</v>
      </c>
      <c r="E2693" s="37" t="s">
        <v>21</v>
      </c>
      <c r="F2693" s="40">
        <v>1784</v>
      </c>
      <c r="G2693" s="41"/>
      <c r="H2693" s="42">
        <v>53514333409</v>
      </c>
      <c r="I2693" s="43">
        <v>97</v>
      </c>
      <c r="J2693" s="43" t="s">
        <v>22</v>
      </c>
      <c r="K2693" s="43">
        <v>22.62</v>
      </c>
      <c r="L2693" s="43">
        <v>11.75</v>
      </c>
      <c r="M2693" s="43">
        <v>14.75</v>
      </c>
      <c r="N2693" s="37" t="s">
        <v>23</v>
      </c>
      <c r="O2693" s="37" t="s">
        <v>24</v>
      </c>
    </row>
    <row r="2694" spans="1:15" s="36" customFormat="1" x14ac:dyDescent="0.25">
      <c r="A2694" s="37" t="s">
        <v>5367</v>
      </c>
      <c r="B2694" s="44" t="str">
        <f t="shared" si="50"/>
        <v>F4188 35'Cd/230V/3Ph/DS/cCSAus/UL</v>
      </c>
      <c r="C2694" s="37" t="s">
        <v>5368</v>
      </c>
      <c r="D2694" s="37" t="str">
        <f>VLOOKUP(A2694,'[1]Zoeller Pump Company'!$A$10:$C$3862,3,FALSE)</f>
        <v>https://www.zoellerpumps.com/en-us/products/sump-effluent-pumps/commercial/180-190-series</v>
      </c>
      <c r="E2694" s="37" t="s">
        <v>21</v>
      </c>
      <c r="F2694" s="40">
        <v>1859</v>
      </c>
      <c r="G2694" s="41"/>
      <c r="H2694" s="42">
        <v>53514337575</v>
      </c>
      <c r="I2694" s="43">
        <v>98</v>
      </c>
      <c r="J2694" s="43" t="s">
        <v>22</v>
      </c>
      <c r="K2694" s="43">
        <v>22.62</v>
      </c>
      <c r="L2694" s="43">
        <v>11.75</v>
      </c>
      <c r="M2694" s="43">
        <v>14.75</v>
      </c>
      <c r="N2694" s="37" t="s">
        <v>23</v>
      </c>
      <c r="O2694" s="37" t="s">
        <v>24</v>
      </c>
    </row>
    <row r="2695" spans="1:15" s="36" customFormat="1" x14ac:dyDescent="0.25">
      <c r="A2695" s="37" t="s">
        <v>5369</v>
      </c>
      <c r="B2695" s="44" t="str">
        <f t="shared" si="50"/>
        <v>E4188 50'Cd/230V/1Ph/DS/CSA</v>
      </c>
      <c r="C2695" s="37" t="s">
        <v>5370</v>
      </c>
      <c r="D2695" s="37" t="str">
        <f>VLOOKUP(A2695,'[1]Zoeller Pump Company'!$A$10:$C$3862,3,FALSE)</f>
        <v>https://www.zoellerpumps.com/en-us/products/sump-effluent-pumps/commercial/180-190-series</v>
      </c>
      <c r="E2695" s="37" t="s">
        <v>21</v>
      </c>
      <c r="F2695" s="40">
        <v>1774</v>
      </c>
      <c r="G2695" s="41"/>
      <c r="H2695" s="42">
        <v>53514345242</v>
      </c>
      <c r="I2695" s="43">
        <v>101</v>
      </c>
      <c r="J2695" s="43" t="s">
        <v>22</v>
      </c>
      <c r="K2695" s="43">
        <v>22.62</v>
      </c>
      <c r="L2695" s="43">
        <v>11.75</v>
      </c>
      <c r="M2695" s="43">
        <v>14.75</v>
      </c>
      <c r="N2695" s="37" t="s">
        <v>23</v>
      </c>
      <c r="O2695" s="37" t="s">
        <v>24</v>
      </c>
    </row>
    <row r="2696" spans="1:15" s="36" customFormat="1" x14ac:dyDescent="0.25">
      <c r="A2696" s="45" t="s">
        <v>5371</v>
      </c>
      <c r="B2696" s="44" t="str">
        <f t="shared" si="50"/>
        <v>I4188 25'Cd/200-208V/1Ph/DS/cCSAus</v>
      </c>
      <c r="C2696" s="37" t="s">
        <v>5372</v>
      </c>
      <c r="D2696" s="37" t="str">
        <f>VLOOKUP(A2696,'[1]Zoeller Pump Company'!$A$10:$C$3862,3,FALSE)</f>
        <v>https://www.zoellerpumps.com/en-us/products/sump-effluent-pumps/commercial/180-190-series</v>
      </c>
      <c r="E2696" s="37" t="s">
        <v>21</v>
      </c>
      <c r="F2696" s="40">
        <v>1774</v>
      </c>
      <c r="G2696" s="41"/>
      <c r="H2696" s="42">
        <v>53514413958</v>
      </c>
      <c r="I2696" s="43">
        <v>97</v>
      </c>
      <c r="J2696" s="46" t="s">
        <v>22</v>
      </c>
      <c r="K2696" s="43">
        <v>22.62</v>
      </c>
      <c r="L2696" s="43">
        <v>11.75</v>
      </c>
      <c r="M2696" s="43">
        <v>14.75</v>
      </c>
      <c r="N2696" s="39" t="s">
        <v>23</v>
      </c>
      <c r="O2696" s="37" t="s">
        <v>24</v>
      </c>
    </row>
    <row r="2697" spans="1:15" s="36" customFormat="1" x14ac:dyDescent="0.25">
      <c r="A2697" s="37" t="s">
        <v>5373</v>
      </c>
      <c r="B2697" s="44" t="str">
        <f t="shared" si="50"/>
        <v>E4189 230V/1Ph/DS/CSA</v>
      </c>
      <c r="C2697" s="37" t="s">
        <v>5374</v>
      </c>
      <c r="D2697" s="37" t="str">
        <f>VLOOKUP(A2697,'[1]Zoeller Pump Company'!$A$10:$C$3862,3,FALSE)</f>
        <v>https://www.zoellerpumps.com/en-us/products/sump-effluent-pumps/commercial/180-190-series</v>
      </c>
      <c r="E2697" s="37" t="s">
        <v>21</v>
      </c>
      <c r="F2697" s="40">
        <v>1720</v>
      </c>
      <c r="G2697" s="41"/>
      <c r="H2697" s="42">
        <v>53514051013</v>
      </c>
      <c r="I2697" s="43">
        <v>97</v>
      </c>
      <c r="J2697" s="43" t="s">
        <v>22</v>
      </c>
      <c r="K2697" s="43">
        <v>22.62</v>
      </c>
      <c r="L2697" s="43">
        <v>11.75</v>
      </c>
      <c r="M2697" s="43">
        <v>14.75</v>
      </c>
      <c r="N2697" s="37" t="s">
        <v>23</v>
      </c>
      <c r="O2697" s="37" t="s">
        <v>24</v>
      </c>
    </row>
    <row r="2698" spans="1:15" s="36" customFormat="1" x14ac:dyDescent="0.25">
      <c r="A2698" s="37" t="s">
        <v>5375</v>
      </c>
      <c r="B2698" s="44" t="str">
        <f t="shared" si="50"/>
        <v>I4189 200-208V/1Ph/DS/cCSAus</v>
      </c>
      <c r="C2698" s="37" t="s">
        <v>5376</v>
      </c>
      <c r="D2698" s="37" t="str">
        <f>VLOOKUP(A2698,'[1]Zoeller Pump Company'!$A$10:$C$3862,3,FALSE)</f>
        <v>https://www.zoellerpumps.com/en-us/products/sump-effluent-pumps/commercial/180-190-series</v>
      </c>
      <c r="E2698" s="37" t="s">
        <v>21</v>
      </c>
      <c r="F2698" s="40">
        <v>1760</v>
      </c>
      <c r="G2698" s="41"/>
      <c r="H2698" s="42">
        <v>53514051037</v>
      </c>
      <c r="I2698" s="43">
        <v>97</v>
      </c>
      <c r="J2698" s="43" t="s">
        <v>22</v>
      </c>
      <c r="K2698" s="43">
        <v>22.62</v>
      </c>
      <c r="L2698" s="43">
        <v>11.75</v>
      </c>
      <c r="M2698" s="43">
        <v>14.75</v>
      </c>
      <c r="N2698" s="37" t="s">
        <v>23</v>
      </c>
      <c r="O2698" s="37" t="s">
        <v>24</v>
      </c>
    </row>
    <row r="2699" spans="1:15" s="36" customFormat="1" x14ac:dyDescent="0.25">
      <c r="A2699" s="37" t="s">
        <v>5377</v>
      </c>
      <c r="B2699" s="44" t="str">
        <f t="shared" si="50"/>
        <v>J4189 200-208V/3Ph/DS/cCSAus/UL</v>
      </c>
      <c r="C2699" s="37" t="s">
        <v>5378</v>
      </c>
      <c r="D2699" s="37" t="str">
        <f>VLOOKUP(A2699,'[1]Zoeller Pump Company'!$A$10:$C$3862,3,FALSE)</f>
        <v>https://www.zoellerpumps.com/en-us/products/sump-effluent-pumps/commercial/180-190-series</v>
      </c>
      <c r="E2699" s="37" t="s">
        <v>21</v>
      </c>
      <c r="F2699" s="40">
        <v>1835</v>
      </c>
      <c r="G2699" s="41"/>
      <c r="H2699" s="42">
        <v>53514051044</v>
      </c>
      <c r="I2699" s="43">
        <v>97</v>
      </c>
      <c r="J2699" s="43" t="s">
        <v>22</v>
      </c>
      <c r="K2699" s="43">
        <v>22.62</v>
      </c>
      <c r="L2699" s="43">
        <v>11.75</v>
      </c>
      <c r="M2699" s="43">
        <v>14.75</v>
      </c>
      <c r="N2699" s="37" t="s">
        <v>23</v>
      </c>
      <c r="O2699" s="37" t="s">
        <v>24</v>
      </c>
    </row>
    <row r="2700" spans="1:15" s="36" customFormat="1" x14ac:dyDescent="0.25">
      <c r="A2700" s="37" t="s">
        <v>5379</v>
      </c>
      <c r="B2700" s="44" t="str">
        <f t="shared" si="50"/>
        <v>F4189 230V/3Ph/DS/cCSAus/UL</v>
      </c>
      <c r="C2700" s="37" t="s">
        <v>5380</v>
      </c>
      <c r="D2700" s="37" t="str">
        <f>VLOOKUP(A2700,'[1]Zoeller Pump Company'!$A$10:$C$3862,3,FALSE)</f>
        <v>https://www.zoellerpumps.com/en-us/products/sump-effluent-pumps/commercial/180-190-series</v>
      </c>
      <c r="E2700" s="37" t="s">
        <v>21</v>
      </c>
      <c r="F2700" s="40">
        <v>1835</v>
      </c>
      <c r="G2700" s="41"/>
      <c r="H2700" s="42">
        <v>53514051051</v>
      </c>
      <c r="I2700" s="43">
        <v>97</v>
      </c>
      <c r="J2700" s="43" t="s">
        <v>22</v>
      </c>
      <c r="K2700" s="43">
        <v>22.62</v>
      </c>
      <c r="L2700" s="43">
        <v>11.75</v>
      </c>
      <c r="M2700" s="43">
        <v>14.75</v>
      </c>
      <c r="N2700" s="37" t="s">
        <v>23</v>
      </c>
      <c r="O2700" s="37" t="s">
        <v>24</v>
      </c>
    </row>
    <row r="2701" spans="1:15" s="36" customFormat="1" x14ac:dyDescent="0.25">
      <c r="A2701" s="37" t="s">
        <v>5381</v>
      </c>
      <c r="B2701" s="44" t="str">
        <f t="shared" si="50"/>
        <v>G4189 460V/3Ph/DS/cCSAus/UL</v>
      </c>
      <c r="C2701" s="37" t="s">
        <v>5382</v>
      </c>
      <c r="D2701" s="37" t="str">
        <f>VLOOKUP(A2701,'[1]Zoeller Pump Company'!$A$10:$C$3862,3,FALSE)</f>
        <v>https://www.zoellerpumps.com/en-us/products/sump-effluent-pumps/commercial/180-190-series</v>
      </c>
      <c r="E2701" s="37" t="s">
        <v>21</v>
      </c>
      <c r="F2701" s="40">
        <v>1835</v>
      </c>
      <c r="G2701" s="41"/>
      <c r="H2701" s="42">
        <v>53514051068</v>
      </c>
      <c r="I2701" s="43">
        <v>97</v>
      </c>
      <c r="J2701" s="43" t="s">
        <v>22</v>
      </c>
      <c r="K2701" s="43">
        <v>22.62</v>
      </c>
      <c r="L2701" s="43">
        <v>11.75</v>
      </c>
      <c r="M2701" s="43">
        <v>14.75</v>
      </c>
      <c r="N2701" s="37" t="s">
        <v>23</v>
      </c>
      <c r="O2701" s="37" t="s">
        <v>24</v>
      </c>
    </row>
    <row r="2702" spans="1:15" s="36" customFormat="1" x14ac:dyDescent="0.25">
      <c r="A2702" s="37" t="s">
        <v>5383</v>
      </c>
      <c r="B2702" s="44" t="str">
        <f t="shared" si="50"/>
        <v>E4189 35'Cd/230V/1Ph/DS/CSA</v>
      </c>
      <c r="C2702" s="37" t="s">
        <v>5384</v>
      </c>
      <c r="D2702" s="37" t="str">
        <f>VLOOKUP(A2702,'[1]Zoeller Pump Company'!$A$10:$C$3862,3,FALSE)</f>
        <v>https://www.zoellerpumps.com/en-us/products/sump-effluent-pumps/commercial/180-190-series</v>
      </c>
      <c r="E2702" s="37" t="s">
        <v>21</v>
      </c>
      <c r="F2702" s="40">
        <v>1830</v>
      </c>
      <c r="G2702" s="41"/>
      <c r="H2702" s="42">
        <v>53514064846</v>
      </c>
      <c r="I2702" s="43">
        <v>102</v>
      </c>
      <c r="J2702" s="43" t="s">
        <v>22</v>
      </c>
      <c r="K2702" s="43">
        <v>22.62</v>
      </c>
      <c r="L2702" s="43">
        <v>11.75</v>
      </c>
      <c r="M2702" s="43">
        <v>14.75</v>
      </c>
      <c r="N2702" s="37" t="s">
        <v>23</v>
      </c>
      <c r="O2702" s="37" t="s">
        <v>24</v>
      </c>
    </row>
    <row r="2703" spans="1:15" s="36" customFormat="1" x14ac:dyDescent="0.25">
      <c r="A2703" s="37" t="s">
        <v>5385</v>
      </c>
      <c r="B2703" s="44" t="str">
        <f t="shared" si="50"/>
        <v>E4189 25'Cd/230V/1Ph/DS/CSA</v>
      </c>
      <c r="C2703" s="37" t="s">
        <v>5386</v>
      </c>
      <c r="D2703" s="37" t="str">
        <f>VLOOKUP(A2703,'[1]Zoeller Pump Company'!$A$10:$C$3862,3,FALSE)</f>
        <v>https://www.zoellerpumps.com/en-us/products/sump-effluent-pumps/commercial/180-190-series</v>
      </c>
      <c r="E2703" s="37" t="s">
        <v>21</v>
      </c>
      <c r="F2703" s="40">
        <v>1820</v>
      </c>
      <c r="G2703" s="41"/>
      <c r="H2703" s="42">
        <v>53514064921</v>
      </c>
      <c r="I2703" s="43">
        <v>99</v>
      </c>
      <c r="J2703" s="43" t="s">
        <v>22</v>
      </c>
      <c r="K2703" s="43">
        <v>22.62</v>
      </c>
      <c r="L2703" s="43">
        <v>11.75</v>
      </c>
      <c r="M2703" s="43">
        <v>14.75</v>
      </c>
      <c r="N2703" s="37" t="s">
        <v>23</v>
      </c>
      <c r="O2703" s="37" t="s">
        <v>24</v>
      </c>
    </row>
    <row r="2704" spans="1:15" s="36" customFormat="1" x14ac:dyDescent="0.25">
      <c r="A2704" s="37" t="s">
        <v>5387</v>
      </c>
      <c r="B2704" s="44" t="str">
        <f t="shared" si="50"/>
        <v>E4189 50'Cd/230V/1Ph/DS/CSA</v>
      </c>
      <c r="C2704" s="37" t="s">
        <v>5388</v>
      </c>
      <c r="D2704" s="37" t="str">
        <f>VLOOKUP(A2704,'[1]Zoeller Pump Company'!$A$10:$C$3862,3,FALSE)</f>
        <v>https://www.zoellerpumps.com/en-us/products/sump-effluent-pumps/commercial/180-190-series</v>
      </c>
      <c r="E2704" s="37" t="s">
        <v>21</v>
      </c>
      <c r="F2704" s="40">
        <v>1860</v>
      </c>
      <c r="G2704" s="41"/>
      <c r="H2704" s="42">
        <v>53514067625</v>
      </c>
      <c r="I2704" s="43">
        <v>107</v>
      </c>
      <c r="J2704" s="43" t="s">
        <v>22</v>
      </c>
      <c r="K2704" s="43">
        <v>22.62</v>
      </c>
      <c r="L2704" s="43">
        <v>11.75</v>
      </c>
      <c r="M2704" s="43">
        <v>14.75</v>
      </c>
      <c r="N2704" s="37" t="s">
        <v>23</v>
      </c>
      <c r="O2704" s="37" t="s">
        <v>24</v>
      </c>
    </row>
    <row r="2705" spans="1:16" s="36" customFormat="1" x14ac:dyDescent="0.25">
      <c r="A2705" s="37" t="s">
        <v>5389</v>
      </c>
      <c r="B2705" s="44" t="str">
        <f t="shared" si="50"/>
        <v>G4189 50'Cd/460V/3Ph/DS/cCSAus/UL</v>
      </c>
      <c r="C2705" s="37" t="s">
        <v>5390</v>
      </c>
      <c r="D2705" s="37" t="str">
        <f>VLOOKUP(A2705,'[1]Zoeller Pump Company'!$A$10:$C$3862,3,FALSE)</f>
        <v>https://www.zoellerpumps.com/en-us/products/sump-effluent-pumps/commercial/180-190-series</v>
      </c>
      <c r="E2705" s="37" t="s">
        <v>21</v>
      </c>
      <c r="F2705" s="40">
        <v>1975</v>
      </c>
      <c r="G2705" s="41"/>
      <c r="H2705" s="42">
        <v>53514079857</v>
      </c>
      <c r="I2705" s="43">
        <v>106</v>
      </c>
      <c r="J2705" s="43" t="s">
        <v>22</v>
      </c>
      <c r="K2705" s="43">
        <v>22.62</v>
      </c>
      <c r="L2705" s="43">
        <v>11.75</v>
      </c>
      <c r="M2705" s="43">
        <v>14.75</v>
      </c>
      <c r="N2705" s="37" t="s">
        <v>23</v>
      </c>
      <c r="O2705" s="37" t="s">
        <v>24</v>
      </c>
    </row>
    <row r="2706" spans="1:16" s="36" customFormat="1" x14ac:dyDescent="0.25">
      <c r="A2706" s="37" t="s">
        <v>5391</v>
      </c>
      <c r="B2706" s="44" t="str">
        <f t="shared" si="50"/>
        <v>I4189 35'Cd/200-208V/1Ph/DS/cCSAus</v>
      </c>
      <c r="C2706" s="37" t="s">
        <v>5392</v>
      </c>
      <c r="D2706" s="37" t="str">
        <f>VLOOKUP(A2706,'[1]Zoeller Pump Company'!$A$10:$C$3862,3,FALSE)</f>
        <v>https://www.zoellerpumps.com/en-us/products/sump-effluent-pumps/commercial/180-190-series</v>
      </c>
      <c r="E2706" s="37" t="s">
        <v>21</v>
      </c>
      <c r="F2706" s="40">
        <v>1870</v>
      </c>
      <c r="G2706" s="41"/>
      <c r="H2706" s="42">
        <v>53514179311</v>
      </c>
      <c r="I2706" s="43">
        <v>100</v>
      </c>
      <c r="J2706" s="43" t="s">
        <v>22</v>
      </c>
      <c r="K2706" s="43">
        <v>22.62</v>
      </c>
      <c r="L2706" s="43">
        <v>11.75</v>
      </c>
      <c r="M2706" s="43">
        <v>14.75</v>
      </c>
      <c r="N2706" s="37" t="s">
        <v>23</v>
      </c>
      <c r="O2706" s="37" t="s">
        <v>24</v>
      </c>
    </row>
    <row r="2707" spans="1:16" s="36" customFormat="1" x14ac:dyDescent="0.25">
      <c r="A2707" s="37" t="s">
        <v>5393</v>
      </c>
      <c r="B2707" s="44" t="str">
        <f t="shared" si="50"/>
        <v>J4189 50'Cd/200-208V/3Ph/DS/cCSAus/UL</v>
      </c>
      <c r="C2707" s="37" t="s">
        <v>5394</v>
      </c>
      <c r="D2707" s="37" t="str">
        <f>VLOOKUP(A2707,'[1]Zoeller Pump Company'!$A$10:$C$3862,3,FALSE)</f>
        <v>https://www.zoellerpumps.com/en-us/products/sump-effluent-pumps/commercial/180-190-series</v>
      </c>
      <c r="E2707" s="37" t="s">
        <v>21</v>
      </c>
      <c r="F2707" s="40">
        <v>1975</v>
      </c>
      <c r="G2707" s="41"/>
      <c r="H2707" s="42">
        <v>53514243135</v>
      </c>
      <c r="I2707" s="43">
        <v>98</v>
      </c>
      <c r="J2707" s="43" t="s">
        <v>22</v>
      </c>
      <c r="K2707" s="43">
        <v>22.62</v>
      </c>
      <c r="L2707" s="43">
        <v>11.75</v>
      </c>
      <c r="M2707" s="43">
        <v>14.75</v>
      </c>
      <c r="N2707" s="37" t="s">
        <v>23</v>
      </c>
      <c r="O2707" s="37" t="s">
        <v>24</v>
      </c>
    </row>
    <row r="2708" spans="1:16" s="36" customFormat="1" x14ac:dyDescent="0.25">
      <c r="A2708" s="37" t="s">
        <v>5395</v>
      </c>
      <c r="B2708" s="44" t="str">
        <f t="shared" si="50"/>
        <v>G4189 35'Cd/460V/3Ph/DS/cCSAus/UL</v>
      </c>
      <c r="C2708" s="37" t="s">
        <v>5396</v>
      </c>
      <c r="D2708" s="37" t="str">
        <f>VLOOKUP(A2708,'[1]Zoeller Pump Company'!$A$10:$C$3862,3,FALSE)</f>
        <v>https://www.zoellerpumps.com/en-us/products/sump-effluent-pumps/commercial/180-190-series</v>
      </c>
      <c r="E2708" s="37" t="s">
        <v>21</v>
      </c>
      <c r="F2708" s="40">
        <v>1960</v>
      </c>
      <c r="G2708" s="41"/>
      <c r="H2708" s="42">
        <v>53514277505</v>
      </c>
      <c r="I2708" s="43">
        <v>105</v>
      </c>
      <c r="J2708" s="43" t="s">
        <v>22</v>
      </c>
      <c r="K2708" s="43">
        <v>22.62</v>
      </c>
      <c r="L2708" s="43">
        <v>11.75</v>
      </c>
      <c r="M2708" s="43">
        <v>14.75</v>
      </c>
      <c r="N2708" s="37" t="s">
        <v>23</v>
      </c>
      <c r="O2708" s="37" t="s">
        <v>24</v>
      </c>
    </row>
    <row r="2709" spans="1:16" s="36" customFormat="1" x14ac:dyDescent="0.25">
      <c r="A2709" s="37" t="s">
        <v>5397</v>
      </c>
      <c r="B2709" s="44" t="str">
        <f t="shared" si="50"/>
        <v>G4189 25'Cd/460V/3Ph/DS/cCSAus/UL</v>
      </c>
      <c r="C2709" s="37" t="s">
        <v>5398</v>
      </c>
      <c r="D2709" s="37" t="str">
        <f>VLOOKUP(A2709,'[1]Zoeller Pump Company'!$A$10:$C$3862,3,FALSE)</f>
        <v>https://www.zoellerpumps.com/en-us/products/sump-effluent-pumps/commercial/180-190-series</v>
      </c>
      <c r="E2709" s="37" t="s">
        <v>21</v>
      </c>
      <c r="F2709" s="40">
        <v>1935</v>
      </c>
      <c r="G2709" s="41"/>
      <c r="H2709" s="42">
        <v>53514311445</v>
      </c>
      <c r="I2709" s="43">
        <v>105</v>
      </c>
      <c r="J2709" s="43" t="s">
        <v>22</v>
      </c>
      <c r="K2709" s="43">
        <v>22.62</v>
      </c>
      <c r="L2709" s="43">
        <v>11.75</v>
      </c>
      <c r="M2709" s="43">
        <v>14.75</v>
      </c>
      <c r="N2709" s="37" t="s">
        <v>23</v>
      </c>
      <c r="O2709" s="37" t="s">
        <v>24</v>
      </c>
    </row>
    <row r="2710" spans="1:16" s="36" customFormat="1" x14ac:dyDescent="0.25">
      <c r="A2710" s="37" t="s">
        <v>5399</v>
      </c>
      <c r="B2710" s="44" t="str">
        <f t="shared" si="50"/>
        <v>F4189 35'CD/230V/3Ph/DS/cCSAus/UL</v>
      </c>
      <c r="C2710" s="37" t="s">
        <v>5400</v>
      </c>
      <c r="D2710" s="37" t="str">
        <f>VLOOKUP(A2710,'[1]Zoeller Pump Company'!$A$10:$C$3862,3,FALSE)</f>
        <v>https://www.zoellerpumps.com/en-us/products/sump-effluent-pumps/commercial/180-190-series</v>
      </c>
      <c r="E2710" s="37" t="s">
        <v>21</v>
      </c>
      <c r="F2710" s="40">
        <v>1945</v>
      </c>
      <c r="G2710" s="41"/>
      <c r="H2710" s="42">
        <v>53514321598</v>
      </c>
      <c r="I2710" s="43">
        <v>97</v>
      </c>
      <c r="J2710" s="43" t="s">
        <v>22</v>
      </c>
      <c r="K2710" s="43">
        <v>22.62</v>
      </c>
      <c r="L2710" s="43">
        <v>11.75</v>
      </c>
      <c r="M2710" s="43">
        <v>14.75</v>
      </c>
      <c r="N2710" s="37" t="s">
        <v>23</v>
      </c>
      <c r="O2710" s="37" t="s">
        <v>24</v>
      </c>
    </row>
    <row r="2711" spans="1:16" s="36" customFormat="1" x14ac:dyDescent="0.25">
      <c r="A2711" s="37" t="s">
        <v>5401</v>
      </c>
      <c r="B2711" s="44" t="str">
        <f t="shared" si="50"/>
        <v>I4189 25'Cd/200-208V/1Ph/DS/cCSAus</v>
      </c>
      <c r="C2711" s="37" t="s">
        <v>5402</v>
      </c>
      <c r="D2711" s="37" t="str">
        <f>VLOOKUP(A2711,'[1]Zoeller Pump Company'!$A$10:$C$3862,3,FALSE)</f>
        <v>https://www.zoellerpumps.com/en-us/products/sump-effluent-pumps/commercial/180-190-series</v>
      </c>
      <c r="E2711" s="37" t="s">
        <v>21</v>
      </c>
      <c r="F2711" s="40">
        <v>1860</v>
      </c>
      <c r="G2711" s="41"/>
      <c r="H2711" s="42">
        <v>53514330811</v>
      </c>
      <c r="I2711" s="43">
        <v>99</v>
      </c>
      <c r="J2711" s="43" t="s">
        <v>22</v>
      </c>
      <c r="K2711" s="43">
        <v>22.62</v>
      </c>
      <c r="L2711" s="43">
        <v>11.75</v>
      </c>
      <c r="M2711" s="43">
        <v>14.75</v>
      </c>
      <c r="N2711" s="37" t="s">
        <v>23</v>
      </c>
      <c r="O2711" s="37" t="s">
        <v>24</v>
      </c>
    </row>
    <row r="2712" spans="1:16" s="36" customFormat="1" x14ac:dyDescent="0.25">
      <c r="A2712" s="37" t="s">
        <v>5403</v>
      </c>
      <c r="B2712" s="44" t="str">
        <f t="shared" si="50"/>
        <v>N42 115V/1Ph/9'Cd/cCSAus</v>
      </c>
      <c r="C2712" s="37" t="s">
        <v>5404</v>
      </c>
      <c r="D2712" s="37" t="str">
        <f>VLOOKUP(A2712,'[1]Zoeller Pump Company'!$A$10:$C$3862,3,FALSE)</f>
        <v>https://www.zoellerpumps.com/en-us/products/40-series</v>
      </c>
      <c r="E2712" s="37" t="s">
        <v>21</v>
      </c>
      <c r="F2712" s="40">
        <v>164</v>
      </c>
      <c r="G2712" s="41"/>
      <c r="H2712" s="42">
        <v>53514086619</v>
      </c>
      <c r="I2712" s="43">
        <v>9</v>
      </c>
      <c r="J2712" s="43" t="s">
        <v>22</v>
      </c>
      <c r="K2712" s="43">
        <v>11.25</v>
      </c>
      <c r="L2712" s="43">
        <v>6.5</v>
      </c>
      <c r="M2712" s="43">
        <v>7.25</v>
      </c>
      <c r="N2712" s="37" t="s">
        <v>23</v>
      </c>
      <c r="O2712" s="37" t="s">
        <v>24</v>
      </c>
    </row>
    <row r="2713" spans="1:16" s="36" customFormat="1" x14ac:dyDescent="0.25">
      <c r="A2713" s="37" t="s">
        <v>5405</v>
      </c>
      <c r="B2713" s="44" t="str">
        <f t="shared" si="50"/>
        <v>N42 115V/1Ph/20'Cd/cCSAus</v>
      </c>
      <c r="C2713" s="37" t="s">
        <v>5406</v>
      </c>
      <c r="D2713" s="37" t="str">
        <f>VLOOKUP(A2713,'[1]Zoeller Pump Company'!$A$10:$C$3862,3,FALSE)</f>
        <v>https://www.zoellerpumps.com/en-us/products/40-series</v>
      </c>
      <c r="E2713" s="37" t="s">
        <v>21</v>
      </c>
      <c r="F2713" s="40">
        <v>188</v>
      </c>
      <c r="G2713" s="41"/>
      <c r="H2713" s="42">
        <v>53514086626</v>
      </c>
      <c r="I2713" s="43">
        <v>8.3000000000000007</v>
      </c>
      <c r="J2713" s="43" t="s">
        <v>22</v>
      </c>
      <c r="K2713" s="43">
        <v>12</v>
      </c>
      <c r="L2713" s="43">
        <v>6.5</v>
      </c>
      <c r="M2713" s="43">
        <v>6.5</v>
      </c>
      <c r="N2713" s="37" t="s">
        <v>23</v>
      </c>
      <c r="O2713" s="37" t="s">
        <v>24</v>
      </c>
    </row>
    <row r="2714" spans="1:16" s="36" customFormat="1" x14ac:dyDescent="0.25">
      <c r="A2714" s="37" t="s">
        <v>5407</v>
      </c>
      <c r="B2714" s="44" t="str">
        <f t="shared" si="50"/>
        <v>N4161 2F/115V/1Ph/DS/cCSAus/(4161-0002)</v>
      </c>
      <c r="C2714" s="37" t="s">
        <v>5408</v>
      </c>
      <c r="D2714" s="37" t="str">
        <f>VLOOKUP(A2714,'[1]Zoeller Pump Company'!$A$10:$C$3862,3,FALSE)</f>
        <v>https://www.zoellerpumps.com/en-us/products/sump-effluent-pumps/commercial/160-series</v>
      </c>
      <c r="E2714" s="37" t="s">
        <v>21</v>
      </c>
      <c r="F2714" s="40">
        <v>1370</v>
      </c>
      <c r="G2714" s="41"/>
      <c r="H2714" s="42">
        <v>53514061715</v>
      </c>
      <c r="I2714" s="43">
        <v>92</v>
      </c>
      <c r="J2714" s="43" t="s">
        <v>22</v>
      </c>
      <c r="K2714" s="43">
        <v>22.62</v>
      </c>
      <c r="L2714" s="43">
        <v>11.75</v>
      </c>
      <c r="M2714" s="43">
        <v>14.75</v>
      </c>
      <c r="N2714" s="37" t="s">
        <v>23</v>
      </c>
      <c r="O2714" s="37" t="s">
        <v>24</v>
      </c>
    </row>
    <row r="2715" spans="1:16" s="36" customFormat="1" x14ac:dyDescent="0.25">
      <c r="A2715" s="37" t="s">
        <v>5409</v>
      </c>
      <c r="B2715" s="44" t="str">
        <f t="shared" si="50"/>
        <v>E4161 2F/230V/1Ph/cCSAus/UL/(4161-0004)</v>
      </c>
      <c r="C2715" s="37" t="s">
        <v>5410</v>
      </c>
      <c r="D2715" s="37" t="str">
        <f>VLOOKUP(A2715,'[1]Zoeller Pump Company'!$A$10:$C$3862,3,FALSE)</f>
        <v>https://www.zoellerpumps.com/en-us/products/sump-effluent-pumps/commercial/160-series</v>
      </c>
      <c r="E2715" s="37" t="s">
        <v>21</v>
      </c>
      <c r="F2715" s="40">
        <v>1396</v>
      </c>
      <c r="G2715" s="41"/>
      <c r="H2715" s="42">
        <v>53514077457</v>
      </c>
      <c r="I2715" s="43">
        <v>90</v>
      </c>
      <c r="J2715" s="43" t="s">
        <v>22</v>
      </c>
      <c r="K2715" s="43">
        <v>22.62</v>
      </c>
      <c r="L2715" s="43">
        <v>11.75</v>
      </c>
      <c r="M2715" s="43">
        <v>14.75</v>
      </c>
      <c r="N2715" s="37" t="s">
        <v>23</v>
      </c>
      <c r="O2715" s="37" t="s">
        <v>24</v>
      </c>
    </row>
    <row r="2716" spans="1:16" s="36" customFormat="1" x14ac:dyDescent="0.25">
      <c r="A2716" s="37" t="s">
        <v>5411</v>
      </c>
      <c r="B2716" s="44" t="str">
        <f t="shared" si="50"/>
        <v>J4161 2F/200-208V/3Ph/DS/cCSAus/UL/(4161-0006)</v>
      </c>
      <c r="C2716" s="37" t="s">
        <v>5412</v>
      </c>
      <c r="D2716" s="37" t="str">
        <f>VLOOKUP(A2716,'[1]Zoeller Pump Company'!$A$10:$C$3862,3,FALSE)</f>
        <v>https://www.zoellerpumps.com/en-us/products/sump-effluent-pumps/commercial/160-series</v>
      </c>
      <c r="E2716" s="37" t="s">
        <v>21</v>
      </c>
      <c r="F2716" s="40">
        <v>1511</v>
      </c>
      <c r="G2716" s="41"/>
      <c r="H2716" s="42">
        <v>53514062743</v>
      </c>
      <c r="I2716" s="43">
        <v>92</v>
      </c>
      <c r="J2716" s="43" t="s">
        <v>22</v>
      </c>
      <c r="K2716" s="43">
        <v>22.62</v>
      </c>
      <c r="L2716" s="43">
        <v>11.75</v>
      </c>
      <c r="M2716" s="43">
        <v>14.75</v>
      </c>
      <c r="N2716" s="37" t="s">
        <v>23</v>
      </c>
      <c r="O2716" s="37" t="s">
        <v>24</v>
      </c>
    </row>
    <row r="2717" spans="1:16" s="36" customFormat="1" x14ac:dyDescent="0.25">
      <c r="A2717" s="37" t="s">
        <v>5413</v>
      </c>
      <c r="B2717" s="44" t="str">
        <f t="shared" si="50"/>
        <v>G4161 2F/460V/3Ph/Dbl Sl/cCSAus/UL/(4161-0008)</v>
      </c>
      <c r="C2717" s="37" t="s">
        <v>5414</v>
      </c>
      <c r="D2717" s="37" t="str">
        <f>VLOOKUP(A2717,'[1]Zoeller Pump Company'!$A$10:$C$3862,3,FALSE)</f>
        <v>https://www.zoellerpumps.com/en-us/products/sump-effluent-pumps/commercial/160-series</v>
      </c>
      <c r="E2717" s="37" t="s">
        <v>21</v>
      </c>
      <c r="F2717" s="40">
        <v>1511</v>
      </c>
      <c r="G2717" s="41"/>
      <c r="H2717" s="42">
        <v>53514071448</v>
      </c>
      <c r="I2717" s="43">
        <v>92</v>
      </c>
      <c r="J2717" s="43" t="s">
        <v>22</v>
      </c>
      <c r="K2717" s="43">
        <v>22.62</v>
      </c>
      <c r="L2717" s="43">
        <v>11.75</v>
      </c>
      <c r="M2717" s="43">
        <v>14.75</v>
      </c>
      <c r="N2717" s="37" t="s">
        <v>23</v>
      </c>
      <c r="O2717" s="37" t="s">
        <v>24</v>
      </c>
    </row>
    <row r="2718" spans="1:16" s="36" customFormat="1" x14ac:dyDescent="0.25">
      <c r="A2718" s="37" t="s">
        <v>5415</v>
      </c>
      <c r="B2718" s="44" t="str">
        <f t="shared" si="50"/>
        <v>I4161 2F/25'Cd/200-208V/1Ph/DS/cCSAus/(4161-0021)</v>
      </c>
      <c r="C2718" s="37" t="s">
        <v>5416</v>
      </c>
      <c r="D2718" s="37" t="str">
        <f>VLOOKUP(A2718,'[1]Zoeller Pump Company'!$A$10:$C$3862,3,FALSE)</f>
        <v>https://www.zoellerpumps.com/en-us/products/sump-effluent-pumps/commercial/160-series</v>
      </c>
      <c r="E2718" s="37" t="s">
        <v>21</v>
      </c>
      <c r="F2718" s="40">
        <v>1536</v>
      </c>
      <c r="G2718" s="41"/>
      <c r="H2718" s="42">
        <v>53514143367</v>
      </c>
      <c r="I2718" s="43">
        <v>92</v>
      </c>
      <c r="J2718" s="43" t="s">
        <v>22</v>
      </c>
      <c r="K2718" s="43">
        <v>22.62</v>
      </c>
      <c r="L2718" s="43">
        <v>11.75</v>
      </c>
      <c r="M2718" s="43">
        <v>14.75</v>
      </c>
      <c r="N2718" s="37" t="s">
        <v>23</v>
      </c>
      <c r="O2718" s="37" t="s">
        <v>24</v>
      </c>
      <c r="P2718" s="39"/>
    </row>
    <row r="2719" spans="1:16" s="36" customFormat="1" x14ac:dyDescent="0.25">
      <c r="A2719" s="37" t="s">
        <v>5417</v>
      </c>
      <c r="B2719" s="44" t="str">
        <f t="shared" si="50"/>
        <v>J4161 2F/25'Cd/200-208V/3Ph/DS/cCSAus/UL/(4161-0023)</v>
      </c>
      <c r="C2719" s="37" t="s">
        <v>5418</v>
      </c>
      <c r="D2719" s="37" t="str">
        <f>VLOOKUP(A2719,'[1]Zoeller Pump Company'!$A$10:$C$3862,3,FALSE)</f>
        <v>https://www.zoellerpumps.com/en-us/products/sump-effluent-pumps/commercial/160-series</v>
      </c>
      <c r="E2719" s="37" t="s">
        <v>21</v>
      </c>
      <c r="F2719" s="40">
        <v>1611</v>
      </c>
      <c r="G2719" s="41"/>
      <c r="H2719" s="42">
        <v>53514174477</v>
      </c>
      <c r="I2719" s="43">
        <v>94</v>
      </c>
      <c r="J2719" s="43" t="s">
        <v>22</v>
      </c>
      <c r="K2719" s="43"/>
      <c r="L2719" s="43"/>
      <c r="M2719" s="43"/>
      <c r="N2719" s="37" t="s">
        <v>23</v>
      </c>
      <c r="O2719" s="37" t="s">
        <v>24</v>
      </c>
    </row>
    <row r="2720" spans="1:16" s="36" customFormat="1" x14ac:dyDescent="0.25">
      <c r="A2720" s="37" t="s">
        <v>5419</v>
      </c>
      <c r="B2720" s="44" t="str">
        <f t="shared" si="50"/>
        <v>I4161 2F/200-208V/1Ph/DS/cCSAus/(4161-0005)</v>
      </c>
      <c r="C2720" s="37" t="s">
        <v>5420</v>
      </c>
      <c r="D2720" s="37" t="str">
        <f>VLOOKUP(A2720,'[1]Zoeller Pump Company'!$A$10:$C$3862,3,FALSE)</f>
        <v>https://www.zoellerpumps.com/en-us/products/sump-effluent-pumps/commercial/160-series</v>
      </c>
      <c r="E2720" s="37" t="s">
        <v>21</v>
      </c>
      <c r="F2720" s="40">
        <v>1436</v>
      </c>
      <c r="G2720" s="41"/>
      <c r="H2720" s="42">
        <v>53514181437</v>
      </c>
      <c r="I2720" s="43">
        <v>91</v>
      </c>
      <c r="J2720" s="43" t="s">
        <v>22</v>
      </c>
      <c r="K2720" s="43"/>
      <c r="L2720" s="43"/>
      <c r="M2720" s="43"/>
      <c r="N2720" s="37" t="s">
        <v>23</v>
      </c>
      <c r="O2720" s="37" t="s">
        <v>24</v>
      </c>
    </row>
    <row r="2721" spans="1:15" s="36" customFormat="1" x14ac:dyDescent="0.25">
      <c r="A2721" s="37" t="s">
        <v>5421</v>
      </c>
      <c r="B2721" s="44" t="str">
        <f t="shared" si="50"/>
        <v>G4161 2F/25'Cd/460V/3Ph/DS/cCSAus/UL/(4161-0020)</v>
      </c>
      <c r="C2721" s="37" t="s">
        <v>5422</v>
      </c>
      <c r="D2721" s="37" t="str">
        <f>VLOOKUP(A2721,'[1]Zoeller Pump Company'!$A$10:$C$3862,3,FALSE)</f>
        <v>https://www.zoellerpumps.com/en-us/products/sump-effluent-pumps/commercial/160-series</v>
      </c>
      <c r="E2721" s="37" t="s">
        <v>21</v>
      </c>
      <c r="F2721" s="40">
        <v>1626</v>
      </c>
      <c r="G2721" s="41"/>
      <c r="H2721" s="42">
        <v>53514259259</v>
      </c>
      <c r="I2721" s="43">
        <v>98</v>
      </c>
      <c r="J2721" s="43" t="s">
        <v>22</v>
      </c>
      <c r="K2721" s="43">
        <v>22.62</v>
      </c>
      <c r="L2721" s="43">
        <v>11.75</v>
      </c>
      <c r="M2721" s="43">
        <v>14.75</v>
      </c>
      <c r="N2721" s="37" t="s">
        <v>23</v>
      </c>
      <c r="O2721" s="37" t="s">
        <v>24</v>
      </c>
    </row>
    <row r="2722" spans="1:15" s="36" customFormat="1" x14ac:dyDescent="0.25">
      <c r="A2722" s="37" t="s">
        <v>5423</v>
      </c>
      <c r="B2722" s="44" t="str">
        <f t="shared" si="50"/>
        <v>N4161 2F/25'Cd/115V/1Ph/DS/cCSAus/(4161-0018)</v>
      </c>
      <c r="C2722" s="37" t="s">
        <v>5424</v>
      </c>
      <c r="D2722" s="37" t="str">
        <f>VLOOKUP(A2722,'[1]Zoeller Pump Company'!$A$10:$C$3862,3,FALSE)</f>
        <v>https://www.zoellerpumps.com/en-us/products/sump-effluent-pumps/commercial/160-series</v>
      </c>
      <c r="E2722" s="37" t="s">
        <v>21</v>
      </c>
      <c r="F2722" s="40">
        <v>1470</v>
      </c>
      <c r="G2722" s="41"/>
      <c r="H2722" s="42">
        <v>53514260729</v>
      </c>
      <c r="I2722" s="43">
        <v>89</v>
      </c>
      <c r="J2722" s="43" t="s">
        <v>22</v>
      </c>
      <c r="K2722" s="43">
        <v>22.62</v>
      </c>
      <c r="L2722" s="43">
        <v>11.75</v>
      </c>
      <c r="M2722" s="43">
        <v>14.75</v>
      </c>
      <c r="N2722" s="37" t="s">
        <v>23</v>
      </c>
      <c r="O2722" s="37" t="s">
        <v>24</v>
      </c>
    </row>
    <row r="2723" spans="1:15" s="36" customFormat="1" x14ac:dyDescent="0.25">
      <c r="A2723" s="37" t="s">
        <v>5425</v>
      </c>
      <c r="B2723" s="44" t="str">
        <f t="shared" si="50"/>
        <v>G4161 2F/50'Cd/460V/3Ph/DS/cCSAus/UL/(4161-0017)</v>
      </c>
      <c r="C2723" s="37" t="s">
        <v>5426</v>
      </c>
      <c r="D2723" s="37" t="str">
        <f>VLOOKUP(A2723,'[1]Zoeller Pump Company'!$A$10:$C$3862,3,FALSE)</f>
        <v>https://www.zoellerpumps.com/en-us/products/sump-effluent-pumps/commercial/160-series</v>
      </c>
      <c r="E2723" s="37" t="s">
        <v>21</v>
      </c>
      <c r="F2723" s="40">
        <v>1651</v>
      </c>
      <c r="G2723" s="41"/>
      <c r="H2723" s="42">
        <v>53514315337</v>
      </c>
      <c r="I2723" s="43">
        <v>101</v>
      </c>
      <c r="J2723" s="43" t="s">
        <v>22</v>
      </c>
      <c r="K2723" s="43">
        <v>22.65</v>
      </c>
      <c r="L2723" s="43">
        <v>11.75</v>
      </c>
      <c r="M2723" s="43">
        <v>14.75</v>
      </c>
      <c r="N2723" s="37" t="s">
        <v>23</v>
      </c>
      <c r="O2723" s="37" t="s">
        <v>24</v>
      </c>
    </row>
    <row r="2724" spans="1:15" s="36" customFormat="1" x14ac:dyDescent="0.25">
      <c r="A2724" s="37" t="s">
        <v>5427</v>
      </c>
      <c r="B2724" s="44" t="str">
        <f t="shared" si="50"/>
        <v>G4161 2F/35'Cd/460V/3Ph/DS/cCSAus/UL/(4161-0022)</v>
      </c>
      <c r="C2724" s="37" t="s">
        <v>5428</v>
      </c>
      <c r="D2724" s="37" t="str">
        <f>VLOOKUP(A2724,'[1]Zoeller Pump Company'!$A$10:$C$3862,3,FALSE)</f>
        <v>https://www.zoellerpumps.com/en-us/products/sump-effluent-pumps/commercial/160-series</v>
      </c>
      <c r="E2724" s="37" t="s">
        <v>21</v>
      </c>
      <c r="F2724" s="40">
        <v>1621</v>
      </c>
      <c r="G2724" s="41"/>
      <c r="H2724" s="42">
        <v>53514332464</v>
      </c>
      <c r="I2724" s="43">
        <v>98</v>
      </c>
      <c r="J2724" s="43" t="s">
        <v>22</v>
      </c>
      <c r="K2724" s="43">
        <v>22.62</v>
      </c>
      <c r="L2724" s="43">
        <v>11.75</v>
      </c>
      <c r="M2724" s="43">
        <v>14.75</v>
      </c>
      <c r="N2724" s="37" t="s">
        <v>23</v>
      </c>
      <c r="O2724" s="37" t="s">
        <v>24</v>
      </c>
    </row>
    <row r="2725" spans="1:15" s="36" customFormat="1" x14ac:dyDescent="0.25">
      <c r="A2725" s="37" t="s">
        <v>5429</v>
      </c>
      <c r="B2725" s="44" t="str">
        <f t="shared" si="50"/>
        <v>N4161 2F/35'Cd/115V/1Ph/DS/cCSAus/(4161-0019)</v>
      </c>
      <c r="C2725" s="37" t="s">
        <v>5430</v>
      </c>
      <c r="D2725" s="37" t="str">
        <f>VLOOKUP(A2725,'[1]Zoeller Pump Company'!$A$10:$C$3862,3,FALSE)</f>
        <v>https://www.zoellerpumps.com/en-us/products/sump-effluent-pumps/commercial/160-series</v>
      </c>
      <c r="E2725" s="37" t="s">
        <v>21</v>
      </c>
      <c r="F2725" s="40">
        <v>1480</v>
      </c>
      <c r="G2725" s="41"/>
      <c r="H2725" s="42">
        <v>53514342258</v>
      </c>
      <c r="I2725" s="43">
        <v>90</v>
      </c>
      <c r="J2725" s="43" t="s">
        <v>22</v>
      </c>
      <c r="K2725" s="43">
        <v>22.62</v>
      </c>
      <c r="L2725" s="43">
        <v>11.75</v>
      </c>
      <c r="M2725" s="43">
        <v>14.75</v>
      </c>
      <c r="N2725" s="37" t="s">
        <v>23</v>
      </c>
      <c r="O2725" s="37" t="s">
        <v>24</v>
      </c>
    </row>
    <row r="2726" spans="1:15" s="36" customFormat="1" x14ac:dyDescent="0.25">
      <c r="A2726" s="37" t="s">
        <v>5431</v>
      </c>
      <c r="B2726" s="44" t="str">
        <f t="shared" si="50"/>
        <v>E4161 2F/35'Cd/230V/1Ph/cCSAus/UL/(4161-0030)</v>
      </c>
      <c r="C2726" s="37" t="s">
        <v>5432</v>
      </c>
      <c r="D2726" s="37" t="str">
        <f>VLOOKUP(A2726,'[1]Zoeller Pump Company'!$A$10:$C$3862,3,FALSE)</f>
        <v>https://www.zoellerpumps.com/en-us/products/sump-effluent-pumps/commercial/160-series</v>
      </c>
      <c r="E2726" s="37" t="s">
        <v>21</v>
      </c>
      <c r="F2726" s="40">
        <v>1506</v>
      </c>
      <c r="G2726" s="41"/>
      <c r="H2726" s="42">
        <v>53514364953</v>
      </c>
      <c r="I2726" s="43">
        <v>91</v>
      </c>
      <c r="J2726" s="43" t="s">
        <v>22</v>
      </c>
      <c r="K2726" s="43">
        <v>22.62</v>
      </c>
      <c r="L2726" s="43">
        <v>11.75</v>
      </c>
      <c r="M2726" s="43">
        <v>14.75</v>
      </c>
      <c r="N2726" s="37" t="s">
        <v>23</v>
      </c>
      <c r="O2726" s="37" t="s">
        <v>24</v>
      </c>
    </row>
    <row r="2727" spans="1:15" s="36" customFormat="1" x14ac:dyDescent="0.25">
      <c r="A2727" s="52" t="s">
        <v>5433</v>
      </c>
      <c r="B2727" s="44" t="str">
        <f t="shared" si="50"/>
        <v>F4161 2F/230V/3Ph/cCSAus/UL/(4161-0007)</v>
      </c>
      <c r="C2727" s="39" t="s">
        <v>5434</v>
      </c>
      <c r="D2727" s="37" t="str">
        <f>VLOOKUP(A2727,'[1]Zoeller Pump Company'!$A$10:$C$3862,3,FALSE)</f>
        <v>https://www.zoellerpumps.com/en-us/products/sump-effluent-pumps/commercial/160-series</v>
      </c>
      <c r="E2727" s="39" t="s">
        <v>21</v>
      </c>
      <c r="F2727" s="40">
        <v>1511</v>
      </c>
      <c r="G2727" s="41"/>
      <c r="H2727" s="39">
        <v>53514453459</v>
      </c>
      <c r="I2727" s="39">
        <v>90</v>
      </c>
      <c r="J2727" s="39" t="s">
        <v>22</v>
      </c>
      <c r="K2727" s="39">
        <v>22.62</v>
      </c>
      <c r="L2727" s="39">
        <v>11.75</v>
      </c>
      <c r="M2727" s="39">
        <v>14.75</v>
      </c>
      <c r="N2727" s="37" t="s">
        <v>23</v>
      </c>
      <c r="O2727" s="37" t="s">
        <v>24</v>
      </c>
    </row>
    <row r="2728" spans="1:15" s="36" customFormat="1" x14ac:dyDescent="0.25">
      <c r="A2728" s="37" t="s">
        <v>5435</v>
      </c>
      <c r="B2728" s="44" t="str">
        <f t="shared" si="50"/>
        <v>N4163 2F/115V/1Ph/DS/cCSAus/(4163-0002)</v>
      </c>
      <c r="C2728" s="37" t="s">
        <v>5436</v>
      </c>
      <c r="D2728" s="37" t="str">
        <f>VLOOKUP(A2728,'[1]Zoeller Pump Company'!$A$10:$C$3862,3,FALSE)</f>
        <v>https://www.zoellerpumps.com/en-us/products/sump-effluent-pumps/commercial/160-series</v>
      </c>
      <c r="E2728" s="37" t="s">
        <v>21</v>
      </c>
      <c r="F2728" s="40">
        <v>1370</v>
      </c>
      <c r="G2728" s="41"/>
      <c r="H2728" s="42">
        <v>53514068035</v>
      </c>
      <c r="I2728" s="43">
        <v>88</v>
      </c>
      <c r="J2728" s="43" t="s">
        <v>22</v>
      </c>
      <c r="K2728" s="43">
        <v>22.62</v>
      </c>
      <c r="L2728" s="43">
        <v>11.75</v>
      </c>
      <c r="M2728" s="43">
        <v>14.75</v>
      </c>
      <c r="N2728" s="37" t="s">
        <v>23</v>
      </c>
      <c r="O2728" s="37" t="s">
        <v>24</v>
      </c>
    </row>
    <row r="2729" spans="1:15" s="36" customFormat="1" x14ac:dyDescent="0.25">
      <c r="A2729" s="37" t="s">
        <v>5437</v>
      </c>
      <c r="B2729" s="44" t="str">
        <f t="shared" si="50"/>
        <v>E4163 2F/230V/1Ph/Dbl Sl/cCSAus/UL/(4163-0004)</v>
      </c>
      <c r="C2729" s="37" t="s">
        <v>5438</v>
      </c>
      <c r="D2729" s="37" t="str">
        <f>VLOOKUP(A2729,'[1]Zoeller Pump Company'!$A$10:$C$3862,3,FALSE)</f>
        <v>https://www.zoellerpumps.com/en-us/products/sump-effluent-pumps/commercial/160-series</v>
      </c>
      <c r="E2729" s="37" t="s">
        <v>21</v>
      </c>
      <c r="F2729" s="40">
        <v>1396</v>
      </c>
      <c r="G2729" s="41"/>
      <c r="H2729" s="42">
        <v>53514070038</v>
      </c>
      <c r="I2729" s="43">
        <v>92</v>
      </c>
      <c r="J2729" s="43" t="s">
        <v>22</v>
      </c>
      <c r="K2729" s="43">
        <v>22.62</v>
      </c>
      <c r="L2729" s="43">
        <v>11.75</v>
      </c>
      <c r="M2729" s="43">
        <v>14.75</v>
      </c>
      <c r="N2729" s="37" t="s">
        <v>23</v>
      </c>
      <c r="O2729" s="37" t="s">
        <v>24</v>
      </c>
    </row>
    <row r="2730" spans="1:15" s="36" customFormat="1" x14ac:dyDescent="0.25">
      <c r="A2730" s="37" t="s">
        <v>5439</v>
      </c>
      <c r="B2730" s="44" t="str">
        <f t="shared" si="50"/>
        <v>I4163 2F/200-208V/1Ph/DS/cCSAus/(4163-0005)</v>
      </c>
      <c r="C2730" s="37" t="s">
        <v>5440</v>
      </c>
      <c r="D2730" s="37" t="str">
        <f>VLOOKUP(A2730,'[1]Zoeller Pump Company'!$A$10:$C$3862,3,FALSE)</f>
        <v>https://www.zoellerpumps.com/en-us/products/sump-effluent-pumps/commercial/160-series</v>
      </c>
      <c r="E2730" s="37" t="s">
        <v>21</v>
      </c>
      <c r="F2730" s="40">
        <v>1436</v>
      </c>
      <c r="G2730" s="41"/>
      <c r="H2730" s="42">
        <v>53514057961</v>
      </c>
      <c r="I2730" s="43">
        <v>92</v>
      </c>
      <c r="J2730" s="43" t="s">
        <v>22</v>
      </c>
      <c r="K2730" s="43">
        <v>22.62</v>
      </c>
      <c r="L2730" s="43">
        <v>11.75</v>
      </c>
      <c r="M2730" s="43">
        <v>14.75</v>
      </c>
      <c r="N2730" s="37" t="s">
        <v>23</v>
      </c>
      <c r="O2730" s="37" t="s">
        <v>24</v>
      </c>
    </row>
    <row r="2731" spans="1:15" s="36" customFormat="1" x14ac:dyDescent="0.25">
      <c r="A2731" s="37" t="s">
        <v>5441</v>
      </c>
      <c r="B2731" s="44" t="str">
        <f t="shared" ref="B2731:B2794" si="51">IF(D2731&lt;&gt;0,HYPERLINK(D2731,C2731),"NO LINK")</f>
        <v>G4163 2F/460V/3Ph/DS/cCSAus/UL/(4163-0008)</v>
      </c>
      <c r="C2731" s="37" t="s">
        <v>5442</v>
      </c>
      <c r="D2731" s="37" t="str">
        <f>VLOOKUP(A2731,'[1]Zoeller Pump Company'!$A$10:$C$3862,3,FALSE)</f>
        <v>https://www.zoellerpumps.com/en-us/products/sump-effluent-pumps/commercial/160-series</v>
      </c>
      <c r="E2731" s="37" t="s">
        <v>21</v>
      </c>
      <c r="F2731" s="40">
        <v>1511</v>
      </c>
      <c r="G2731" s="41"/>
      <c r="H2731" s="42">
        <v>53514071998</v>
      </c>
      <c r="I2731" s="43">
        <v>88</v>
      </c>
      <c r="J2731" s="43" t="s">
        <v>22</v>
      </c>
      <c r="K2731" s="43">
        <v>22.62</v>
      </c>
      <c r="L2731" s="43">
        <v>11.75</v>
      </c>
      <c r="M2731" s="43">
        <v>14.75</v>
      </c>
      <c r="N2731" s="37" t="s">
        <v>23</v>
      </c>
      <c r="O2731" s="37" t="s">
        <v>24</v>
      </c>
    </row>
    <row r="2732" spans="1:15" s="36" customFormat="1" x14ac:dyDescent="0.25">
      <c r="A2732" s="37" t="s">
        <v>5443</v>
      </c>
      <c r="B2732" s="44" t="str">
        <f t="shared" si="51"/>
        <v>J4163 2F/200-208V/3Ph/DS/cCSAus/UL/(4163-0006)</v>
      </c>
      <c r="C2732" s="37" t="s">
        <v>5444</v>
      </c>
      <c r="D2732" s="37" t="str">
        <f>VLOOKUP(A2732,'[1]Zoeller Pump Company'!$A$10:$C$3862,3,FALSE)</f>
        <v>https://www.zoellerpumps.com/en-us/products/sump-effluent-pumps/commercial/160-series</v>
      </c>
      <c r="E2732" s="37" t="s">
        <v>21</v>
      </c>
      <c r="F2732" s="40">
        <v>1511</v>
      </c>
      <c r="G2732" s="41"/>
      <c r="H2732" s="42">
        <v>53514094300</v>
      </c>
      <c r="I2732" s="43">
        <v>91</v>
      </c>
      <c r="J2732" s="43" t="s">
        <v>22</v>
      </c>
      <c r="K2732" s="43">
        <v>22.62</v>
      </c>
      <c r="L2732" s="43">
        <v>11.75</v>
      </c>
      <c r="M2732" s="43">
        <v>14.75</v>
      </c>
      <c r="N2732" s="37" t="s">
        <v>23</v>
      </c>
      <c r="O2732" s="37" t="s">
        <v>24</v>
      </c>
    </row>
    <row r="2733" spans="1:15" s="36" customFormat="1" x14ac:dyDescent="0.25">
      <c r="A2733" s="37" t="s">
        <v>5445</v>
      </c>
      <c r="B2733" s="44" t="str">
        <f t="shared" si="51"/>
        <v>N4163 2F/115V/1Ph/DS/ED/(4163-0019)</v>
      </c>
      <c r="C2733" s="37" t="s">
        <v>5446</v>
      </c>
      <c r="D2733" s="37" t="str">
        <f>VLOOKUP(A2733,'[1]Zoeller Pump Company'!$A$10:$C$3862,3,FALSE)</f>
        <v>https://www.zoellerpumps.com/en-us/products/sump-effluent-pumps/commercial/160-series</v>
      </c>
      <c r="E2733" s="37" t="s">
        <v>21</v>
      </c>
      <c r="F2733" s="40">
        <v>1411</v>
      </c>
      <c r="G2733" s="41"/>
      <c r="H2733" s="42">
        <v>53514122799</v>
      </c>
      <c r="I2733" s="43">
        <v>88</v>
      </c>
      <c r="J2733" s="43" t="s">
        <v>22</v>
      </c>
      <c r="K2733" s="43">
        <v>22.62</v>
      </c>
      <c r="L2733" s="43">
        <v>11.75</v>
      </c>
      <c r="M2733" s="43">
        <v>14.75</v>
      </c>
      <c r="N2733" s="37" t="s">
        <v>23</v>
      </c>
      <c r="O2733" s="37" t="s">
        <v>24</v>
      </c>
    </row>
    <row r="2734" spans="1:15" s="36" customFormat="1" x14ac:dyDescent="0.25">
      <c r="A2734" s="37" t="s">
        <v>5447</v>
      </c>
      <c r="B2734" s="44" t="str">
        <f t="shared" si="51"/>
        <v>J4163 2F/25'Cd/200-208V/3Ph/DS/cCSAus/UL/(4163-0021)</v>
      </c>
      <c r="C2734" s="37" t="s">
        <v>5448</v>
      </c>
      <c r="D2734" s="37" t="str">
        <f>VLOOKUP(A2734,'[1]Zoeller Pump Company'!$A$10:$C$3862,3,FALSE)</f>
        <v>https://www.zoellerpumps.com/en-us/products/sump-effluent-pumps/commercial/160-series</v>
      </c>
      <c r="E2734" s="37" t="s">
        <v>21</v>
      </c>
      <c r="F2734" s="40">
        <v>1496</v>
      </c>
      <c r="G2734" s="41"/>
      <c r="H2734" s="42">
        <v>53514172114</v>
      </c>
      <c r="I2734" s="43">
        <v>91</v>
      </c>
      <c r="J2734" s="43" t="s">
        <v>22</v>
      </c>
      <c r="K2734" s="43">
        <v>22.62</v>
      </c>
      <c r="L2734" s="43">
        <v>11.75</v>
      </c>
      <c r="M2734" s="43">
        <v>14.75</v>
      </c>
      <c r="N2734" s="37" t="s">
        <v>23</v>
      </c>
      <c r="O2734" s="37" t="s">
        <v>24</v>
      </c>
    </row>
    <row r="2735" spans="1:15" s="36" customFormat="1" x14ac:dyDescent="0.25">
      <c r="A2735" s="37" t="s">
        <v>5449</v>
      </c>
      <c r="B2735" s="44" t="str">
        <f t="shared" si="51"/>
        <v>E4163 2F/35'Cd/230V/1Ph/DS/cCSAus/UL/(4163-0018)</v>
      </c>
      <c r="C2735" s="37" t="s">
        <v>5450</v>
      </c>
      <c r="D2735" s="37" t="str">
        <f>VLOOKUP(A2735,'[1]Zoeller Pump Company'!$A$10:$C$3862,3,FALSE)</f>
        <v>https://www.zoellerpumps.com/en-us/products/sump-effluent-pumps/commercial/160-series</v>
      </c>
      <c r="E2735" s="37" t="s">
        <v>21</v>
      </c>
      <c r="F2735" s="40">
        <v>1506</v>
      </c>
      <c r="G2735" s="41"/>
      <c r="H2735" s="42">
        <v>53514374136</v>
      </c>
      <c r="I2735" s="43">
        <v>92</v>
      </c>
      <c r="J2735" s="43" t="s">
        <v>22</v>
      </c>
      <c r="K2735" s="43">
        <v>22.62</v>
      </c>
      <c r="L2735" s="43">
        <v>11.75</v>
      </c>
      <c r="M2735" s="43">
        <v>14.75</v>
      </c>
      <c r="N2735" s="37" t="s">
        <v>23</v>
      </c>
      <c r="O2735" s="37" t="s">
        <v>24</v>
      </c>
    </row>
    <row r="2736" spans="1:15" s="36" customFormat="1" x14ac:dyDescent="0.25">
      <c r="A2736" s="37" t="s">
        <v>5451</v>
      </c>
      <c r="B2736" s="44" t="str">
        <f t="shared" si="51"/>
        <v>I4163 2F/25'Cd/200-208V/1Ph/DS/cCSAus/(4163-0012)</v>
      </c>
      <c r="C2736" s="37" t="s">
        <v>5452</v>
      </c>
      <c r="D2736" s="37" t="str">
        <f>VLOOKUP(A2736,'[1]Zoeller Pump Company'!$A$10:$C$3862,3,FALSE)</f>
        <v>https://www.zoellerpumps.com/en-us/products/sump-effluent-pumps/commercial/160-series</v>
      </c>
      <c r="E2736" s="37" t="s">
        <v>21</v>
      </c>
      <c r="F2736" s="40">
        <v>1536</v>
      </c>
      <c r="G2736" s="41"/>
      <c r="H2736" s="42">
        <v>53514376208</v>
      </c>
      <c r="I2736" s="43">
        <v>92</v>
      </c>
      <c r="J2736" s="43" t="s">
        <v>22</v>
      </c>
      <c r="K2736" s="43">
        <v>22.62</v>
      </c>
      <c r="L2736" s="43">
        <v>11.75</v>
      </c>
      <c r="M2736" s="43">
        <v>14.75</v>
      </c>
      <c r="N2736" s="37" t="s">
        <v>23</v>
      </c>
      <c r="O2736" s="37" t="s">
        <v>24</v>
      </c>
    </row>
    <row r="2737" spans="1:16" s="36" customFormat="1" x14ac:dyDescent="0.25">
      <c r="A2737" s="37" t="s">
        <v>5453</v>
      </c>
      <c r="B2737" s="44" t="str">
        <f t="shared" si="51"/>
        <v>E4165 2F/230V/1Ph/Dbl Sl/cCSAus/UL/(4165-0004)</v>
      </c>
      <c r="C2737" s="37" t="s">
        <v>5454</v>
      </c>
      <c r="D2737" s="37" t="str">
        <f>VLOOKUP(A2737,'[1]Zoeller Pump Company'!$A$10:$C$3862,3,FALSE)</f>
        <v>https://www.zoellerpumps.com/en-us/products/sump-effluent-pumps/commercial/160-series</v>
      </c>
      <c r="E2737" s="37" t="s">
        <v>21</v>
      </c>
      <c r="F2737" s="40">
        <v>1537</v>
      </c>
      <c r="G2737" s="41"/>
      <c r="H2737" s="42">
        <v>53514059972</v>
      </c>
      <c r="I2737" s="43">
        <v>91</v>
      </c>
      <c r="J2737" s="43" t="s">
        <v>22</v>
      </c>
      <c r="K2737" s="43">
        <v>22.62</v>
      </c>
      <c r="L2737" s="43">
        <v>11.75</v>
      </c>
      <c r="M2737" s="43">
        <v>14.75</v>
      </c>
      <c r="N2737" s="37" t="s">
        <v>23</v>
      </c>
      <c r="O2737" s="37" t="s">
        <v>24</v>
      </c>
    </row>
    <row r="2738" spans="1:16" s="36" customFormat="1" x14ac:dyDescent="0.25">
      <c r="A2738" s="37" t="s">
        <v>5455</v>
      </c>
      <c r="B2738" s="44" t="str">
        <f t="shared" si="51"/>
        <v>J4165 2F/200-208V/3Ph/DS/cCSAus/UL/(4165-0006)</v>
      </c>
      <c r="C2738" s="37" t="s">
        <v>5456</v>
      </c>
      <c r="D2738" s="37" t="str">
        <f>VLOOKUP(A2738,'[1]Zoeller Pump Company'!$A$10:$C$3862,3,FALSE)</f>
        <v>https://www.zoellerpumps.com/en-us/products/sump-effluent-pumps/commercial/160-series</v>
      </c>
      <c r="E2738" s="37" t="s">
        <v>21</v>
      </c>
      <c r="F2738" s="40">
        <v>1652</v>
      </c>
      <c r="G2738" s="41"/>
      <c r="H2738" s="42">
        <v>53514063092</v>
      </c>
      <c r="I2738" s="43">
        <v>92</v>
      </c>
      <c r="J2738" s="43" t="s">
        <v>22</v>
      </c>
      <c r="K2738" s="43">
        <v>22.62</v>
      </c>
      <c r="L2738" s="43">
        <v>11.75</v>
      </c>
      <c r="M2738" s="43">
        <v>14.75</v>
      </c>
      <c r="N2738" s="37" t="s">
        <v>23</v>
      </c>
      <c r="O2738" s="37" t="s">
        <v>24</v>
      </c>
    </row>
    <row r="2739" spans="1:16" s="36" customFormat="1" x14ac:dyDescent="0.25">
      <c r="A2739" s="37" t="s">
        <v>5457</v>
      </c>
      <c r="B2739" s="44" t="str">
        <f t="shared" si="51"/>
        <v>G4165 2F/460V/3Ph/DS/cCSAus/UL/(4165-0008)</v>
      </c>
      <c r="C2739" s="37" t="s">
        <v>5458</v>
      </c>
      <c r="D2739" s="37" t="str">
        <f>VLOOKUP(A2739,'[1]Zoeller Pump Company'!$A$10:$C$3862,3,FALSE)</f>
        <v>https://www.zoellerpumps.com/en-us/products/sump-effluent-pumps/commercial/160-series</v>
      </c>
      <c r="E2739" s="37" t="s">
        <v>21</v>
      </c>
      <c r="F2739" s="40">
        <v>1652</v>
      </c>
      <c r="G2739" s="41"/>
      <c r="H2739" s="42">
        <v>53514142056</v>
      </c>
      <c r="I2739" s="43">
        <v>91</v>
      </c>
      <c r="J2739" s="43" t="s">
        <v>22</v>
      </c>
      <c r="K2739" s="43">
        <v>22.62</v>
      </c>
      <c r="L2739" s="43">
        <v>11.75</v>
      </c>
      <c r="M2739" s="43">
        <v>14.75</v>
      </c>
      <c r="N2739" s="37" t="s">
        <v>23</v>
      </c>
      <c r="O2739" s="37" t="s">
        <v>24</v>
      </c>
      <c r="P2739" s="39"/>
    </row>
    <row r="2740" spans="1:16" s="36" customFormat="1" x14ac:dyDescent="0.25">
      <c r="A2740" s="37" t="s">
        <v>5459</v>
      </c>
      <c r="B2740" s="44" t="str">
        <f t="shared" si="51"/>
        <v>I4165 2F/25' Cord/208-200V/1Ph/DS/cCSAus/4165-0019)</v>
      </c>
      <c r="C2740" s="37" t="s">
        <v>5460</v>
      </c>
      <c r="D2740" s="37" t="str">
        <f>VLOOKUP(A2740,'[1]Zoeller Pump Company'!$A$10:$C$3862,3,FALSE)</f>
        <v>https://www.zoellerpumps.com/en-us/products/sump-effluent-pumps/commercial/160-series</v>
      </c>
      <c r="E2740" s="37" t="s">
        <v>21</v>
      </c>
      <c r="F2740" s="40">
        <v>1677</v>
      </c>
      <c r="G2740" s="41"/>
      <c r="H2740" s="42">
        <v>53514227708</v>
      </c>
      <c r="I2740" s="43">
        <v>92</v>
      </c>
      <c r="J2740" s="43" t="s">
        <v>22</v>
      </c>
      <c r="K2740" s="43">
        <v>22.62</v>
      </c>
      <c r="L2740" s="43">
        <v>11.75</v>
      </c>
      <c r="M2740" s="43">
        <v>14.75</v>
      </c>
      <c r="N2740" s="37" t="s">
        <v>23</v>
      </c>
      <c r="O2740" s="37" t="s">
        <v>24</v>
      </c>
    </row>
    <row r="2741" spans="1:16" s="36" customFormat="1" x14ac:dyDescent="0.25">
      <c r="A2741" s="37" t="s">
        <v>5461</v>
      </c>
      <c r="B2741" s="44" t="str">
        <f t="shared" si="51"/>
        <v>I4165 2F/200-208V/1Ph/Dbl Sl/cCSAus/UL/(4165-0005)</v>
      </c>
      <c r="C2741" s="37" t="s">
        <v>5462</v>
      </c>
      <c r="D2741" s="37" t="str">
        <f>VLOOKUP(A2741,'[1]Zoeller Pump Company'!$A$10:$C$3862,3,FALSE)</f>
        <v>https://www.zoellerpumps.com/en-us/products/sump-effluent-pumps/commercial/160-series</v>
      </c>
      <c r="E2741" s="37" t="s">
        <v>21</v>
      </c>
      <c r="F2741" s="40">
        <v>1577</v>
      </c>
      <c r="G2741" s="41"/>
      <c r="H2741" s="42">
        <v>53514279899</v>
      </c>
      <c r="I2741" s="43">
        <v>91</v>
      </c>
      <c r="J2741" s="43" t="s">
        <v>22</v>
      </c>
      <c r="K2741" s="43">
        <v>22.62</v>
      </c>
      <c r="L2741" s="43">
        <v>11.75</v>
      </c>
      <c r="M2741" s="43">
        <v>14.75</v>
      </c>
      <c r="N2741" s="37" t="s">
        <v>23</v>
      </c>
      <c r="O2741" s="37" t="s">
        <v>24</v>
      </c>
    </row>
    <row r="2742" spans="1:16" s="36" customFormat="1" x14ac:dyDescent="0.25">
      <c r="A2742" s="37" t="s">
        <v>5463</v>
      </c>
      <c r="B2742" s="44" t="str">
        <f t="shared" si="51"/>
        <v>J4165 50'Cd/2F/200-208V/3Ph/DS/cCSAus/UL/(4165-0023)</v>
      </c>
      <c r="C2742" s="37" t="s">
        <v>5464</v>
      </c>
      <c r="D2742" s="37" t="str">
        <f>VLOOKUP(A2742,'[1]Zoeller Pump Company'!$A$10:$C$3862,3,FALSE)</f>
        <v>https://www.zoellerpumps.com/en-us/products/sump-effluent-pumps/commercial/160-series</v>
      </c>
      <c r="E2742" s="37" t="s">
        <v>21</v>
      </c>
      <c r="F2742" s="40">
        <v>1717</v>
      </c>
      <c r="G2742" s="41"/>
      <c r="H2742" s="42">
        <v>53514362430</v>
      </c>
      <c r="I2742" s="43">
        <v>92</v>
      </c>
      <c r="J2742" s="43" t="s">
        <v>22</v>
      </c>
      <c r="K2742" s="43">
        <v>22.62</v>
      </c>
      <c r="L2742" s="43">
        <v>11.75</v>
      </c>
      <c r="M2742" s="43">
        <v>14.75</v>
      </c>
      <c r="N2742" s="37" t="s">
        <v>23</v>
      </c>
      <c r="O2742" s="37" t="s">
        <v>24</v>
      </c>
    </row>
    <row r="2743" spans="1:16" s="36" customFormat="1" x14ac:dyDescent="0.25">
      <c r="A2743" s="45" t="s">
        <v>5465</v>
      </c>
      <c r="B2743" s="44" t="str">
        <f t="shared" si="51"/>
        <v>G4165 25'Cd/2F/460V/3Ph/DS/cCSAus/UL/(4165-0018)</v>
      </c>
      <c r="C2743" s="37" t="s">
        <v>5466</v>
      </c>
      <c r="D2743" s="37" t="str">
        <f>VLOOKUP(A2743,'[1]Zoeller Pump Company'!$A$10:$C$3862,3,FALSE)</f>
        <v>https://www.zoellerpumps.com/en-us/products/sump-effluent-pumps/commercial/160-series</v>
      </c>
      <c r="E2743" s="37" t="s">
        <v>21</v>
      </c>
      <c r="F2743" s="40">
        <v>1752</v>
      </c>
      <c r="G2743" s="41"/>
      <c r="H2743" s="42">
        <v>53514427061</v>
      </c>
      <c r="I2743" s="43">
        <v>91</v>
      </c>
      <c r="J2743" s="46" t="s">
        <v>22</v>
      </c>
      <c r="K2743" s="43">
        <v>22.62</v>
      </c>
      <c r="L2743" s="43">
        <v>11.75</v>
      </c>
      <c r="M2743" s="43">
        <v>14.75</v>
      </c>
      <c r="N2743" s="39" t="s">
        <v>23</v>
      </c>
      <c r="O2743" s="39" t="s">
        <v>196</v>
      </c>
    </row>
    <row r="2744" spans="1:16" s="36" customFormat="1" x14ac:dyDescent="0.25">
      <c r="A2744" s="37" t="s">
        <v>5467</v>
      </c>
      <c r="B2744" s="44" t="str">
        <f t="shared" si="51"/>
        <v>N4270 115V/1Ph/DS/cCSAus</v>
      </c>
      <c r="C2744" s="37" t="s">
        <v>5468</v>
      </c>
      <c r="D2744" s="37" t="str">
        <f>VLOOKUP(A2744,'[1]Zoeller Pump Company'!$A$10:$C$3862,3,FALSE)</f>
        <v>https://www.zoellerpumps.com/en-us/products/sewage-pumps/commercial/270-series</v>
      </c>
      <c r="E2744" s="37" t="s">
        <v>21</v>
      </c>
      <c r="F2744" s="40">
        <v>945</v>
      </c>
      <c r="G2744" s="41"/>
      <c r="H2744" s="42">
        <v>53514057831</v>
      </c>
      <c r="I2744" s="43">
        <v>73</v>
      </c>
      <c r="J2744" s="43" t="s">
        <v>22</v>
      </c>
      <c r="K2744" s="43">
        <v>16.5</v>
      </c>
      <c r="L2744" s="43">
        <v>11</v>
      </c>
      <c r="M2744" s="43">
        <v>13.75</v>
      </c>
      <c r="N2744" s="37" t="s">
        <v>23</v>
      </c>
      <c r="O2744" s="37" t="s">
        <v>24</v>
      </c>
    </row>
    <row r="2745" spans="1:16" s="36" customFormat="1" x14ac:dyDescent="0.25">
      <c r="A2745" s="37" t="s">
        <v>5469</v>
      </c>
      <c r="B2745" s="44" t="str">
        <f t="shared" si="51"/>
        <v>E4270 230V/1Ph/Dbl Sl/cCSAus</v>
      </c>
      <c r="C2745" s="37" t="s">
        <v>5470</v>
      </c>
      <c r="D2745" s="37" t="str">
        <f>VLOOKUP(A2745,'[1]Zoeller Pump Company'!$A$10:$C$3862,3,FALSE)</f>
        <v>https://www.zoellerpumps.com/en-us/products/sewage-pumps/commercial/270-series</v>
      </c>
      <c r="E2745" s="37" t="s">
        <v>21</v>
      </c>
      <c r="F2745" s="40">
        <v>1016</v>
      </c>
      <c r="G2745" s="41"/>
      <c r="H2745" s="42">
        <v>53514062606</v>
      </c>
      <c r="I2745" s="43">
        <v>73</v>
      </c>
      <c r="J2745" s="43" t="s">
        <v>22</v>
      </c>
      <c r="K2745" s="43">
        <v>16.5</v>
      </c>
      <c r="L2745" s="43">
        <v>11</v>
      </c>
      <c r="M2745" s="43">
        <v>13.75</v>
      </c>
      <c r="N2745" s="37" t="s">
        <v>23</v>
      </c>
      <c r="O2745" s="37" t="s">
        <v>24</v>
      </c>
    </row>
    <row r="2746" spans="1:16" s="36" customFormat="1" x14ac:dyDescent="0.25">
      <c r="A2746" s="37" t="s">
        <v>5471</v>
      </c>
      <c r="B2746" s="44" t="str">
        <f t="shared" si="51"/>
        <v>N4270 35' Cd/115V/1Ph/DS/cCSAus</v>
      </c>
      <c r="C2746" s="37" t="s">
        <v>5472</v>
      </c>
      <c r="D2746" s="37" t="str">
        <f>VLOOKUP(A2746,'[1]Zoeller Pump Company'!$A$10:$C$3862,3,FALSE)</f>
        <v>https://www.zoellerpumps.com/en-us/products/sewage-pumps/commercial/270-series</v>
      </c>
      <c r="E2746" s="37" t="s">
        <v>21</v>
      </c>
      <c r="F2746" s="40">
        <v>1020</v>
      </c>
      <c r="G2746" s="41"/>
      <c r="H2746" s="42">
        <v>53514315450</v>
      </c>
      <c r="I2746" s="43">
        <v>73</v>
      </c>
      <c r="J2746" s="43" t="s">
        <v>22</v>
      </c>
      <c r="K2746" s="43">
        <v>16.5</v>
      </c>
      <c r="L2746" s="43">
        <v>11</v>
      </c>
      <c r="M2746" s="43">
        <v>13.75</v>
      </c>
      <c r="N2746" s="37" t="s">
        <v>23</v>
      </c>
      <c r="O2746" s="37" t="s">
        <v>24</v>
      </c>
      <c r="P2746" s="39"/>
    </row>
    <row r="2747" spans="1:16" s="36" customFormat="1" x14ac:dyDescent="0.25">
      <c r="A2747" s="37" t="s">
        <v>5473</v>
      </c>
      <c r="B2747" s="44" t="str">
        <f t="shared" si="51"/>
        <v>E4270 35'Cd/230V/1Ph/DS/cCSAus</v>
      </c>
      <c r="C2747" s="37" t="s">
        <v>5474</v>
      </c>
      <c r="D2747" s="37" t="str">
        <f>VLOOKUP(A2747,'[1]Zoeller Pump Company'!$A$10:$C$3862,3,FALSE)</f>
        <v>https://www.zoellerpumps.com/en-us/products/sewage-pumps/commercial/270-series</v>
      </c>
      <c r="E2747" s="37" t="s">
        <v>21</v>
      </c>
      <c r="F2747" s="40">
        <v>1091</v>
      </c>
      <c r="G2747" s="41"/>
      <c r="H2747" s="42">
        <v>53514378349</v>
      </c>
      <c r="I2747" s="43">
        <v>73</v>
      </c>
      <c r="J2747" s="43" t="s">
        <v>22</v>
      </c>
      <c r="K2747" s="43">
        <v>16.5</v>
      </c>
      <c r="L2747" s="43">
        <v>11</v>
      </c>
      <c r="M2747" s="43">
        <v>13.75</v>
      </c>
      <c r="N2747" s="37" t="s">
        <v>23</v>
      </c>
      <c r="O2747" s="37" t="s">
        <v>24</v>
      </c>
    </row>
    <row r="2748" spans="1:16" s="36" customFormat="1" x14ac:dyDescent="0.25">
      <c r="A2748" s="52" t="s">
        <v>5475</v>
      </c>
      <c r="B2748" s="44" t="str">
        <f t="shared" si="51"/>
        <v>N4270 115V/1Ph/DS/cCSAus/Bronze Impeller</v>
      </c>
      <c r="C2748" s="39" t="s">
        <v>5476</v>
      </c>
      <c r="D2748" s="37" t="str">
        <f>VLOOKUP(A2748,'[1]Zoeller Pump Company'!$A$10:$C$3862,3,FALSE)</f>
        <v>https://www.zoellerpumps.com/en-us/products/sewage-pumps/commercial/270-series</v>
      </c>
      <c r="E2748" s="39" t="s">
        <v>21</v>
      </c>
      <c r="F2748" s="40">
        <v>1095</v>
      </c>
      <c r="G2748" s="41"/>
      <c r="H2748" s="39">
        <v>53514438302</v>
      </c>
      <c r="I2748" s="39">
        <v>73</v>
      </c>
      <c r="J2748" s="39" t="s">
        <v>22</v>
      </c>
      <c r="K2748" s="39">
        <v>16.5</v>
      </c>
      <c r="L2748" s="39">
        <v>11</v>
      </c>
      <c r="M2748" s="39">
        <v>13.75</v>
      </c>
      <c r="N2748" s="37" t="s">
        <v>23</v>
      </c>
      <c r="O2748" s="37" t="s">
        <v>24</v>
      </c>
    </row>
    <row r="2749" spans="1:16" s="36" customFormat="1" x14ac:dyDescent="0.25">
      <c r="A2749" s="52" t="s">
        <v>5477</v>
      </c>
      <c r="B2749" s="44" t="str">
        <f t="shared" si="51"/>
        <v>E4270 50'Cd/230V/1Ph/DS/cCSAus</v>
      </c>
      <c r="C2749" s="39" t="s">
        <v>5478</v>
      </c>
      <c r="D2749" s="37" t="str">
        <f>VLOOKUP(A2749,'[1]Zoeller Pump Company'!$A$10:$C$3862,3,FALSE)</f>
        <v>https://www.zoellerpumps.com/en-us/products/sewage-pumps/commercial/270-series</v>
      </c>
      <c r="E2749" s="39" t="s">
        <v>21</v>
      </c>
      <c r="F2749" s="40">
        <v>1116</v>
      </c>
      <c r="G2749" s="41"/>
      <c r="H2749" s="39">
        <v>53514451219</v>
      </c>
      <c r="I2749" s="39">
        <v>73</v>
      </c>
      <c r="J2749" s="39" t="s">
        <v>22</v>
      </c>
      <c r="K2749" s="39">
        <v>16.5</v>
      </c>
      <c r="L2749" s="39">
        <v>11</v>
      </c>
      <c r="M2749" s="39">
        <v>13.75</v>
      </c>
      <c r="N2749" s="37" t="s">
        <v>23</v>
      </c>
      <c r="O2749" s="37" t="s">
        <v>196</v>
      </c>
    </row>
    <row r="2750" spans="1:16" s="36" customFormat="1" x14ac:dyDescent="0.25">
      <c r="A2750" s="37" t="s">
        <v>5479</v>
      </c>
      <c r="B2750" s="44" t="str">
        <f t="shared" si="51"/>
        <v>N4282 2F/115V/1Ph/DS/cCSAus/UL</v>
      </c>
      <c r="C2750" s="37" t="s">
        <v>5480</v>
      </c>
      <c r="D2750" s="37" t="str">
        <f>VLOOKUP(A2750,'[1]Zoeller Pump Company'!$A$10:$C$3862,3,FALSE)</f>
        <v>https://www.zoellerpumps.com/en-us/products/sewage-pumps/commercial/280-series</v>
      </c>
      <c r="E2750" s="37" t="s">
        <v>21</v>
      </c>
      <c r="F2750" s="40">
        <v>1130</v>
      </c>
      <c r="G2750" s="41"/>
      <c r="H2750" s="42">
        <v>53514051143</v>
      </c>
      <c r="I2750" s="43">
        <v>88</v>
      </c>
      <c r="J2750" s="43" t="s">
        <v>22</v>
      </c>
      <c r="K2750" s="43">
        <v>22.62</v>
      </c>
      <c r="L2750" s="43">
        <v>11.75</v>
      </c>
      <c r="M2750" s="43">
        <v>14.75</v>
      </c>
      <c r="N2750" s="37" t="s">
        <v>23</v>
      </c>
      <c r="O2750" s="37" t="s">
        <v>24</v>
      </c>
    </row>
    <row r="2751" spans="1:16" s="36" customFormat="1" x14ac:dyDescent="0.25">
      <c r="A2751" s="37" t="s">
        <v>5481</v>
      </c>
      <c r="B2751" s="44" t="str">
        <f t="shared" si="51"/>
        <v>E4282 2F/230V/1Ph/DS/cCSAus/UL</v>
      </c>
      <c r="C2751" s="37" t="s">
        <v>5482</v>
      </c>
      <c r="D2751" s="37" t="str">
        <f>VLOOKUP(A2751,'[1]Zoeller Pump Company'!$A$10:$C$3862,3,FALSE)</f>
        <v>https://www.zoellerpumps.com/en-us/products/sewage-pumps/commercial/280-series</v>
      </c>
      <c r="E2751" s="37" t="s">
        <v>21</v>
      </c>
      <c r="F2751" s="40">
        <v>1218</v>
      </c>
      <c r="G2751" s="41"/>
      <c r="H2751" s="42">
        <v>53514051167</v>
      </c>
      <c r="I2751" s="43">
        <v>88</v>
      </c>
      <c r="J2751" s="43" t="s">
        <v>22</v>
      </c>
      <c r="K2751" s="43">
        <v>22.62</v>
      </c>
      <c r="L2751" s="43">
        <v>11.75</v>
      </c>
      <c r="M2751" s="43">
        <v>14.75</v>
      </c>
      <c r="N2751" s="37" t="s">
        <v>23</v>
      </c>
      <c r="O2751" s="37" t="s">
        <v>24</v>
      </c>
    </row>
    <row r="2752" spans="1:16" s="36" customFormat="1" x14ac:dyDescent="0.25">
      <c r="A2752" s="37" t="s">
        <v>5483</v>
      </c>
      <c r="B2752" s="44" t="str">
        <f t="shared" si="51"/>
        <v>I4282 2F/200-208V/1Ph/DS/cCSAus</v>
      </c>
      <c r="C2752" s="37" t="s">
        <v>5484</v>
      </c>
      <c r="D2752" s="37" t="str">
        <f>VLOOKUP(A2752,'[1]Zoeller Pump Company'!$A$10:$C$3862,3,FALSE)</f>
        <v>https://www.zoellerpumps.com/en-us/products/sewage-pumps/commercial/280-series</v>
      </c>
      <c r="E2752" s="37" t="s">
        <v>21</v>
      </c>
      <c r="F2752" s="40">
        <v>1258</v>
      </c>
      <c r="G2752" s="41"/>
      <c r="H2752" s="42">
        <v>53514051181</v>
      </c>
      <c r="I2752" s="43">
        <v>88</v>
      </c>
      <c r="J2752" s="43" t="s">
        <v>22</v>
      </c>
      <c r="K2752" s="43">
        <v>22.62</v>
      </c>
      <c r="L2752" s="43">
        <v>11.75</v>
      </c>
      <c r="M2752" s="43">
        <v>14.75</v>
      </c>
      <c r="N2752" s="37" t="s">
        <v>23</v>
      </c>
      <c r="O2752" s="37" t="s">
        <v>24</v>
      </c>
    </row>
    <row r="2753" spans="1:16" s="36" customFormat="1" x14ac:dyDescent="0.25">
      <c r="A2753" s="37" t="s">
        <v>5485</v>
      </c>
      <c r="B2753" s="44" t="str">
        <f t="shared" si="51"/>
        <v>J4282 2F/200-208V/3Ph/DS/cCSAus/UL</v>
      </c>
      <c r="C2753" s="37" t="s">
        <v>5486</v>
      </c>
      <c r="D2753" s="37" t="str">
        <f>VLOOKUP(A2753,'[1]Zoeller Pump Company'!$A$10:$C$3862,3,FALSE)</f>
        <v>https://www.zoellerpumps.com/en-us/products/sewage-pumps/commercial/280-series</v>
      </c>
      <c r="E2753" s="37" t="s">
        <v>21</v>
      </c>
      <c r="F2753" s="40">
        <v>1333</v>
      </c>
      <c r="G2753" s="41"/>
      <c r="H2753" s="42">
        <v>53514051204</v>
      </c>
      <c r="I2753" s="43">
        <v>88</v>
      </c>
      <c r="J2753" s="43" t="s">
        <v>22</v>
      </c>
      <c r="K2753" s="43">
        <v>22.62</v>
      </c>
      <c r="L2753" s="43">
        <v>11.75</v>
      </c>
      <c r="M2753" s="43">
        <v>14.75</v>
      </c>
      <c r="N2753" s="37" t="s">
        <v>23</v>
      </c>
      <c r="O2753" s="37" t="s">
        <v>24</v>
      </c>
    </row>
    <row r="2754" spans="1:16" s="36" customFormat="1" x14ac:dyDescent="0.25">
      <c r="A2754" s="37" t="s">
        <v>5487</v>
      </c>
      <c r="B2754" s="44" t="str">
        <f t="shared" si="51"/>
        <v>F4282 2F/230V/3Ph/DS/cCSAus/UL</v>
      </c>
      <c r="C2754" s="37" t="s">
        <v>5488</v>
      </c>
      <c r="D2754" s="37" t="str">
        <f>VLOOKUP(A2754,'[1]Zoeller Pump Company'!$A$10:$C$3862,3,FALSE)</f>
        <v>https://www.zoellerpumps.com/en-us/products/sewage-pumps/commercial/280-series</v>
      </c>
      <c r="E2754" s="37" t="s">
        <v>21</v>
      </c>
      <c r="F2754" s="40">
        <v>1333</v>
      </c>
      <c r="G2754" s="41"/>
      <c r="H2754" s="42">
        <v>53514051228</v>
      </c>
      <c r="I2754" s="43">
        <v>88</v>
      </c>
      <c r="J2754" s="43" t="s">
        <v>22</v>
      </c>
      <c r="K2754" s="43">
        <v>22.62</v>
      </c>
      <c r="L2754" s="43">
        <v>11.75</v>
      </c>
      <c r="M2754" s="43">
        <v>14.75</v>
      </c>
      <c r="N2754" s="37" t="s">
        <v>23</v>
      </c>
      <c r="O2754" s="37" t="s">
        <v>24</v>
      </c>
    </row>
    <row r="2755" spans="1:16" s="36" customFormat="1" x14ac:dyDescent="0.25">
      <c r="A2755" s="37" t="s">
        <v>5489</v>
      </c>
      <c r="B2755" s="44" t="str">
        <f t="shared" si="51"/>
        <v>G4282 2F/460V/3Ph/DS/cCSAus/UL</v>
      </c>
      <c r="C2755" s="37" t="s">
        <v>5490</v>
      </c>
      <c r="D2755" s="37" t="str">
        <f>VLOOKUP(A2755,'[1]Zoeller Pump Company'!$A$10:$C$3862,3,FALSE)</f>
        <v>https://www.zoellerpumps.com/en-us/products/sewage-pumps/commercial/280-series</v>
      </c>
      <c r="E2755" s="37" t="s">
        <v>21</v>
      </c>
      <c r="F2755" s="40">
        <v>1333</v>
      </c>
      <c r="G2755" s="41"/>
      <c r="H2755" s="42">
        <v>53514051242</v>
      </c>
      <c r="I2755" s="43">
        <v>88</v>
      </c>
      <c r="J2755" s="43" t="s">
        <v>22</v>
      </c>
      <c r="K2755" s="43">
        <v>22.62</v>
      </c>
      <c r="L2755" s="43">
        <v>11.75</v>
      </c>
      <c r="M2755" s="43">
        <v>14.75</v>
      </c>
      <c r="N2755" s="37" t="s">
        <v>23</v>
      </c>
      <c r="O2755" s="37" t="s">
        <v>24</v>
      </c>
    </row>
    <row r="2756" spans="1:16" s="36" customFormat="1" x14ac:dyDescent="0.25">
      <c r="A2756" s="37" t="s">
        <v>5491</v>
      </c>
      <c r="B2756" s="44" t="str">
        <f t="shared" si="51"/>
        <v>N4282 2F/25'Cd/115V/1Ph/DS/cCSAus/UL</v>
      </c>
      <c r="C2756" s="37" t="s">
        <v>5492</v>
      </c>
      <c r="D2756" s="37" t="str">
        <f>VLOOKUP(A2756,'[1]Zoeller Pump Company'!$A$10:$C$3862,3,FALSE)</f>
        <v>https://www.zoellerpumps.com/en-us/products/sewage-pumps/commercial/280-series</v>
      </c>
      <c r="E2756" s="37" t="s">
        <v>21</v>
      </c>
      <c r="F2756" s="40">
        <v>1230</v>
      </c>
      <c r="G2756" s="41"/>
      <c r="H2756" s="42">
        <v>53514069360</v>
      </c>
      <c r="I2756" s="43">
        <v>91</v>
      </c>
      <c r="J2756" s="43" t="s">
        <v>22</v>
      </c>
      <c r="K2756" s="43">
        <v>22.62</v>
      </c>
      <c r="L2756" s="43">
        <v>11.75</v>
      </c>
      <c r="M2756" s="43">
        <v>14.75</v>
      </c>
      <c r="N2756" s="37" t="s">
        <v>23</v>
      </c>
      <c r="O2756" s="37" t="s">
        <v>24</v>
      </c>
    </row>
    <row r="2757" spans="1:16" s="36" customFormat="1" x14ac:dyDescent="0.25">
      <c r="A2757" s="37" t="s">
        <v>5493</v>
      </c>
      <c r="B2757" s="44" t="str">
        <f t="shared" si="51"/>
        <v>J4282 2F/35'Cd/200-208V/3Ph/DS/cCSAus/UL</v>
      </c>
      <c r="C2757" s="37" t="s">
        <v>5494</v>
      </c>
      <c r="D2757" s="37" t="str">
        <f>VLOOKUP(A2757,'[1]Zoeller Pump Company'!$A$10:$C$3862,3,FALSE)</f>
        <v>https://www.zoellerpumps.com/en-us/products/sewage-pumps/commercial/280-series</v>
      </c>
      <c r="E2757" s="37" t="s">
        <v>21</v>
      </c>
      <c r="F2757" s="40">
        <v>1443</v>
      </c>
      <c r="G2757" s="41"/>
      <c r="H2757" s="42">
        <v>53514072933</v>
      </c>
      <c r="I2757" s="43">
        <v>93</v>
      </c>
      <c r="J2757" s="43" t="s">
        <v>22</v>
      </c>
      <c r="K2757" s="43">
        <v>22.62</v>
      </c>
      <c r="L2757" s="43">
        <v>11.75</v>
      </c>
      <c r="M2757" s="43">
        <v>14.75</v>
      </c>
      <c r="N2757" s="37" t="s">
        <v>23</v>
      </c>
      <c r="O2757" s="37" t="s">
        <v>24</v>
      </c>
    </row>
    <row r="2758" spans="1:16" s="36" customFormat="1" x14ac:dyDescent="0.25">
      <c r="A2758" s="37" t="s">
        <v>5495</v>
      </c>
      <c r="B2758" s="44" t="str">
        <f t="shared" si="51"/>
        <v>G4282 2F/35'Cd/460V/3Ph/DS/cCSAus/UL</v>
      </c>
      <c r="C2758" s="37" t="s">
        <v>5496</v>
      </c>
      <c r="D2758" s="37" t="str">
        <f>VLOOKUP(A2758,'[1]Zoeller Pump Company'!$A$10:$C$3862,3,FALSE)</f>
        <v>https://www.zoellerpumps.com/en-us/products/sewage-pumps/commercial/280-series</v>
      </c>
      <c r="E2758" s="37" t="s">
        <v>21</v>
      </c>
      <c r="F2758" s="40">
        <v>1333</v>
      </c>
      <c r="G2758" s="41"/>
      <c r="H2758" s="42">
        <v>53514092542</v>
      </c>
      <c r="I2758" s="43">
        <v>94</v>
      </c>
      <c r="J2758" s="43" t="s">
        <v>22</v>
      </c>
      <c r="K2758" s="43">
        <v>22.62</v>
      </c>
      <c r="L2758" s="43">
        <v>11.75</v>
      </c>
      <c r="M2758" s="43">
        <v>14.75</v>
      </c>
      <c r="N2758" s="37" t="s">
        <v>23</v>
      </c>
      <c r="O2758" s="37" t="s">
        <v>24</v>
      </c>
    </row>
    <row r="2759" spans="1:16" s="36" customFormat="1" x14ac:dyDescent="0.25">
      <c r="A2759" s="37" t="s">
        <v>5497</v>
      </c>
      <c r="B2759" s="44" t="str">
        <f t="shared" si="51"/>
        <v>E4282 2F/25'Cd/230V/1Ph/DS/cCSAus/UL</v>
      </c>
      <c r="C2759" s="37" t="s">
        <v>5498</v>
      </c>
      <c r="D2759" s="37" t="str">
        <f>VLOOKUP(A2759,'[1]Zoeller Pump Company'!$A$10:$C$3862,3,FALSE)</f>
        <v>https://www.zoellerpumps.com/en-us/products/sewage-pumps/commercial/280-series</v>
      </c>
      <c r="E2759" s="37" t="s">
        <v>21</v>
      </c>
      <c r="F2759" s="40">
        <v>1318</v>
      </c>
      <c r="G2759" s="41"/>
      <c r="H2759" s="42">
        <v>53514092962</v>
      </c>
      <c r="I2759" s="43">
        <v>88</v>
      </c>
      <c r="J2759" s="43" t="s">
        <v>22</v>
      </c>
      <c r="K2759" s="43">
        <v>22.62</v>
      </c>
      <c r="L2759" s="43">
        <v>11.75</v>
      </c>
      <c r="M2759" s="43">
        <v>14.75</v>
      </c>
      <c r="N2759" s="37" t="s">
        <v>23</v>
      </c>
      <c r="O2759" s="37" t="s">
        <v>24</v>
      </c>
      <c r="P2759" s="39"/>
    </row>
    <row r="2760" spans="1:16" s="36" customFormat="1" x14ac:dyDescent="0.25">
      <c r="A2760" s="37" t="s">
        <v>5499</v>
      </c>
      <c r="B2760" s="44" t="str">
        <f t="shared" si="51"/>
        <v>F4282 2F/25'Cd/230V/3Ph/DS/cCSAus/UL</v>
      </c>
      <c r="C2760" s="37" t="s">
        <v>5500</v>
      </c>
      <c r="D2760" s="37" t="str">
        <f>VLOOKUP(A2760,'[1]Zoeller Pump Company'!$A$10:$C$3862,3,FALSE)</f>
        <v>https://www.zoellerpumps.com/en-us/products/sewage-pumps/commercial/280-series</v>
      </c>
      <c r="E2760" s="37" t="s">
        <v>21</v>
      </c>
      <c r="F2760" s="40">
        <v>1433</v>
      </c>
      <c r="G2760" s="41"/>
      <c r="H2760" s="42">
        <v>53514098964</v>
      </c>
      <c r="I2760" s="43">
        <v>91</v>
      </c>
      <c r="J2760" s="43" t="s">
        <v>22</v>
      </c>
      <c r="K2760" s="43">
        <v>22.62</v>
      </c>
      <c r="L2760" s="43">
        <v>11.75</v>
      </c>
      <c r="M2760" s="43">
        <v>14.75</v>
      </c>
      <c r="N2760" s="37" t="s">
        <v>23</v>
      </c>
      <c r="O2760" s="37" t="s">
        <v>24</v>
      </c>
    </row>
    <row r="2761" spans="1:16" s="36" customFormat="1" x14ac:dyDescent="0.25">
      <c r="A2761" s="37" t="s">
        <v>5501</v>
      </c>
      <c r="B2761" s="44" t="str">
        <f t="shared" si="51"/>
        <v>I4282 2F/50'Cd/200-208V/1Ph/DS/cCSAus</v>
      </c>
      <c r="C2761" s="37" t="s">
        <v>5502</v>
      </c>
      <c r="D2761" s="37" t="str">
        <f>VLOOKUP(A2761,'[1]Zoeller Pump Company'!$A$10:$C$3862,3,FALSE)</f>
        <v>https://www.zoellerpumps.com/en-us/products/sewage-pumps/commercial/280-series</v>
      </c>
      <c r="E2761" s="37" t="s">
        <v>21</v>
      </c>
      <c r="F2761" s="40">
        <v>1398</v>
      </c>
      <c r="G2761" s="41"/>
      <c r="H2761" s="42">
        <v>53514143343</v>
      </c>
      <c r="I2761" s="43">
        <v>94</v>
      </c>
      <c r="J2761" s="43" t="s">
        <v>22</v>
      </c>
      <c r="K2761" s="43">
        <v>22.62</v>
      </c>
      <c r="L2761" s="43">
        <v>11.75</v>
      </c>
      <c r="M2761" s="43">
        <v>14.75</v>
      </c>
      <c r="N2761" s="37" t="s">
        <v>23</v>
      </c>
      <c r="O2761" s="37" t="s">
        <v>24</v>
      </c>
    </row>
    <row r="2762" spans="1:16" s="36" customFormat="1" x14ac:dyDescent="0.25">
      <c r="A2762" s="37" t="s">
        <v>5503</v>
      </c>
      <c r="B2762" s="44" t="str">
        <f t="shared" si="51"/>
        <v>I4282 2F/35'Cd/200-208V/1Ph/DS/cCSAus</v>
      </c>
      <c r="C2762" s="37" t="s">
        <v>5504</v>
      </c>
      <c r="D2762" s="37" t="str">
        <f>VLOOKUP(A2762,'[1]Zoeller Pump Company'!$A$10:$C$3862,3,FALSE)</f>
        <v>https://www.zoellerpumps.com/en-us/products/sewage-pumps/commercial/280-series</v>
      </c>
      <c r="E2762" s="37" t="s">
        <v>21</v>
      </c>
      <c r="F2762" s="40">
        <v>1368</v>
      </c>
      <c r="G2762" s="41"/>
      <c r="H2762" s="42">
        <v>53514143503</v>
      </c>
      <c r="I2762" s="43">
        <v>94</v>
      </c>
      <c r="J2762" s="43" t="s">
        <v>22</v>
      </c>
      <c r="K2762" s="43">
        <v>22.62</v>
      </c>
      <c r="L2762" s="43">
        <v>11.75</v>
      </c>
      <c r="M2762" s="43">
        <v>14.75</v>
      </c>
      <c r="N2762" s="37" t="s">
        <v>23</v>
      </c>
      <c r="O2762" s="37" t="s">
        <v>24</v>
      </c>
    </row>
    <row r="2763" spans="1:16" s="36" customFormat="1" x14ac:dyDescent="0.25">
      <c r="A2763" s="37" t="s">
        <v>5505</v>
      </c>
      <c r="B2763" s="44" t="str">
        <f t="shared" si="51"/>
        <v>N4282 2F/35'Cd/115V/1Ph/DS/cCSAus/UL</v>
      </c>
      <c r="C2763" s="37" t="s">
        <v>5506</v>
      </c>
      <c r="D2763" s="37" t="str">
        <f>VLOOKUP(A2763,'[1]Zoeller Pump Company'!$A$10:$C$3862,3,FALSE)</f>
        <v>https://www.zoellerpumps.com/en-us/products/sewage-pumps/commercial/280-series</v>
      </c>
      <c r="E2763" s="37" t="s">
        <v>21</v>
      </c>
      <c r="F2763" s="40">
        <v>1240</v>
      </c>
      <c r="G2763" s="41"/>
      <c r="H2763" s="42">
        <v>53514164041</v>
      </c>
      <c r="I2763" s="43">
        <v>93</v>
      </c>
      <c r="J2763" s="43" t="s">
        <v>22</v>
      </c>
      <c r="K2763" s="43">
        <v>22.62</v>
      </c>
      <c r="L2763" s="43">
        <v>11.75</v>
      </c>
      <c r="M2763" s="43">
        <v>14.75</v>
      </c>
      <c r="N2763" s="37" t="s">
        <v>23</v>
      </c>
      <c r="O2763" s="37" t="s">
        <v>24</v>
      </c>
    </row>
    <row r="2764" spans="1:16" s="36" customFormat="1" x14ac:dyDescent="0.25">
      <c r="A2764" s="37" t="s">
        <v>5507</v>
      </c>
      <c r="B2764" s="44" t="str">
        <f t="shared" si="51"/>
        <v>E4282 2F/35'Cd/230V/1Ph/DS/cCSAus/UL</v>
      </c>
      <c r="C2764" s="37" t="s">
        <v>5508</v>
      </c>
      <c r="D2764" s="37" t="str">
        <f>VLOOKUP(A2764,'[1]Zoeller Pump Company'!$A$10:$C$3862,3,FALSE)</f>
        <v>https://www.zoellerpumps.com/en-us/products/sewage-pumps/commercial/280-series</v>
      </c>
      <c r="E2764" s="37" t="s">
        <v>21</v>
      </c>
      <c r="F2764" s="40">
        <v>1328</v>
      </c>
      <c r="G2764" s="41"/>
      <c r="H2764" s="42">
        <v>53514181345</v>
      </c>
      <c r="I2764" s="43">
        <v>89</v>
      </c>
      <c r="J2764" s="43" t="s">
        <v>22</v>
      </c>
      <c r="K2764" s="43">
        <v>22.62</v>
      </c>
      <c r="L2764" s="43">
        <v>11.75</v>
      </c>
      <c r="M2764" s="43">
        <v>14.75</v>
      </c>
      <c r="N2764" s="37" t="s">
        <v>23</v>
      </c>
      <c r="O2764" s="37" t="s">
        <v>24</v>
      </c>
    </row>
    <row r="2765" spans="1:16" s="36" customFormat="1" x14ac:dyDescent="0.25">
      <c r="A2765" s="37" t="s">
        <v>5509</v>
      </c>
      <c r="B2765" s="44" t="str">
        <f t="shared" si="51"/>
        <v>N4282 2F/50'Cd/115V/1Ph/DS/cCSAus/UL</v>
      </c>
      <c r="C2765" s="37" t="s">
        <v>5510</v>
      </c>
      <c r="D2765" s="37" t="str">
        <f>VLOOKUP(A2765,'[1]Zoeller Pump Company'!$A$10:$C$3862,3,FALSE)</f>
        <v>https://www.zoellerpumps.com/en-us/products/sewage-pumps/commercial/280-series</v>
      </c>
      <c r="E2765" s="37" t="s">
        <v>21</v>
      </c>
      <c r="F2765" s="40">
        <v>1270</v>
      </c>
      <c r="G2765" s="41"/>
      <c r="H2765" s="42">
        <v>53514184094</v>
      </c>
      <c r="I2765" s="43">
        <v>97</v>
      </c>
      <c r="J2765" s="43" t="s">
        <v>22</v>
      </c>
      <c r="K2765" s="43"/>
      <c r="L2765" s="43"/>
      <c r="M2765" s="43"/>
      <c r="N2765" s="37" t="s">
        <v>23</v>
      </c>
      <c r="O2765" s="37" t="s">
        <v>24</v>
      </c>
    </row>
    <row r="2766" spans="1:16" s="36" customFormat="1" x14ac:dyDescent="0.25">
      <c r="A2766" s="37" t="s">
        <v>5511</v>
      </c>
      <c r="B2766" s="44" t="str">
        <f t="shared" si="51"/>
        <v>I4282 2F/25'Cd/200-208V/1Ph/DS/cCSAus</v>
      </c>
      <c r="C2766" s="37" t="s">
        <v>5512</v>
      </c>
      <c r="D2766" s="37" t="str">
        <f>VLOOKUP(A2766,'[1]Zoeller Pump Company'!$A$10:$C$3862,3,FALSE)</f>
        <v>https://www.zoellerpumps.com/en-us/products/sewage-pumps/commercial/280-series</v>
      </c>
      <c r="E2766" s="37" t="s">
        <v>21</v>
      </c>
      <c r="F2766" s="40">
        <v>1358</v>
      </c>
      <c r="G2766" s="41"/>
      <c r="H2766" s="42">
        <v>53514189914</v>
      </c>
      <c r="I2766" s="43">
        <v>93</v>
      </c>
      <c r="J2766" s="43" t="s">
        <v>22</v>
      </c>
      <c r="K2766" s="43"/>
      <c r="L2766" s="43"/>
      <c r="M2766" s="43"/>
      <c r="N2766" s="37" t="s">
        <v>23</v>
      </c>
      <c r="O2766" s="37" t="s">
        <v>24</v>
      </c>
    </row>
    <row r="2767" spans="1:16" s="36" customFormat="1" x14ac:dyDescent="0.25">
      <c r="A2767" s="37" t="s">
        <v>5513</v>
      </c>
      <c r="B2767" s="44" t="str">
        <f t="shared" si="51"/>
        <v>J4282 2F/25'Cd/200-208V/3Ph/DS/cCSAus/UL</v>
      </c>
      <c r="C2767" s="37" t="s">
        <v>5514</v>
      </c>
      <c r="D2767" s="37" t="str">
        <f>VLOOKUP(A2767,'[1]Zoeller Pump Company'!$A$10:$C$3862,3,FALSE)</f>
        <v>https://www.zoellerpumps.com/en-us/products/sewage-pumps/commercial/280-series</v>
      </c>
      <c r="E2767" s="37" t="s">
        <v>21</v>
      </c>
      <c r="F2767" s="40">
        <v>1433</v>
      </c>
      <c r="G2767" s="41"/>
      <c r="H2767" s="42">
        <v>53514242312</v>
      </c>
      <c r="I2767" s="43">
        <v>93</v>
      </c>
      <c r="J2767" s="43" t="s">
        <v>22</v>
      </c>
      <c r="K2767" s="43">
        <v>22.62</v>
      </c>
      <c r="L2767" s="43">
        <v>11.75</v>
      </c>
      <c r="M2767" s="43">
        <v>14.75</v>
      </c>
      <c r="N2767" s="37" t="s">
        <v>23</v>
      </c>
      <c r="O2767" s="37" t="s">
        <v>24</v>
      </c>
    </row>
    <row r="2768" spans="1:16" s="36" customFormat="1" x14ac:dyDescent="0.25">
      <c r="A2768" s="37" t="s">
        <v>5515</v>
      </c>
      <c r="B2768" s="44" t="str">
        <f t="shared" si="51"/>
        <v>E4282 2F/50'Cd/230V/1Ph/DS/cCSAus/UL</v>
      </c>
      <c r="C2768" s="37" t="s">
        <v>5516</v>
      </c>
      <c r="D2768" s="37" t="str">
        <f>VLOOKUP(A2768,'[1]Zoeller Pump Company'!$A$10:$C$3862,3,FALSE)</f>
        <v>https://www.zoellerpumps.com/en-us/products/sewage-pumps/commercial/280-series</v>
      </c>
      <c r="E2768" s="37" t="s">
        <v>21</v>
      </c>
      <c r="F2768" s="40">
        <v>1358</v>
      </c>
      <c r="G2768" s="41"/>
      <c r="H2768" s="42">
        <v>53514247911</v>
      </c>
      <c r="I2768" s="43">
        <v>89</v>
      </c>
      <c r="J2768" s="43" t="s">
        <v>22</v>
      </c>
      <c r="K2768" s="43">
        <v>22.62</v>
      </c>
      <c r="L2768" s="43">
        <v>11.75</v>
      </c>
      <c r="M2768" s="43">
        <v>14.75</v>
      </c>
      <c r="N2768" s="37" t="s">
        <v>23</v>
      </c>
      <c r="O2768" s="37" t="s">
        <v>24</v>
      </c>
    </row>
    <row r="2769" spans="1:15" s="36" customFormat="1" x14ac:dyDescent="0.25">
      <c r="A2769" s="37" t="s">
        <v>5517</v>
      </c>
      <c r="B2769" s="44" t="str">
        <f t="shared" si="51"/>
        <v>G4282 2F/25'Cd/460V/3Ph/DS/cCSAus/UL</v>
      </c>
      <c r="C2769" s="37" t="s">
        <v>5518</v>
      </c>
      <c r="D2769" s="37" t="str">
        <f>VLOOKUP(A2769,'[1]Zoeller Pump Company'!$A$10:$C$3862,3,FALSE)</f>
        <v>https://www.zoellerpumps.com/en-us/products/sewage-pumps/commercial/280-series</v>
      </c>
      <c r="E2769" s="37" t="s">
        <v>21</v>
      </c>
      <c r="F2769" s="40">
        <v>1433</v>
      </c>
      <c r="G2769" s="41"/>
      <c r="H2769" s="42">
        <v>53514256227</v>
      </c>
      <c r="I2769" s="43">
        <v>94</v>
      </c>
      <c r="J2769" s="43" t="s">
        <v>22</v>
      </c>
      <c r="K2769" s="43">
        <v>22.62</v>
      </c>
      <c r="L2769" s="43">
        <v>11.75</v>
      </c>
      <c r="M2769" s="43">
        <v>14.75</v>
      </c>
      <c r="N2769" s="37" t="s">
        <v>23</v>
      </c>
      <c r="O2769" s="37" t="s">
        <v>24</v>
      </c>
    </row>
    <row r="2770" spans="1:15" s="36" customFormat="1" x14ac:dyDescent="0.25">
      <c r="A2770" s="37" t="s">
        <v>5519</v>
      </c>
      <c r="B2770" s="44" t="str">
        <f t="shared" si="51"/>
        <v>F4282 2F/35'Cd/230V/3Ph/DS/cCSAus/UL</v>
      </c>
      <c r="C2770" s="37" t="s">
        <v>5520</v>
      </c>
      <c r="D2770" s="37" t="str">
        <f>VLOOKUP(A2770,'[1]Zoeller Pump Company'!$A$10:$C$3862,3,FALSE)</f>
        <v>https://www.zoellerpumps.com/en-us/products/sewage-pumps/commercial/280-series</v>
      </c>
      <c r="E2770" s="37" t="s">
        <v>21</v>
      </c>
      <c r="F2770" s="40">
        <v>1443</v>
      </c>
      <c r="G2770" s="41"/>
      <c r="H2770" s="42">
        <v>53514313708</v>
      </c>
      <c r="I2770" s="43">
        <v>91</v>
      </c>
      <c r="J2770" s="43" t="s">
        <v>22</v>
      </c>
      <c r="K2770" s="43">
        <v>22.62</v>
      </c>
      <c r="L2770" s="43">
        <v>11.75</v>
      </c>
      <c r="M2770" s="43">
        <v>14.75</v>
      </c>
      <c r="N2770" s="37" t="s">
        <v>23</v>
      </c>
      <c r="O2770" s="37" t="s">
        <v>24</v>
      </c>
    </row>
    <row r="2771" spans="1:15" s="36" customFormat="1" x14ac:dyDescent="0.25">
      <c r="A2771" s="37" t="s">
        <v>5521</v>
      </c>
      <c r="B2771" s="44" t="str">
        <f t="shared" si="51"/>
        <v>E4284 2F/230V/1Ph/DS/cCSAus/UL</v>
      </c>
      <c r="C2771" s="37" t="s">
        <v>5522</v>
      </c>
      <c r="D2771" s="37" t="str">
        <f>VLOOKUP(A2771,'[1]Zoeller Pump Company'!$A$10:$C$3862,3,FALSE)</f>
        <v>https://www.zoellerpumps.com/en-us/products/sewage-pumps/commercial/280-series</v>
      </c>
      <c r="E2771" s="37" t="s">
        <v>21</v>
      </c>
      <c r="F2771" s="40">
        <v>1379</v>
      </c>
      <c r="G2771" s="41"/>
      <c r="H2771" s="42">
        <v>53514051396</v>
      </c>
      <c r="I2771" s="43">
        <v>91</v>
      </c>
      <c r="J2771" s="43" t="s">
        <v>22</v>
      </c>
      <c r="K2771" s="43">
        <v>22.62</v>
      </c>
      <c r="L2771" s="43">
        <v>11.75</v>
      </c>
      <c r="M2771" s="43">
        <v>14.75</v>
      </c>
      <c r="N2771" s="37" t="s">
        <v>23</v>
      </c>
      <c r="O2771" s="37" t="s">
        <v>24</v>
      </c>
    </row>
    <row r="2772" spans="1:15" s="36" customFormat="1" x14ac:dyDescent="0.25">
      <c r="A2772" s="37" t="s">
        <v>5523</v>
      </c>
      <c r="B2772" s="44" t="str">
        <f t="shared" si="51"/>
        <v>I4284 2F/200-208V/1Ph/DS/cCSAus</v>
      </c>
      <c r="C2772" s="37" t="s">
        <v>5524</v>
      </c>
      <c r="D2772" s="37" t="str">
        <f>VLOOKUP(A2772,'[1]Zoeller Pump Company'!$A$10:$C$3862,3,FALSE)</f>
        <v>https://www.zoellerpumps.com/en-us/products/sewage-pumps/commercial/280-series</v>
      </c>
      <c r="E2772" s="37" t="s">
        <v>21</v>
      </c>
      <c r="F2772" s="40">
        <v>1419</v>
      </c>
      <c r="G2772" s="41"/>
      <c r="H2772" s="42">
        <v>53514051419</v>
      </c>
      <c r="I2772" s="43">
        <v>91</v>
      </c>
      <c r="J2772" s="43" t="s">
        <v>22</v>
      </c>
      <c r="K2772" s="43">
        <v>22.62</v>
      </c>
      <c r="L2772" s="43">
        <v>11.75</v>
      </c>
      <c r="M2772" s="43">
        <v>14.75</v>
      </c>
      <c r="N2772" s="37" t="s">
        <v>23</v>
      </c>
      <c r="O2772" s="37" t="s">
        <v>24</v>
      </c>
    </row>
    <row r="2773" spans="1:15" s="36" customFormat="1" x14ac:dyDescent="0.25">
      <c r="A2773" s="37" t="s">
        <v>5525</v>
      </c>
      <c r="B2773" s="44" t="str">
        <f t="shared" si="51"/>
        <v>J4284 2F/200-208V/3Ph/DS/cCSAus/UL</v>
      </c>
      <c r="C2773" s="37" t="s">
        <v>5526</v>
      </c>
      <c r="D2773" s="37" t="str">
        <f>VLOOKUP(A2773,'[1]Zoeller Pump Company'!$A$10:$C$3862,3,FALSE)</f>
        <v>https://www.zoellerpumps.com/en-us/products/sewage-pumps/commercial/280-series</v>
      </c>
      <c r="E2773" s="37" t="s">
        <v>21</v>
      </c>
      <c r="F2773" s="40">
        <v>1494</v>
      </c>
      <c r="G2773" s="41"/>
      <c r="H2773" s="42">
        <v>53514051433</v>
      </c>
      <c r="I2773" s="43">
        <v>91</v>
      </c>
      <c r="J2773" s="43" t="s">
        <v>22</v>
      </c>
      <c r="K2773" s="43">
        <v>22.62</v>
      </c>
      <c r="L2773" s="43">
        <v>11.75</v>
      </c>
      <c r="M2773" s="43">
        <v>14.75</v>
      </c>
      <c r="N2773" s="37" t="s">
        <v>23</v>
      </c>
      <c r="O2773" s="37" t="s">
        <v>24</v>
      </c>
    </row>
    <row r="2774" spans="1:15" s="36" customFormat="1" x14ac:dyDescent="0.25">
      <c r="A2774" s="37" t="s">
        <v>5527</v>
      </c>
      <c r="B2774" s="44" t="str">
        <f t="shared" si="51"/>
        <v>F4284 2F/230V/3Ph/DS/cCSAus/UL</v>
      </c>
      <c r="C2774" s="37" t="s">
        <v>5528</v>
      </c>
      <c r="D2774" s="37" t="str">
        <f>VLOOKUP(A2774,'[1]Zoeller Pump Company'!$A$10:$C$3862,3,FALSE)</f>
        <v>https://www.zoellerpumps.com/en-us/products/sewage-pumps/commercial/280-series</v>
      </c>
      <c r="E2774" s="37" t="s">
        <v>21</v>
      </c>
      <c r="F2774" s="40">
        <v>1494</v>
      </c>
      <c r="G2774" s="41"/>
      <c r="H2774" s="42">
        <v>53514051457</v>
      </c>
      <c r="I2774" s="43">
        <v>91</v>
      </c>
      <c r="J2774" s="43" t="s">
        <v>22</v>
      </c>
      <c r="K2774" s="43">
        <v>22.62</v>
      </c>
      <c r="L2774" s="43">
        <v>11.75</v>
      </c>
      <c r="M2774" s="43">
        <v>14.75</v>
      </c>
      <c r="N2774" s="37" t="s">
        <v>23</v>
      </c>
      <c r="O2774" s="37" t="s">
        <v>24</v>
      </c>
    </row>
    <row r="2775" spans="1:15" s="36" customFormat="1" x14ac:dyDescent="0.25">
      <c r="A2775" s="37" t="s">
        <v>5529</v>
      </c>
      <c r="B2775" s="44" t="str">
        <f t="shared" si="51"/>
        <v>G4284 2F/460V/3Ph/DS/cCSAus/UL</v>
      </c>
      <c r="C2775" s="37" t="s">
        <v>5530</v>
      </c>
      <c r="D2775" s="37" t="str">
        <f>VLOOKUP(A2775,'[1]Zoeller Pump Company'!$A$10:$C$3862,3,FALSE)</f>
        <v>https://www.zoellerpumps.com/en-us/products/sewage-pumps/commercial/280-series</v>
      </c>
      <c r="E2775" s="37" t="s">
        <v>21</v>
      </c>
      <c r="F2775" s="40">
        <v>1494</v>
      </c>
      <c r="G2775" s="41"/>
      <c r="H2775" s="42">
        <v>53514051792</v>
      </c>
      <c r="I2775" s="43">
        <v>91</v>
      </c>
      <c r="J2775" s="43" t="s">
        <v>22</v>
      </c>
      <c r="K2775" s="43">
        <v>22.62</v>
      </c>
      <c r="L2775" s="43">
        <v>11.75</v>
      </c>
      <c r="M2775" s="43">
        <v>14.75</v>
      </c>
      <c r="N2775" s="37" t="s">
        <v>23</v>
      </c>
      <c r="O2775" s="37" t="s">
        <v>24</v>
      </c>
    </row>
    <row r="2776" spans="1:15" s="36" customFormat="1" x14ac:dyDescent="0.25">
      <c r="A2776" s="37" t="s">
        <v>5531</v>
      </c>
      <c r="B2776" s="44" t="str">
        <f t="shared" si="51"/>
        <v>F4284 2F/25'Cd/230V/3Ph/DS/cCSAus/UL/</v>
      </c>
      <c r="C2776" s="37" t="s">
        <v>5532</v>
      </c>
      <c r="D2776" s="37" t="str">
        <f>VLOOKUP(A2776,'[1]Zoeller Pump Company'!$A$10:$C$3862,3,FALSE)</f>
        <v>https://www.zoellerpumps.com/en-us/products/sewage-pumps/commercial/280-series</v>
      </c>
      <c r="E2776" s="37" t="s">
        <v>21</v>
      </c>
      <c r="F2776" s="40">
        <v>1594</v>
      </c>
      <c r="G2776" s="41"/>
      <c r="H2776" s="42">
        <v>53514058845</v>
      </c>
      <c r="I2776" s="43">
        <v>93</v>
      </c>
      <c r="J2776" s="43" t="s">
        <v>22</v>
      </c>
      <c r="K2776" s="43">
        <v>22.62</v>
      </c>
      <c r="L2776" s="43">
        <v>11.75</v>
      </c>
      <c r="M2776" s="43">
        <v>14.75</v>
      </c>
      <c r="N2776" s="37" t="s">
        <v>23</v>
      </c>
      <c r="O2776" s="37" t="s">
        <v>24</v>
      </c>
    </row>
    <row r="2777" spans="1:15" s="36" customFormat="1" x14ac:dyDescent="0.25">
      <c r="A2777" s="37" t="s">
        <v>5533</v>
      </c>
      <c r="B2777" s="44" t="str">
        <f t="shared" si="51"/>
        <v>E4284 2F/25'Cd/230V/1Ph/DS/cCSAus/UL/</v>
      </c>
      <c r="C2777" s="37" t="s">
        <v>5534</v>
      </c>
      <c r="D2777" s="37" t="str">
        <f>VLOOKUP(A2777,'[1]Zoeller Pump Company'!$A$10:$C$3862,3,FALSE)</f>
        <v>https://www.zoellerpumps.com/en-us/products/sewage-pumps/commercial/280-series</v>
      </c>
      <c r="E2777" s="37" t="s">
        <v>21</v>
      </c>
      <c r="F2777" s="40">
        <v>1479</v>
      </c>
      <c r="G2777" s="41"/>
      <c r="H2777" s="42">
        <v>53514066673</v>
      </c>
      <c r="I2777" s="43">
        <v>93</v>
      </c>
      <c r="J2777" s="43" t="s">
        <v>22</v>
      </c>
      <c r="K2777" s="43">
        <v>22.62</v>
      </c>
      <c r="L2777" s="43">
        <v>11.75</v>
      </c>
      <c r="M2777" s="43">
        <v>14.75</v>
      </c>
      <c r="N2777" s="37" t="s">
        <v>23</v>
      </c>
      <c r="O2777" s="37" t="s">
        <v>24</v>
      </c>
    </row>
    <row r="2778" spans="1:15" s="36" customFormat="1" x14ac:dyDescent="0.25">
      <c r="A2778" s="37" t="s">
        <v>5535</v>
      </c>
      <c r="B2778" s="44" t="str">
        <f t="shared" si="51"/>
        <v>F4284 2F/35'Cd/230V/3Ph/DS/cCSAus/UL</v>
      </c>
      <c r="C2778" s="37" t="s">
        <v>5536</v>
      </c>
      <c r="D2778" s="37" t="str">
        <f>VLOOKUP(A2778,'[1]Zoeller Pump Company'!$A$10:$C$3862,3,FALSE)</f>
        <v>https://www.zoellerpumps.com/en-us/products/sewage-pumps/commercial/280-series</v>
      </c>
      <c r="E2778" s="37" t="s">
        <v>21</v>
      </c>
      <c r="F2778" s="40">
        <v>1494</v>
      </c>
      <c r="G2778" s="41"/>
      <c r="H2778" s="42">
        <v>53514088934</v>
      </c>
      <c r="I2778" s="43">
        <v>96</v>
      </c>
      <c r="J2778" s="43" t="s">
        <v>22</v>
      </c>
      <c r="K2778" s="43">
        <v>22.62</v>
      </c>
      <c r="L2778" s="43">
        <v>11.75</v>
      </c>
      <c r="M2778" s="43">
        <v>14.75</v>
      </c>
      <c r="N2778" s="37" t="s">
        <v>23</v>
      </c>
      <c r="O2778" s="37" t="s">
        <v>24</v>
      </c>
    </row>
    <row r="2779" spans="1:15" s="36" customFormat="1" x14ac:dyDescent="0.25">
      <c r="A2779" s="37" t="s">
        <v>5537</v>
      </c>
      <c r="B2779" s="44" t="str">
        <f t="shared" si="51"/>
        <v>I4284 2F/50'Cd/200-208V/1Ph/DS/cCSAus</v>
      </c>
      <c r="C2779" s="37" t="s">
        <v>5538</v>
      </c>
      <c r="D2779" s="37" t="str">
        <f>VLOOKUP(A2779,'[1]Zoeller Pump Company'!$A$10:$C$3862,3,FALSE)</f>
        <v>https://www.zoellerpumps.com/en-us/products/sewage-pumps/commercial/280-series</v>
      </c>
      <c r="E2779" s="37" t="s">
        <v>21</v>
      </c>
      <c r="F2779" s="40">
        <v>1559</v>
      </c>
      <c r="G2779" s="41"/>
      <c r="H2779" s="42">
        <v>53514097486</v>
      </c>
      <c r="I2779" s="43">
        <v>99</v>
      </c>
      <c r="J2779" s="43" t="s">
        <v>22</v>
      </c>
      <c r="K2779" s="43">
        <v>22.62</v>
      </c>
      <c r="L2779" s="43">
        <v>11.75</v>
      </c>
      <c r="M2779" s="43">
        <v>14.75</v>
      </c>
      <c r="N2779" s="37" t="s">
        <v>23</v>
      </c>
      <c r="O2779" s="37" t="s">
        <v>24</v>
      </c>
    </row>
    <row r="2780" spans="1:15" s="36" customFormat="1" x14ac:dyDescent="0.25">
      <c r="A2780" s="37" t="s">
        <v>5539</v>
      </c>
      <c r="B2780" s="44" t="str">
        <f t="shared" si="51"/>
        <v>J4284 2F/25'Cd/200-208V/3Ph/DS/cCSAus/UL</v>
      </c>
      <c r="C2780" s="37" t="s">
        <v>5540</v>
      </c>
      <c r="D2780" s="37" t="str">
        <f>VLOOKUP(A2780,'[1]Zoeller Pump Company'!$A$10:$C$3862,3,FALSE)</f>
        <v>https://www.zoellerpumps.com/en-us/products/sewage-pumps/commercial/280-series</v>
      </c>
      <c r="E2780" s="37" t="s">
        <v>21</v>
      </c>
      <c r="F2780" s="40">
        <v>1594</v>
      </c>
      <c r="G2780" s="41"/>
      <c r="H2780" s="42">
        <v>53514104450</v>
      </c>
      <c r="I2780" s="43">
        <v>93</v>
      </c>
      <c r="J2780" s="43" t="s">
        <v>22</v>
      </c>
      <c r="K2780" s="43">
        <v>22.62</v>
      </c>
      <c r="L2780" s="43">
        <v>11.75</v>
      </c>
      <c r="M2780" s="43">
        <v>14.75</v>
      </c>
      <c r="N2780" s="37" t="s">
        <v>23</v>
      </c>
      <c r="O2780" s="37" t="s">
        <v>24</v>
      </c>
    </row>
    <row r="2781" spans="1:15" s="36" customFormat="1" x14ac:dyDescent="0.25">
      <c r="A2781" s="37" t="s">
        <v>5541</v>
      </c>
      <c r="B2781" s="44" t="str">
        <f t="shared" si="51"/>
        <v>G4284 2F/25'Cd/460V/3Ph/DS/cCSAus/UL</v>
      </c>
      <c r="C2781" s="37" t="s">
        <v>5542</v>
      </c>
      <c r="D2781" s="37" t="str">
        <f>VLOOKUP(A2781,'[1]Zoeller Pump Company'!$A$10:$C$3862,3,FALSE)</f>
        <v>https://www.zoellerpumps.com/en-us/products/sewage-pumps/commercial/280-series</v>
      </c>
      <c r="E2781" s="37" t="s">
        <v>21</v>
      </c>
      <c r="F2781" s="40">
        <v>1594</v>
      </c>
      <c r="G2781" s="41"/>
      <c r="H2781" s="42">
        <v>53514128692</v>
      </c>
      <c r="I2781" s="43">
        <v>94</v>
      </c>
      <c r="J2781" s="43" t="s">
        <v>22</v>
      </c>
      <c r="K2781" s="43">
        <v>22.62</v>
      </c>
      <c r="L2781" s="43">
        <v>11.75</v>
      </c>
      <c r="M2781" s="43">
        <v>14.75</v>
      </c>
      <c r="N2781" s="37" t="s">
        <v>23</v>
      </c>
      <c r="O2781" s="37" t="s">
        <v>24</v>
      </c>
    </row>
    <row r="2782" spans="1:15" s="36" customFormat="1" x14ac:dyDescent="0.25">
      <c r="A2782" s="37" t="s">
        <v>5543</v>
      </c>
      <c r="B2782" s="44" t="str">
        <f t="shared" si="51"/>
        <v>J4284 2F/50'Cd/200-208V/3Ph/DS/cCSAus/UL</v>
      </c>
      <c r="C2782" s="37" t="s">
        <v>5544</v>
      </c>
      <c r="D2782" s="37" t="str">
        <f>VLOOKUP(A2782,'[1]Zoeller Pump Company'!$A$10:$C$3862,3,FALSE)</f>
        <v>https://www.zoellerpumps.com/en-us/products/sewage-pumps/commercial/280-series</v>
      </c>
      <c r="E2782" s="37" t="s">
        <v>21</v>
      </c>
      <c r="F2782" s="40">
        <v>1634</v>
      </c>
      <c r="G2782" s="41"/>
      <c r="H2782" s="42">
        <v>53514184506</v>
      </c>
      <c r="I2782" s="43">
        <v>91</v>
      </c>
      <c r="J2782" s="43" t="s">
        <v>22</v>
      </c>
      <c r="K2782" s="43">
        <v>22.62</v>
      </c>
      <c r="L2782" s="43">
        <v>11.75</v>
      </c>
      <c r="M2782" s="43">
        <v>14.75</v>
      </c>
      <c r="N2782" s="37" t="s">
        <v>23</v>
      </c>
      <c r="O2782" s="37" t="s">
        <v>24</v>
      </c>
    </row>
    <row r="2783" spans="1:15" s="36" customFormat="1" x14ac:dyDescent="0.25">
      <c r="A2783" s="37" t="s">
        <v>5545</v>
      </c>
      <c r="B2783" s="44" t="str">
        <f t="shared" si="51"/>
        <v>F4284 2F/50'Cd/230V/3Ph/DS/cCSAus/UL</v>
      </c>
      <c r="C2783" s="37" t="s">
        <v>5546</v>
      </c>
      <c r="D2783" s="37" t="str">
        <f>VLOOKUP(A2783,'[1]Zoeller Pump Company'!$A$10:$C$3862,3,FALSE)</f>
        <v>https://www.zoellerpumps.com/en-us/products/sewage-pumps/commercial/280-series</v>
      </c>
      <c r="E2783" s="37" t="s">
        <v>21</v>
      </c>
      <c r="F2783" s="40">
        <v>1634</v>
      </c>
      <c r="G2783" s="41"/>
      <c r="H2783" s="42">
        <v>53514202460</v>
      </c>
      <c r="I2783" s="43">
        <v>98</v>
      </c>
      <c r="J2783" s="43" t="s">
        <v>22</v>
      </c>
      <c r="K2783" s="43"/>
      <c r="L2783" s="43"/>
      <c r="M2783" s="43"/>
      <c r="N2783" s="37" t="s">
        <v>23</v>
      </c>
      <c r="O2783" s="37" t="s">
        <v>24</v>
      </c>
    </row>
    <row r="2784" spans="1:15" s="36" customFormat="1" x14ac:dyDescent="0.25">
      <c r="A2784" s="37" t="s">
        <v>5547</v>
      </c>
      <c r="B2784" s="44" t="str">
        <f t="shared" si="51"/>
        <v>G4284 2F/50'Cd/460V/3Ph/DS/cCSAus/UL/</v>
      </c>
      <c r="C2784" s="37" t="s">
        <v>5548</v>
      </c>
      <c r="D2784" s="37" t="str">
        <f>VLOOKUP(A2784,'[1]Zoeller Pump Company'!$A$10:$C$3862,3,FALSE)</f>
        <v>https://www.zoellerpumps.com/en-us/products/sewage-pumps/commercial/280-series</v>
      </c>
      <c r="E2784" s="37" t="s">
        <v>21</v>
      </c>
      <c r="F2784" s="40">
        <v>1634</v>
      </c>
      <c r="G2784" s="41"/>
      <c r="H2784" s="42">
        <v>53514214531</v>
      </c>
      <c r="I2784" s="43">
        <v>94</v>
      </c>
      <c r="J2784" s="43" t="s">
        <v>22</v>
      </c>
      <c r="K2784" s="43">
        <v>22.62</v>
      </c>
      <c r="L2784" s="43">
        <v>11.75</v>
      </c>
      <c r="M2784" s="43">
        <v>14.75</v>
      </c>
      <c r="N2784" s="37" t="s">
        <v>23</v>
      </c>
      <c r="O2784" s="37" t="s">
        <v>24</v>
      </c>
    </row>
    <row r="2785" spans="1:15" s="36" customFormat="1" x14ac:dyDescent="0.25">
      <c r="A2785" s="37" t="s">
        <v>5549</v>
      </c>
      <c r="B2785" s="44" t="str">
        <f t="shared" si="51"/>
        <v>J4284 2F/35'Cd/200-208V/3Ph/DS/cCSAus/UL</v>
      </c>
      <c r="C2785" s="37" t="s">
        <v>5550</v>
      </c>
      <c r="D2785" s="37" t="str">
        <f>VLOOKUP(A2785,'[1]Zoeller Pump Company'!$A$10:$C$3862,3,FALSE)</f>
        <v>https://www.zoellerpumps.com/en-us/products/sewage-pumps/commercial/280-series</v>
      </c>
      <c r="E2785" s="37" t="s">
        <v>21</v>
      </c>
      <c r="F2785" s="40">
        <v>1604</v>
      </c>
      <c r="G2785" s="41"/>
      <c r="H2785" s="42">
        <v>53514222024</v>
      </c>
      <c r="I2785" s="43">
        <v>94</v>
      </c>
      <c r="J2785" s="43" t="s">
        <v>22</v>
      </c>
      <c r="K2785" s="43">
        <v>22.62</v>
      </c>
      <c r="L2785" s="43">
        <v>11.75</v>
      </c>
      <c r="M2785" s="43">
        <v>14.75</v>
      </c>
      <c r="N2785" s="37" t="s">
        <v>23</v>
      </c>
      <c r="O2785" s="37" t="s">
        <v>24</v>
      </c>
    </row>
    <row r="2786" spans="1:15" s="36" customFormat="1" x14ac:dyDescent="0.25">
      <c r="A2786" s="37" t="s">
        <v>5551</v>
      </c>
      <c r="B2786" s="44" t="str">
        <f t="shared" si="51"/>
        <v>E4284 2F/35'Cd/230V/1Ph/DS/cCSAus/UL</v>
      </c>
      <c r="C2786" s="37" t="s">
        <v>5552</v>
      </c>
      <c r="D2786" s="37" t="str">
        <f>VLOOKUP(A2786,'[1]Zoeller Pump Company'!$A$10:$C$3862,3,FALSE)</f>
        <v>https://www.zoellerpumps.com/en-us/products/sewage-pumps/commercial/280-series</v>
      </c>
      <c r="E2786" s="37" t="s">
        <v>21</v>
      </c>
      <c r="F2786" s="40">
        <v>1489</v>
      </c>
      <c r="G2786" s="41"/>
      <c r="H2786" s="42">
        <v>53514325879</v>
      </c>
      <c r="I2786" s="43">
        <v>94</v>
      </c>
      <c r="J2786" s="43" t="s">
        <v>22</v>
      </c>
      <c r="K2786" s="43">
        <v>22.62</v>
      </c>
      <c r="L2786" s="43">
        <v>11.75</v>
      </c>
      <c r="M2786" s="43">
        <v>14.75</v>
      </c>
      <c r="N2786" s="37" t="s">
        <v>23</v>
      </c>
      <c r="O2786" s="37" t="s">
        <v>24</v>
      </c>
    </row>
    <row r="2787" spans="1:15" s="36" customFormat="1" x14ac:dyDescent="0.25">
      <c r="A2787" s="37" t="s">
        <v>5553</v>
      </c>
      <c r="B2787" s="44" t="str">
        <f t="shared" si="51"/>
        <v>I4284 2F/25'Cd/200-208V/1Ph/DS/cCSAus</v>
      </c>
      <c r="C2787" s="37" t="s">
        <v>5554</v>
      </c>
      <c r="D2787" s="37" t="str">
        <f>VLOOKUP(A2787,'[1]Zoeller Pump Company'!$A$10:$C$3862,3,FALSE)</f>
        <v>https://www.zoellerpumps.com/en-us/products/sewage-pumps/commercial/280-series</v>
      </c>
      <c r="E2787" s="37" t="s">
        <v>21</v>
      </c>
      <c r="F2787" s="40">
        <v>1519</v>
      </c>
      <c r="G2787" s="41"/>
      <c r="H2787" s="42">
        <v>53514351274</v>
      </c>
      <c r="I2787" s="43">
        <v>98</v>
      </c>
      <c r="J2787" s="43" t="s">
        <v>22</v>
      </c>
      <c r="K2787" s="43">
        <v>22.62</v>
      </c>
      <c r="L2787" s="43">
        <v>11.75</v>
      </c>
      <c r="M2787" s="43">
        <v>14.75</v>
      </c>
      <c r="N2787" s="37" t="s">
        <v>23</v>
      </c>
      <c r="O2787" s="37" t="s">
        <v>24</v>
      </c>
    </row>
    <row r="2788" spans="1:15" s="36" customFormat="1" x14ac:dyDescent="0.25">
      <c r="A2788" s="37" t="s">
        <v>5555</v>
      </c>
      <c r="B2788" s="44" t="str">
        <f t="shared" si="51"/>
        <v>E4185 2F/230V/1Ph/DS/cCSAus/UL/(4185-0004)</v>
      </c>
      <c r="C2788" s="37" t="s">
        <v>5556</v>
      </c>
      <c r="D2788" s="37" t="str">
        <f>VLOOKUP(A2788,'[1]Zoeller Pump Company'!$A$10:$C$3862,3,FALSE)</f>
        <v>https://www.zoellerpumps.com/en-us/products/sump-effluent-pumps/commercial/180-190-series</v>
      </c>
      <c r="E2788" s="37" t="s">
        <v>21</v>
      </c>
      <c r="F2788" s="40">
        <v>1514</v>
      </c>
      <c r="G2788" s="41"/>
      <c r="H2788" s="42">
        <v>53514100278</v>
      </c>
      <c r="I2788" s="43">
        <v>92</v>
      </c>
      <c r="J2788" s="43" t="s">
        <v>22</v>
      </c>
      <c r="K2788" s="43">
        <v>22.62</v>
      </c>
      <c r="L2788" s="43">
        <v>11.75</v>
      </c>
      <c r="M2788" s="43">
        <v>14.75</v>
      </c>
      <c r="N2788" s="37" t="s">
        <v>23</v>
      </c>
      <c r="O2788" s="37" t="s">
        <v>24</v>
      </c>
    </row>
    <row r="2789" spans="1:15" s="36" customFormat="1" x14ac:dyDescent="0.25">
      <c r="A2789" s="37" t="s">
        <v>5557</v>
      </c>
      <c r="B2789" s="44" t="str">
        <f t="shared" si="51"/>
        <v>G4185 2F/460V/3Ph/DS/cCSAus/UL/(4185-0008)</v>
      </c>
      <c r="C2789" s="37" t="s">
        <v>5558</v>
      </c>
      <c r="D2789" s="37" t="str">
        <f>VLOOKUP(A2789,'[1]Zoeller Pump Company'!$A$10:$C$3862,3,FALSE)</f>
        <v>https://www.zoellerpumps.com/en-us/products/sump-effluent-pumps/commercial/180-190-series</v>
      </c>
      <c r="E2789" s="37" t="s">
        <v>21</v>
      </c>
      <c r="F2789" s="40">
        <v>1629</v>
      </c>
      <c r="G2789" s="41"/>
      <c r="H2789" s="42">
        <v>53514150853</v>
      </c>
      <c r="I2789" s="43">
        <v>93</v>
      </c>
      <c r="J2789" s="43" t="s">
        <v>22</v>
      </c>
      <c r="K2789" s="43">
        <v>22.62</v>
      </c>
      <c r="L2789" s="43">
        <v>11.75</v>
      </c>
      <c r="M2789" s="43">
        <v>14.75</v>
      </c>
      <c r="N2789" s="37" t="s">
        <v>23</v>
      </c>
      <c r="O2789" s="37" t="s">
        <v>24</v>
      </c>
    </row>
    <row r="2790" spans="1:15" s="36" customFormat="1" x14ac:dyDescent="0.25">
      <c r="A2790" s="37" t="s">
        <v>5559</v>
      </c>
      <c r="B2790" s="44" t="str">
        <f t="shared" si="51"/>
        <v>J4185 2F/50'Cd/200-208V/3Ph/DS/cCSAus/UL/(4185-0014)</v>
      </c>
      <c r="C2790" s="37" t="s">
        <v>5560</v>
      </c>
      <c r="D2790" s="37" t="str">
        <f>VLOOKUP(A2790,'[1]Zoeller Pump Company'!$A$10:$C$3862,3,FALSE)</f>
        <v>https://www.zoellerpumps.com/en-us/products/sump-effluent-pumps/commercial/180-190-series</v>
      </c>
      <c r="E2790" s="37" t="s">
        <v>21</v>
      </c>
      <c r="F2790" s="40">
        <v>1769</v>
      </c>
      <c r="G2790" s="41"/>
      <c r="H2790" s="42">
        <v>53514258344</v>
      </c>
      <c r="I2790" s="43">
        <v>93</v>
      </c>
      <c r="J2790" s="43" t="s">
        <v>22</v>
      </c>
      <c r="K2790" s="43">
        <v>23.75</v>
      </c>
      <c r="L2790" s="43">
        <v>11.75</v>
      </c>
      <c r="M2790" s="43">
        <v>14.75</v>
      </c>
      <c r="N2790" s="37" t="s">
        <v>23</v>
      </c>
      <c r="O2790" s="37" t="s">
        <v>24</v>
      </c>
    </row>
    <row r="2791" spans="1:15" s="36" customFormat="1" x14ac:dyDescent="0.25">
      <c r="A2791" s="37" t="s">
        <v>5561</v>
      </c>
      <c r="B2791" s="44" t="str">
        <f t="shared" si="51"/>
        <v>J4185 2F/200-208V/3Ph/DS/cCSAus/UL/(4185-0006)</v>
      </c>
      <c r="C2791" s="37" t="s">
        <v>5562</v>
      </c>
      <c r="D2791" s="37" t="str">
        <f>VLOOKUP(A2791,'[1]Zoeller Pump Company'!$A$10:$C$3862,3,FALSE)</f>
        <v>https://www.zoellerpumps.com/en-us/products/sump-effluent-pumps/commercial/180-190-series</v>
      </c>
      <c r="E2791" s="37" t="s">
        <v>21</v>
      </c>
      <c r="F2791" s="40">
        <v>1629</v>
      </c>
      <c r="G2791" s="41"/>
      <c r="H2791" s="42">
        <v>53514265878</v>
      </c>
      <c r="I2791" s="43">
        <v>91</v>
      </c>
      <c r="J2791" s="43" t="s">
        <v>22</v>
      </c>
      <c r="K2791" s="43">
        <v>22.62</v>
      </c>
      <c r="L2791" s="43">
        <v>11.75</v>
      </c>
      <c r="M2791" s="43">
        <v>14.75</v>
      </c>
      <c r="N2791" s="37" t="s">
        <v>23</v>
      </c>
      <c r="O2791" s="37" t="s">
        <v>24</v>
      </c>
    </row>
    <row r="2792" spans="1:15" s="36" customFormat="1" x14ac:dyDescent="0.25">
      <c r="A2792" s="37" t="s">
        <v>5563</v>
      </c>
      <c r="B2792" s="44" t="str">
        <f t="shared" si="51"/>
        <v>F4185 2F/230V/3Ph/DS/cCSAus/UL/(4185-0007)</v>
      </c>
      <c r="C2792" s="37" t="s">
        <v>5564</v>
      </c>
      <c r="D2792" s="37" t="str">
        <f>VLOOKUP(A2792,'[1]Zoeller Pump Company'!$A$10:$C$3862,3,FALSE)</f>
        <v>https://www.zoellerpumps.com/en-us/products/sump-effluent-pumps/commercial/180-190-series</v>
      </c>
      <c r="E2792" s="37" t="s">
        <v>21</v>
      </c>
      <c r="F2792" s="40">
        <v>1629</v>
      </c>
      <c r="G2792" s="41"/>
      <c r="H2792" s="42">
        <v>53514369170</v>
      </c>
      <c r="I2792" s="43">
        <v>91</v>
      </c>
      <c r="J2792" s="43" t="s">
        <v>22</v>
      </c>
      <c r="K2792" s="43">
        <v>22.62</v>
      </c>
      <c r="L2792" s="43">
        <v>11.75</v>
      </c>
      <c r="M2792" s="43">
        <v>14.75</v>
      </c>
      <c r="N2792" s="37" t="s">
        <v>23</v>
      </c>
      <c r="O2792" s="37" t="s">
        <v>24</v>
      </c>
    </row>
    <row r="2793" spans="1:15" s="36" customFormat="1" x14ac:dyDescent="0.25">
      <c r="A2793" s="39" t="s">
        <v>5565</v>
      </c>
      <c r="B2793" s="44" t="str">
        <f t="shared" si="51"/>
        <v>G4185 2F/35'Cd/460V/3Ph/DS/cCSAus/(4185-0021)</v>
      </c>
      <c r="C2793" s="39" t="str">
        <f>VLOOKUP(A2793,'[2]2021 M10 PricePartsList'!$A:$D,2,FALSE)</f>
        <v>G4185 2F/35'Cd/460V/3Ph/DS/cCSAus/(4185-0021)</v>
      </c>
      <c r="D2793" s="39" t="s">
        <v>1803</v>
      </c>
      <c r="E2793" s="37" t="s">
        <v>21</v>
      </c>
      <c r="F2793" s="50">
        <v>1739</v>
      </c>
      <c r="G2793" s="41"/>
      <c r="H2793" s="42">
        <v>53514464318</v>
      </c>
      <c r="I2793" s="43">
        <v>93</v>
      </c>
      <c r="J2793" s="46" t="s">
        <v>22</v>
      </c>
      <c r="K2793" s="43">
        <v>22.62</v>
      </c>
      <c r="L2793" s="43">
        <v>11.75</v>
      </c>
      <c r="M2793" s="43">
        <v>14.75</v>
      </c>
      <c r="N2793" s="37" t="s">
        <v>23</v>
      </c>
      <c r="O2793" s="37" t="s">
        <v>24</v>
      </c>
    </row>
    <row r="2794" spans="1:15" s="36" customFormat="1" x14ac:dyDescent="0.25">
      <c r="A2794" s="37" t="s">
        <v>5566</v>
      </c>
      <c r="B2794" s="44" t="str">
        <f t="shared" si="51"/>
        <v>E4186 2F/230V/1Ph/DS/CSA/(4186-0004)</v>
      </c>
      <c r="C2794" s="37" t="s">
        <v>5567</v>
      </c>
      <c r="D2794" s="37" t="str">
        <f>VLOOKUP(A2794,'[1]Zoeller Pump Company'!$A$10:$C$3862,3,FALSE)</f>
        <v>https://www.zoellerpumps.com/en-us/products/sump-effluent-pumps/commercial/180-190-series</v>
      </c>
      <c r="E2794" s="37" t="s">
        <v>21</v>
      </c>
      <c r="F2794" s="40">
        <v>1687</v>
      </c>
      <c r="G2794" s="41"/>
      <c r="H2794" s="42">
        <v>53514078638</v>
      </c>
      <c r="I2794" s="43">
        <v>96</v>
      </c>
      <c r="J2794" s="43" t="s">
        <v>22</v>
      </c>
      <c r="K2794" s="43">
        <v>22.62</v>
      </c>
      <c r="L2794" s="43">
        <v>11.75</v>
      </c>
      <c r="M2794" s="43">
        <v>14.75</v>
      </c>
      <c r="N2794" s="37" t="s">
        <v>23</v>
      </c>
      <c r="O2794" s="37" t="s">
        <v>24</v>
      </c>
    </row>
    <row r="2795" spans="1:15" s="36" customFormat="1" x14ac:dyDescent="0.25">
      <c r="A2795" s="37" t="s">
        <v>5568</v>
      </c>
      <c r="B2795" s="44" t="str">
        <f t="shared" ref="B2795:B2858" si="52">IF(D2795&lt;&gt;0,HYPERLINK(D2795,C2795),"NO LINK")</f>
        <v>E4186 35'Cd/2F/230V/1Ph/DS/CSA/(4186-0012)</v>
      </c>
      <c r="C2795" s="37" t="s">
        <v>5569</v>
      </c>
      <c r="D2795" s="37" t="str">
        <f>VLOOKUP(A2795,'[1]Zoeller Pump Company'!$A$10:$C$3862,3,FALSE)</f>
        <v>https://www.zoellerpumps.com/en-us/products/sump-effluent-pumps/commercial/180-190-series</v>
      </c>
      <c r="E2795" s="37" t="s">
        <v>21</v>
      </c>
      <c r="F2795" s="40">
        <v>1797</v>
      </c>
      <c r="G2795" s="41"/>
      <c r="H2795" s="42">
        <v>53514337605</v>
      </c>
      <c r="I2795" s="43">
        <v>98</v>
      </c>
      <c r="J2795" s="43" t="s">
        <v>22</v>
      </c>
      <c r="K2795" s="43">
        <v>22.62</v>
      </c>
      <c r="L2795" s="43">
        <v>11.75</v>
      </c>
      <c r="M2795" s="43">
        <v>14.75</v>
      </c>
      <c r="N2795" s="37" t="s">
        <v>23</v>
      </c>
      <c r="O2795" s="37" t="s">
        <v>24</v>
      </c>
    </row>
    <row r="2796" spans="1:15" s="36" customFormat="1" x14ac:dyDescent="0.25">
      <c r="A2796" s="37" t="s">
        <v>5570</v>
      </c>
      <c r="B2796" s="44" t="str">
        <f t="shared" si="52"/>
        <v>G4186 2F/460V/3Ph/DS/cCSAus/(4186-0006)</v>
      </c>
      <c r="C2796" s="37" t="s">
        <v>5571</v>
      </c>
      <c r="D2796" s="37" t="str">
        <f>VLOOKUP(A2796,'[1]Zoeller Pump Company'!$A$10:$C$3862,3,FALSE)</f>
        <v>https://www.zoellerpumps.com/en-us/products/sump-effluent-pumps/commercial/180-190-series</v>
      </c>
      <c r="E2796" s="37" t="s">
        <v>21</v>
      </c>
      <c r="F2796" s="40">
        <v>1802</v>
      </c>
      <c r="G2796" s="41"/>
      <c r="H2796" s="42">
        <v>53514385866</v>
      </c>
      <c r="I2796" s="43">
        <v>97</v>
      </c>
      <c r="J2796" s="43" t="s">
        <v>22</v>
      </c>
      <c r="K2796" s="43">
        <v>22.62</v>
      </c>
      <c r="L2796" s="43">
        <v>11.75</v>
      </c>
      <c r="M2796" s="43">
        <v>14.75</v>
      </c>
      <c r="N2796" s="37" t="s">
        <v>23</v>
      </c>
      <c r="O2796" s="37" t="s">
        <v>24</v>
      </c>
    </row>
    <row r="2797" spans="1:15" s="36" customFormat="1" x14ac:dyDescent="0.25">
      <c r="A2797" s="37" t="s">
        <v>5572</v>
      </c>
      <c r="B2797" s="44" t="str">
        <f t="shared" si="52"/>
        <v>E4188 2F/230V/1Ph/DS/CSA/(4188-0004)</v>
      </c>
      <c r="C2797" s="37" t="s">
        <v>5573</v>
      </c>
      <c r="D2797" s="37" t="str">
        <f>VLOOKUP(A2797,'[1]Zoeller Pump Company'!$A$10:$C$3862,3,FALSE)</f>
        <v>https://www.zoellerpumps.com/en-us/products/sump-effluent-pumps/commercial/180-190-series</v>
      </c>
      <c r="E2797" s="37" t="s">
        <v>21</v>
      </c>
      <c r="F2797" s="40">
        <v>1687</v>
      </c>
      <c r="G2797" s="41"/>
      <c r="H2797" s="42">
        <v>53514093013</v>
      </c>
      <c r="I2797" s="43">
        <v>98</v>
      </c>
      <c r="J2797" s="43" t="s">
        <v>22</v>
      </c>
      <c r="K2797" s="43">
        <v>22.62</v>
      </c>
      <c r="L2797" s="43">
        <v>11.75</v>
      </c>
      <c r="M2797" s="43">
        <v>14.75</v>
      </c>
      <c r="N2797" s="37" t="s">
        <v>23</v>
      </c>
      <c r="O2797" s="37" t="s">
        <v>24</v>
      </c>
    </row>
    <row r="2798" spans="1:15" s="36" customFormat="1" x14ac:dyDescent="0.25">
      <c r="A2798" s="37" t="s">
        <v>5574</v>
      </c>
      <c r="B2798" s="44" t="str">
        <f t="shared" si="52"/>
        <v>J4188 2F/200-208V/3Ph/DS/cCSAus/UL/(4188-0006)</v>
      </c>
      <c r="C2798" s="37" t="s">
        <v>5575</v>
      </c>
      <c r="D2798" s="37" t="str">
        <f>VLOOKUP(A2798,'[1]Zoeller Pump Company'!$A$10:$C$3862,3,FALSE)</f>
        <v>https://www.zoellerpumps.com/en-us/products/sump-effluent-pumps/commercial/180-190-series</v>
      </c>
      <c r="E2798" s="37" t="s">
        <v>21</v>
      </c>
      <c r="F2798" s="40">
        <v>1802</v>
      </c>
      <c r="G2798" s="41"/>
      <c r="H2798" s="42">
        <v>53514060381</v>
      </c>
      <c r="I2798" s="43">
        <v>96</v>
      </c>
      <c r="J2798" s="43" t="s">
        <v>22</v>
      </c>
      <c r="K2798" s="43">
        <v>22.62</v>
      </c>
      <c r="L2798" s="43">
        <v>11.75</v>
      </c>
      <c r="M2798" s="43">
        <v>14.75</v>
      </c>
      <c r="N2798" s="37" t="s">
        <v>23</v>
      </c>
      <c r="O2798" s="37" t="s">
        <v>24</v>
      </c>
    </row>
    <row r="2799" spans="1:15" s="36" customFormat="1" x14ac:dyDescent="0.25">
      <c r="A2799" s="37" t="s">
        <v>5576</v>
      </c>
      <c r="B2799" s="44" t="str">
        <f t="shared" si="52"/>
        <v>J4188 2F/35'Cd/200V/3Ph/DS/cCSAus/UL/(4188-0014)</v>
      </c>
      <c r="C2799" s="37" t="s">
        <v>5577</v>
      </c>
      <c r="D2799" s="37" t="str">
        <f>VLOOKUP(A2799,'[1]Zoeller Pump Company'!$A$10:$C$3862,3,FALSE)</f>
        <v>https://www.zoellerpumps.com/en-us/products/sump-effluent-pumps/commercial/180-190-series</v>
      </c>
      <c r="E2799" s="37" t="s">
        <v>21</v>
      </c>
      <c r="F2799" s="40">
        <v>1912</v>
      </c>
      <c r="G2799" s="41"/>
      <c r="H2799" s="42">
        <v>53514079505</v>
      </c>
      <c r="I2799" s="43">
        <v>100</v>
      </c>
      <c r="J2799" s="43" t="s">
        <v>22</v>
      </c>
      <c r="K2799" s="43">
        <v>22.62</v>
      </c>
      <c r="L2799" s="43">
        <v>11.75</v>
      </c>
      <c r="M2799" s="43">
        <v>14.75</v>
      </c>
      <c r="N2799" s="37" t="s">
        <v>23</v>
      </c>
      <c r="O2799" s="37" t="s">
        <v>24</v>
      </c>
    </row>
    <row r="2800" spans="1:15" s="36" customFormat="1" x14ac:dyDescent="0.25">
      <c r="A2800" s="37" t="s">
        <v>5578</v>
      </c>
      <c r="B2800" s="44" t="str">
        <f t="shared" si="52"/>
        <v>G4188 2F/35'Cd/460V/3Ph/DS/cCSAus/UL/(4188-0015)</v>
      </c>
      <c r="C2800" s="37" t="s">
        <v>5579</v>
      </c>
      <c r="D2800" s="37" t="str">
        <f>VLOOKUP(A2800,'[1]Zoeller Pump Company'!$A$10:$C$3862,3,FALSE)</f>
        <v>https://www.zoellerpumps.com/en-us/products/sump-effluent-pumps/commercial/180-190-series</v>
      </c>
      <c r="E2800" s="37" t="s">
        <v>21</v>
      </c>
      <c r="F2800" s="40">
        <v>1912</v>
      </c>
      <c r="G2800" s="41"/>
      <c r="H2800" s="42">
        <v>53514084066</v>
      </c>
      <c r="I2800" s="43">
        <v>96</v>
      </c>
      <c r="J2800" s="43" t="s">
        <v>22</v>
      </c>
      <c r="K2800" s="43">
        <v>22.62</v>
      </c>
      <c r="L2800" s="43">
        <v>11.75</v>
      </c>
      <c r="M2800" s="43">
        <v>14.75</v>
      </c>
      <c r="N2800" s="37" t="s">
        <v>23</v>
      </c>
      <c r="O2800" s="37" t="s">
        <v>24</v>
      </c>
    </row>
    <row r="2801" spans="1:16" s="36" customFormat="1" x14ac:dyDescent="0.25">
      <c r="A2801" s="37" t="s">
        <v>5580</v>
      </c>
      <c r="B2801" s="44" t="str">
        <f t="shared" si="52"/>
        <v>G4188 2F/460V/3Ph/DS/cCSAus/UL/(4188-0008)</v>
      </c>
      <c r="C2801" s="37" t="s">
        <v>5581</v>
      </c>
      <c r="D2801" s="37" t="str">
        <f>VLOOKUP(A2801,'[1]Zoeller Pump Company'!$A$10:$C$3862,3,FALSE)</f>
        <v>https://www.zoellerpumps.com/en-us/products/sump-effluent-pumps/commercial/180-190-series</v>
      </c>
      <c r="E2801" s="37" t="s">
        <v>21</v>
      </c>
      <c r="F2801" s="40">
        <v>1802</v>
      </c>
      <c r="G2801" s="41"/>
      <c r="H2801" s="42">
        <v>53514084004</v>
      </c>
      <c r="I2801" s="43">
        <v>96</v>
      </c>
      <c r="J2801" s="43" t="s">
        <v>22</v>
      </c>
      <c r="K2801" s="43">
        <v>22.62</v>
      </c>
      <c r="L2801" s="43">
        <v>11.75</v>
      </c>
      <c r="M2801" s="43">
        <v>14.75</v>
      </c>
      <c r="N2801" s="37" t="s">
        <v>23</v>
      </c>
      <c r="O2801" s="37" t="s">
        <v>24</v>
      </c>
    </row>
    <row r="2802" spans="1:16" s="36" customFormat="1" x14ac:dyDescent="0.25">
      <c r="A2802" s="37" t="s">
        <v>5582</v>
      </c>
      <c r="B2802" s="44" t="str">
        <f t="shared" si="52"/>
        <v>J4188 2F/50'Cd/200V/3Ph/DS/cCSAus/UL/(4188-0016)</v>
      </c>
      <c r="C2802" s="37" t="s">
        <v>5583</v>
      </c>
      <c r="D2802" s="37" t="str">
        <f>VLOOKUP(A2802,'[1]Zoeller Pump Company'!$A$10:$C$3862,3,FALSE)</f>
        <v>https://www.zoellerpumps.com/en-us/products/sump-effluent-pumps/commercial/180-190-series</v>
      </c>
      <c r="E2802" s="37" t="s">
        <v>21</v>
      </c>
      <c r="F2802" s="40">
        <v>1942</v>
      </c>
      <c r="G2802" s="41"/>
      <c r="H2802" s="42">
        <v>53514096748</v>
      </c>
      <c r="I2802" s="43">
        <v>104</v>
      </c>
      <c r="J2802" s="43" t="s">
        <v>22</v>
      </c>
      <c r="K2802" s="43">
        <v>22.62</v>
      </c>
      <c r="L2802" s="43">
        <v>11.75</v>
      </c>
      <c r="M2802" s="43">
        <v>14.75</v>
      </c>
      <c r="N2802" s="37" t="s">
        <v>23</v>
      </c>
      <c r="O2802" s="37" t="s">
        <v>24</v>
      </c>
    </row>
    <row r="2803" spans="1:16" s="36" customFormat="1" x14ac:dyDescent="0.25">
      <c r="A2803" s="37" t="s">
        <v>5584</v>
      </c>
      <c r="B2803" s="44" t="str">
        <f t="shared" si="52"/>
        <v>I4188 2F/200-208V/1Ph/DS/cCSAus/(4188-0005)</v>
      </c>
      <c r="C2803" s="37" t="s">
        <v>5585</v>
      </c>
      <c r="D2803" s="37" t="str">
        <f>VLOOKUP(A2803,'[1]Zoeller Pump Company'!$A$10:$C$3862,3,FALSE)</f>
        <v>https://www.zoellerpumps.com/en-us/products/sump-effluent-pumps/commercial/180-190-series</v>
      </c>
      <c r="E2803" s="37" t="s">
        <v>21</v>
      </c>
      <c r="F2803" s="40">
        <v>1727</v>
      </c>
      <c r="G2803" s="41"/>
      <c r="H2803" s="42">
        <v>53514100483</v>
      </c>
      <c r="I2803" s="43">
        <v>98</v>
      </c>
      <c r="J2803" s="43" t="s">
        <v>22</v>
      </c>
      <c r="K2803" s="43">
        <v>22.62</v>
      </c>
      <c r="L2803" s="43">
        <v>11.75</v>
      </c>
      <c r="M2803" s="43">
        <v>14.75</v>
      </c>
      <c r="N2803" s="37" t="s">
        <v>23</v>
      </c>
      <c r="O2803" s="37" t="s">
        <v>24</v>
      </c>
    </row>
    <row r="2804" spans="1:16" s="36" customFormat="1" x14ac:dyDescent="0.25">
      <c r="A2804" s="37" t="s">
        <v>5586</v>
      </c>
      <c r="B2804" s="44" t="str">
        <f t="shared" si="52"/>
        <v>J4188 2F/25'Cd/200V/3Ph/DS/cCSAus/UL/(4188-0018)</v>
      </c>
      <c r="C2804" s="37" t="s">
        <v>5587</v>
      </c>
      <c r="D2804" s="37" t="str">
        <f>VLOOKUP(A2804,'[1]Zoeller Pump Company'!$A$10:$C$3862,3,FALSE)</f>
        <v>https://www.zoellerpumps.com/en-us/products/sump-effluent-pumps/commercial/180-190-series</v>
      </c>
      <c r="E2804" s="37" t="s">
        <v>21</v>
      </c>
      <c r="F2804" s="40">
        <v>1787</v>
      </c>
      <c r="G2804" s="41"/>
      <c r="H2804" s="42">
        <v>53514177614</v>
      </c>
      <c r="I2804" s="43">
        <v>100</v>
      </c>
      <c r="J2804" s="43" t="s">
        <v>22</v>
      </c>
      <c r="K2804" s="43"/>
      <c r="L2804" s="43"/>
      <c r="M2804" s="43"/>
      <c r="N2804" s="37" t="s">
        <v>23</v>
      </c>
      <c r="O2804" s="37" t="s">
        <v>24</v>
      </c>
    </row>
    <row r="2805" spans="1:16" s="36" customFormat="1" x14ac:dyDescent="0.25">
      <c r="A2805" s="37" t="s">
        <v>5588</v>
      </c>
      <c r="B2805" s="44" t="str">
        <f t="shared" si="52"/>
        <v>G4188 2F/25'Cd/460V/3Ph/DS/cCSAus/UL/(4188-0019)</v>
      </c>
      <c r="C2805" s="37" t="s">
        <v>5589</v>
      </c>
      <c r="D2805" s="37" t="str">
        <f>VLOOKUP(A2805,'[1]Zoeller Pump Company'!$A$10:$C$3862,3,FALSE)</f>
        <v>https://www.zoellerpumps.com/en-us/products/sump-effluent-pumps/commercial/180-190-series</v>
      </c>
      <c r="E2805" s="37" t="s">
        <v>21</v>
      </c>
      <c r="F2805" s="40">
        <v>1902</v>
      </c>
      <c r="G2805" s="41"/>
      <c r="H2805" s="42">
        <v>53514204471</v>
      </c>
      <c r="I2805" s="43">
        <v>96</v>
      </c>
      <c r="J2805" s="43" t="s">
        <v>22</v>
      </c>
      <c r="K2805" s="43"/>
      <c r="L2805" s="43"/>
      <c r="M2805" s="43"/>
      <c r="N2805" s="37" t="s">
        <v>23</v>
      </c>
      <c r="O2805" s="37" t="s">
        <v>24</v>
      </c>
    </row>
    <row r="2806" spans="1:16" s="36" customFormat="1" x14ac:dyDescent="0.25">
      <c r="A2806" s="37" t="s">
        <v>5590</v>
      </c>
      <c r="B2806" s="44" t="str">
        <f t="shared" si="52"/>
        <v>G4188 2F/50'Cd/460V/3Ph/DS/cCSAus/UL/(4188-0021)</v>
      </c>
      <c r="C2806" s="37" t="s">
        <v>5591</v>
      </c>
      <c r="D2806" s="37" t="str">
        <f>VLOOKUP(A2806,'[1]Zoeller Pump Company'!$A$10:$C$3862,3,FALSE)</f>
        <v>https://www.zoellerpumps.com/en-us/products/sump-effluent-pumps/commercial/180-190-series</v>
      </c>
      <c r="E2806" s="37" t="s">
        <v>21</v>
      </c>
      <c r="F2806" s="40">
        <v>1827</v>
      </c>
      <c r="G2806" s="41"/>
      <c r="H2806" s="42">
        <v>53514206192</v>
      </c>
      <c r="I2806" s="43">
        <v>99</v>
      </c>
      <c r="J2806" s="43" t="s">
        <v>22</v>
      </c>
      <c r="K2806" s="43"/>
      <c r="L2806" s="43"/>
      <c r="M2806" s="43"/>
      <c r="N2806" s="37" t="s">
        <v>23</v>
      </c>
      <c r="O2806" s="37" t="s">
        <v>24</v>
      </c>
      <c r="P2806" s="39"/>
    </row>
    <row r="2807" spans="1:16" s="36" customFormat="1" x14ac:dyDescent="0.25">
      <c r="A2807" s="45" t="s">
        <v>5592</v>
      </c>
      <c r="B2807" s="44" t="str">
        <f t="shared" si="52"/>
        <v>I4188 2F/25'Cd/200-208V/1Ph/DS/cCSAus/(4188-0025)</v>
      </c>
      <c r="C2807" s="37" t="s">
        <v>5593</v>
      </c>
      <c r="D2807" s="37" t="str">
        <f>VLOOKUP(A2807,'[1]Zoeller Pump Company'!$A$10:$C$3862,3,FALSE)</f>
        <v>https://www.zoellerpumps.com/en-us/products/sump-effluent-pumps/commercial/180-190-series</v>
      </c>
      <c r="E2807" s="37" t="s">
        <v>21</v>
      </c>
      <c r="F2807" s="40">
        <v>1827</v>
      </c>
      <c r="G2807" s="41"/>
      <c r="H2807" s="42">
        <v>53514413972</v>
      </c>
      <c r="I2807" s="43">
        <v>98</v>
      </c>
      <c r="J2807" s="46" t="s">
        <v>22</v>
      </c>
      <c r="K2807" s="43">
        <v>22.62</v>
      </c>
      <c r="L2807" s="43">
        <v>11.75</v>
      </c>
      <c r="M2807" s="43">
        <v>14.75</v>
      </c>
      <c r="N2807" s="39" t="s">
        <v>23</v>
      </c>
      <c r="O2807" s="37" t="s">
        <v>24</v>
      </c>
    </row>
    <row r="2808" spans="1:16" s="36" customFormat="1" x14ac:dyDescent="0.25">
      <c r="A2808" s="37" t="s">
        <v>5594</v>
      </c>
      <c r="B2808" s="44" t="str">
        <f t="shared" si="52"/>
        <v>E4189 2F/230V/1Ph/DS/CSA(4189-0004)</v>
      </c>
      <c r="C2808" s="37" t="s">
        <v>5595</v>
      </c>
      <c r="D2808" s="37" t="str">
        <f>VLOOKUP(A2808,'[1]Zoeller Pump Company'!$A$10:$C$3862,3,FALSE)</f>
        <v>https://www.zoellerpumps.com/en-us/products/sump-effluent-pumps/commercial/180-190-series</v>
      </c>
      <c r="E2808" s="37" t="s">
        <v>21</v>
      </c>
      <c r="F2808" s="40">
        <v>1773</v>
      </c>
      <c r="G2808" s="41"/>
      <c r="H2808" s="42">
        <v>53514079871</v>
      </c>
      <c r="I2808" s="43">
        <v>101</v>
      </c>
      <c r="J2808" s="43" t="s">
        <v>22</v>
      </c>
      <c r="K2808" s="43">
        <v>22.62</v>
      </c>
      <c r="L2808" s="43">
        <v>11.75</v>
      </c>
      <c r="M2808" s="43">
        <v>14.75</v>
      </c>
      <c r="N2808" s="37" t="s">
        <v>23</v>
      </c>
      <c r="O2808" s="37" t="s">
        <v>24</v>
      </c>
    </row>
    <row r="2809" spans="1:16" s="36" customFormat="1" x14ac:dyDescent="0.25">
      <c r="A2809" s="37" t="s">
        <v>5596</v>
      </c>
      <c r="B2809" s="44" t="str">
        <f t="shared" si="52"/>
        <v>G4189 2F/460V/3Ph/DS/UL/cCSAus/(4189-0009)</v>
      </c>
      <c r="C2809" s="37" t="s">
        <v>5597</v>
      </c>
      <c r="D2809" s="37" t="str">
        <f>VLOOKUP(A2809,'[1]Zoeller Pump Company'!$A$10:$C$3862,3,FALSE)</f>
        <v>https://www.zoellerpumps.com/en-us/products/sump-effluent-pumps/commercial/180-190-series</v>
      </c>
      <c r="E2809" s="37" t="s">
        <v>21</v>
      </c>
      <c r="F2809" s="40">
        <v>1888</v>
      </c>
      <c r="G2809" s="41"/>
      <c r="H2809" s="42">
        <v>53514058821</v>
      </c>
      <c r="I2809" s="43">
        <v>96</v>
      </c>
      <c r="J2809" s="43" t="s">
        <v>22</v>
      </c>
      <c r="K2809" s="43">
        <v>22.62</v>
      </c>
      <c r="L2809" s="43">
        <v>11.75</v>
      </c>
      <c r="M2809" s="43">
        <v>14.75</v>
      </c>
      <c r="N2809" s="37" t="s">
        <v>23</v>
      </c>
      <c r="O2809" s="37" t="s">
        <v>24</v>
      </c>
    </row>
    <row r="2810" spans="1:16" s="36" customFormat="1" x14ac:dyDescent="0.25">
      <c r="A2810" s="37" t="s">
        <v>5598</v>
      </c>
      <c r="B2810" s="44" t="str">
        <f t="shared" si="52"/>
        <v>J4189 2F/200-208V/3Ph/DS/cCSAus/UL/(4189-0007)</v>
      </c>
      <c r="C2810" s="37" t="s">
        <v>5599</v>
      </c>
      <c r="D2810" s="37" t="str">
        <f>VLOOKUP(A2810,'[1]Zoeller Pump Company'!$A$10:$C$3862,3,FALSE)</f>
        <v>https://www.zoellerpumps.com/en-us/products/sump-effluent-pumps/commercial/180-190-series</v>
      </c>
      <c r="E2810" s="37" t="s">
        <v>21</v>
      </c>
      <c r="F2810" s="40">
        <v>1888</v>
      </c>
      <c r="G2810" s="41"/>
      <c r="H2810" s="42">
        <v>53514063061</v>
      </c>
      <c r="I2810" s="43">
        <v>96</v>
      </c>
      <c r="J2810" s="43" t="s">
        <v>22</v>
      </c>
      <c r="K2810" s="43">
        <v>22.62</v>
      </c>
      <c r="L2810" s="43">
        <v>11.75</v>
      </c>
      <c r="M2810" s="43">
        <v>14.75</v>
      </c>
      <c r="N2810" s="37" t="s">
        <v>23</v>
      </c>
      <c r="O2810" s="37" t="s">
        <v>24</v>
      </c>
    </row>
    <row r="2811" spans="1:16" s="36" customFormat="1" x14ac:dyDescent="0.25">
      <c r="A2811" s="37" t="s">
        <v>5600</v>
      </c>
      <c r="B2811" s="44" t="str">
        <f t="shared" si="52"/>
        <v>E4189 2F/35'Cd/230V/1Ph/DS/CSA(4189-0017)</v>
      </c>
      <c r="C2811" s="37" t="s">
        <v>5601</v>
      </c>
      <c r="D2811" s="37" t="str">
        <f>VLOOKUP(A2811,'[1]Zoeller Pump Company'!$A$10:$C$3862,3,FALSE)</f>
        <v>https://www.zoellerpumps.com/en-us/products/sump-effluent-pumps/commercial/180-190-series</v>
      </c>
      <c r="E2811" s="37" t="s">
        <v>21</v>
      </c>
      <c r="F2811" s="40">
        <v>1883</v>
      </c>
      <c r="G2811" s="41"/>
      <c r="H2811" s="42">
        <v>53514069131</v>
      </c>
      <c r="I2811" s="43">
        <v>101</v>
      </c>
      <c r="J2811" s="43" t="s">
        <v>22</v>
      </c>
      <c r="K2811" s="43">
        <v>22.62</v>
      </c>
      <c r="L2811" s="43">
        <v>11.75</v>
      </c>
      <c r="M2811" s="43">
        <v>14.75</v>
      </c>
      <c r="N2811" s="37" t="s">
        <v>23</v>
      </c>
      <c r="O2811" s="37" t="s">
        <v>24</v>
      </c>
    </row>
    <row r="2812" spans="1:16" s="36" customFormat="1" x14ac:dyDescent="0.25">
      <c r="A2812" s="37" t="s">
        <v>5602</v>
      </c>
      <c r="B2812" s="44" t="str">
        <f t="shared" si="52"/>
        <v>G4189 2F/50'Cd/460V/3Ph/DS/cCSAus/UL/(4189-0020)</v>
      </c>
      <c r="C2812" s="37" t="s">
        <v>5603</v>
      </c>
      <c r="D2812" s="37" t="str">
        <f>VLOOKUP(A2812,'[1]Zoeller Pump Company'!$A$10:$C$3862,3,FALSE)</f>
        <v>https://www.zoellerpumps.com/en-us/products/sump-effluent-pumps/commercial/180-190-series</v>
      </c>
      <c r="E2812" s="37" t="s">
        <v>21</v>
      </c>
      <c r="F2812" s="40">
        <v>2028</v>
      </c>
      <c r="G2812" s="41"/>
      <c r="H2812" s="42">
        <v>53514079864</v>
      </c>
      <c r="I2812" s="43">
        <v>105</v>
      </c>
      <c r="J2812" s="43" t="s">
        <v>22</v>
      </c>
      <c r="K2812" s="43">
        <v>22.62</v>
      </c>
      <c r="L2812" s="43">
        <v>11.75</v>
      </c>
      <c r="M2812" s="43">
        <v>14.75</v>
      </c>
      <c r="N2812" s="37" t="s">
        <v>23</v>
      </c>
      <c r="O2812" s="37" t="s">
        <v>24</v>
      </c>
    </row>
    <row r="2813" spans="1:16" s="36" customFormat="1" x14ac:dyDescent="0.25">
      <c r="A2813" s="37" t="s">
        <v>5604</v>
      </c>
      <c r="B2813" s="44" t="str">
        <f t="shared" si="52"/>
        <v>J4189 2F/25'Cd/200-208V/3P/DS/cCSAus/UL/(4189-0022)</v>
      </c>
      <c r="C2813" s="37" t="s">
        <v>5605</v>
      </c>
      <c r="D2813" s="37" t="str">
        <f>VLOOKUP(A2813,'[1]Zoeller Pump Company'!$A$10:$C$3862,3,FALSE)</f>
        <v>https://www.zoellerpumps.com/en-us/products/sump-effluent-pumps/commercial/180-190-series</v>
      </c>
      <c r="E2813" s="37" t="s">
        <v>21</v>
      </c>
      <c r="F2813" s="40">
        <v>1988</v>
      </c>
      <c r="G2813" s="41"/>
      <c r="H2813" s="42">
        <v>53514112301</v>
      </c>
      <c r="I2813" s="43">
        <v>98</v>
      </c>
      <c r="J2813" s="43" t="s">
        <v>22</v>
      </c>
      <c r="K2813" s="43">
        <v>22.62</v>
      </c>
      <c r="L2813" s="43">
        <v>11.75</v>
      </c>
      <c r="M2813" s="43">
        <v>14.75</v>
      </c>
      <c r="N2813" s="37" t="s">
        <v>23</v>
      </c>
      <c r="O2813" s="37" t="s">
        <v>24</v>
      </c>
    </row>
    <row r="2814" spans="1:16" s="36" customFormat="1" x14ac:dyDescent="0.25">
      <c r="A2814" s="37" t="s">
        <v>5606</v>
      </c>
      <c r="B2814" s="44" t="str">
        <f t="shared" si="52"/>
        <v>J4189 2F/35'Cd/200-208V/3P/DS/cCSAus/UL/(4189-0024)</v>
      </c>
      <c r="C2814" s="37" t="s">
        <v>5607</v>
      </c>
      <c r="D2814" s="37" t="str">
        <f>VLOOKUP(A2814,'[1]Zoeller Pump Company'!$A$10:$C$3862,3,FALSE)</f>
        <v>https://www.zoellerpumps.com/en-us/products/sump-effluent-pumps/commercial/180-190-series</v>
      </c>
      <c r="E2814" s="37" t="s">
        <v>21</v>
      </c>
      <c r="F2814" s="40">
        <v>1998</v>
      </c>
      <c r="G2814" s="41"/>
      <c r="H2814" s="42">
        <v>53514233051</v>
      </c>
      <c r="I2814" s="43">
        <v>99</v>
      </c>
      <c r="J2814" s="43" t="s">
        <v>22</v>
      </c>
      <c r="K2814" s="43">
        <v>22.62</v>
      </c>
      <c r="L2814" s="43">
        <v>11.75</v>
      </c>
      <c r="M2814" s="43">
        <v>14.75</v>
      </c>
      <c r="N2814" s="37" t="s">
        <v>23</v>
      </c>
      <c r="O2814" s="37" t="s">
        <v>24</v>
      </c>
    </row>
    <row r="2815" spans="1:16" s="36" customFormat="1" x14ac:dyDescent="0.25">
      <c r="A2815" s="37" t="s">
        <v>5608</v>
      </c>
      <c r="B2815" s="44" t="str">
        <f t="shared" si="52"/>
        <v>G4189 2F/25'Cd/460V/3Ph/DS/cCSAus/UL/(4189-0027)</v>
      </c>
      <c r="C2815" s="37" t="s">
        <v>5609</v>
      </c>
      <c r="D2815" s="37" t="str">
        <f>VLOOKUP(A2815,'[1]Zoeller Pump Company'!$A$10:$C$3862,3,FALSE)</f>
        <v>https://www.zoellerpumps.com/en-us/products/sump-effluent-pumps/commercial/180-190-series</v>
      </c>
      <c r="E2815" s="37" t="s">
        <v>21</v>
      </c>
      <c r="F2815" s="40">
        <v>1988</v>
      </c>
      <c r="G2815" s="41"/>
      <c r="H2815" s="42">
        <v>53514311452</v>
      </c>
      <c r="I2815" s="43">
        <v>105</v>
      </c>
      <c r="J2815" s="43" t="s">
        <v>22</v>
      </c>
      <c r="K2815" s="43">
        <v>23.75</v>
      </c>
      <c r="L2815" s="43">
        <v>11.75</v>
      </c>
      <c r="M2815" s="43">
        <v>14.75</v>
      </c>
      <c r="N2815" s="37" t="s">
        <v>23</v>
      </c>
      <c r="O2815" s="37" t="s">
        <v>24</v>
      </c>
    </row>
    <row r="2816" spans="1:16" s="36" customFormat="1" x14ac:dyDescent="0.25">
      <c r="A2816" s="37" t="s">
        <v>5610</v>
      </c>
      <c r="B2816" s="44" t="str">
        <f t="shared" si="52"/>
        <v>I4189 2F/200-208V/1Ph/DS/cCSAus/UL/(4189-0006)</v>
      </c>
      <c r="C2816" s="37" t="s">
        <v>5611</v>
      </c>
      <c r="D2816" s="37" t="str">
        <f>VLOOKUP(A2816,'[1]Zoeller Pump Company'!$A$10:$C$3862,3,FALSE)</f>
        <v>https://www.zoellerpumps.com/en-us/products/sump-effluent-pumps/commercial/180-190-series</v>
      </c>
      <c r="E2816" s="37" t="s">
        <v>21</v>
      </c>
      <c r="F2816" s="40">
        <v>1813</v>
      </c>
      <c r="G2816" s="41"/>
      <c r="H2816" s="42">
        <v>53514333454</v>
      </c>
      <c r="I2816" s="43">
        <v>96</v>
      </c>
      <c r="J2816" s="43" t="s">
        <v>22</v>
      </c>
      <c r="K2816" s="43">
        <v>22.62</v>
      </c>
      <c r="L2816" s="43">
        <v>11.75</v>
      </c>
      <c r="M2816" s="43">
        <v>14.75</v>
      </c>
      <c r="N2816" s="37" t="s">
        <v>23</v>
      </c>
      <c r="O2816" s="37" t="s">
        <v>24</v>
      </c>
    </row>
    <row r="2817" spans="1:15" s="36" customFormat="1" x14ac:dyDescent="0.25">
      <c r="A2817" s="37" t="s">
        <v>5612</v>
      </c>
      <c r="B2817" s="44" t="str">
        <f t="shared" si="52"/>
        <v>F4189 2F/35'Cd/230V/3Ph/DS/cCSAus/UL/(4189-0028)</v>
      </c>
      <c r="C2817" s="37" t="s">
        <v>5613</v>
      </c>
      <c r="D2817" s="37" t="str">
        <f>VLOOKUP(A2817,'[1]Zoeller Pump Company'!$A$10:$C$3862,3,FALSE)</f>
        <v>https://www.zoellerpumps.com/en-us/products/sump-effluent-pumps/commercial/180-190-series</v>
      </c>
      <c r="E2817" s="37" t="s">
        <v>21</v>
      </c>
      <c r="F2817" s="40">
        <v>1998</v>
      </c>
      <c r="G2817" s="41"/>
      <c r="H2817" s="42">
        <v>53514351366</v>
      </c>
      <c r="I2817" s="43">
        <v>98</v>
      </c>
      <c r="J2817" s="43" t="s">
        <v>22</v>
      </c>
      <c r="K2817" s="43">
        <v>22.62</v>
      </c>
      <c r="L2817" s="43">
        <v>11.75</v>
      </c>
      <c r="M2817" s="43">
        <v>14.75</v>
      </c>
      <c r="N2817" s="37" t="s">
        <v>23</v>
      </c>
      <c r="O2817" s="37" t="s">
        <v>24</v>
      </c>
    </row>
    <row r="2818" spans="1:15" s="36" customFormat="1" x14ac:dyDescent="0.25">
      <c r="A2818" s="37" t="s">
        <v>5614</v>
      </c>
      <c r="B2818" s="44" t="str">
        <f t="shared" si="52"/>
        <v>E4290 2F/230V/1Ph/DS/Wo Plug</v>
      </c>
      <c r="C2818" s="37" t="s">
        <v>5615</v>
      </c>
      <c r="D2818" s="37" t="str">
        <f>VLOOKUP(A2818,'[1]Zoeller Pump Company'!$A$10:$C$3862,3,FALSE)</f>
        <v>https://www.zoellerpumps.com/en-us/products/sewage-pumps/commercial/290-series</v>
      </c>
      <c r="E2818" s="37" t="s">
        <v>21</v>
      </c>
      <c r="F2818" s="40">
        <v>2104</v>
      </c>
      <c r="G2818" s="41"/>
      <c r="H2818" s="42">
        <v>53514054960</v>
      </c>
      <c r="I2818" s="43">
        <v>102</v>
      </c>
      <c r="J2818" s="43" t="s">
        <v>22</v>
      </c>
      <c r="K2818" s="43">
        <v>22.62</v>
      </c>
      <c r="L2818" s="43">
        <v>11.75</v>
      </c>
      <c r="M2818" s="43">
        <v>14.75</v>
      </c>
      <c r="N2818" s="37" t="s">
        <v>23</v>
      </c>
      <c r="O2818" s="37" t="s">
        <v>24</v>
      </c>
    </row>
    <row r="2819" spans="1:15" s="36" customFormat="1" x14ac:dyDescent="0.25">
      <c r="A2819" s="37" t="s">
        <v>5616</v>
      </c>
      <c r="B2819" s="44" t="str">
        <f t="shared" si="52"/>
        <v>F4290 2F/230V/3Ph/DS</v>
      </c>
      <c r="C2819" s="37" t="s">
        <v>5617</v>
      </c>
      <c r="D2819" s="37" t="str">
        <f>VLOOKUP(A2819,'[1]Zoeller Pump Company'!$A$10:$C$3862,3,FALSE)</f>
        <v>https://www.zoellerpumps.com/en-us/products/sewage-pumps/commercial/290-series</v>
      </c>
      <c r="E2819" s="37" t="s">
        <v>21</v>
      </c>
      <c r="F2819" s="40">
        <v>2219</v>
      </c>
      <c r="G2819" s="41"/>
      <c r="H2819" s="42">
        <v>53514064426</v>
      </c>
      <c r="I2819" s="43">
        <v>102</v>
      </c>
      <c r="J2819" s="43" t="s">
        <v>22</v>
      </c>
      <c r="K2819" s="43">
        <v>22.62</v>
      </c>
      <c r="L2819" s="43">
        <v>11.75</v>
      </c>
      <c r="M2819" s="43">
        <v>14.75</v>
      </c>
      <c r="N2819" s="37" t="s">
        <v>23</v>
      </c>
      <c r="O2819" s="37" t="s">
        <v>24</v>
      </c>
    </row>
    <row r="2820" spans="1:15" s="36" customFormat="1" x14ac:dyDescent="0.25">
      <c r="A2820" s="37" t="s">
        <v>5618</v>
      </c>
      <c r="B2820" s="44" t="str">
        <f t="shared" si="52"/>
        <v>G4290 2F/460V/3Ph/DS</v>
      </c>
      <c r="C2820" s="37" t="s">
        <v>5619</v>
      </c>
      <c r="D2820" s="37" t="str">
        <f>VLOOKUP(A2820,'[1]Zoeller Pump Company'!$A$10:$C$3862,3,FALSE)</f>
        <v>https://www.zoellerpumps.com/en-us/products/sewage-pumps/commercial/290-series</v>
      </c>
      <c r="E2820" s="37" t="s">
        <v>21</v>
      </c>
      <c r="F2820" s="40">
        <v>2219</v>
      </c>
      <c r="G2820" s="41"/>
      <c r="H2820" s="42">
        <v>53514064433</v>
      </c>
      <c r="I2820" s="43">
        <v>102</v>
      </c>
      <c r="J2820" s="43" t="s">
        <v>22</v>
      </c>
      <c r="K2820" s="43">
        <v>22.62</v>
      </c>
      <c r="L2820" s="43">
        <v>11.75</v>
      </c>
      <c r="M2820" s="43">
        <v>14.75</v>
      </c>
      <c r="N2820" s="37" t="s">
        <v>23</v>
      </c>
      <c r="O2820" s="37" t="s">
        <v>24</v>
      </c>
    </row>
    <row r="2821" spans="1:15" s="36" customFormat="1" x14ac:dyDescent="0.25">
      <c r="A2821" s="37" t="s">
        <v>5620</v>
      </c>
      <c r="B2821" s="44" t="str">
        <f t="shared" si="52"/>
        <v>I4290 2F/200-208V/1Ph/DS</v>
      </c>
      <c r="C2821" s="37" t="s">
        <v>5621</v>
      </c>
      <c r="D2821" s="37" t="str">
        <f>VLOOKUP(A2821,'[1]Zoeller Pump Company'!$A$10:$C$3862,3,FALSE)</f>
        <v>https://www.zoellerpumps.com/en-us/products/sewage-pumps/commercial/290-series</v>
      </c>
      <c r="E2821" s="37" t="s">
        <v>21</v>
      </c>
      <c r="F2821" s="40">
        <v>2144</v>
      </c>
      <c r="G2821" s="41"/>
      <c r="H2821" s="42">
        <v>53514064440</v>
      </c>
      <c r="I2821" s="43">
        <v>102</v>
      </c>
      <c r="J2821" s="43" t="s">
        <v>22</v>
      </c>
      <c r="K2821" s="43">
        <v>22.62</v>
      </c>
      <c r="L2821" s="43">
        <v>11.75</v>
      </c>
      <c r="M2821" s="43">
        <v>14.75</v>
      </c>
      <c r="N2821" s="37" t="s">
        <v>23</v>
      </c>
      <c r="O2821" s="37" t="s">
        <v>24</v>
      </c>
    </row>
    <row r="2822" spans="1:15" s="36" customFormat="1" x14ac:dyDescent="0.25">
      <c r="A2822" s="37" t="s">
        <v>5622</v>
      </c>
      <c r="B2822" s="44" t="str">
        <f t="shared" si="52"/>
        <v>J4290 2F/200-208V/3Ph/DS</v>
      </c>
      <c r="C2822" s="37" t="s">
        <v>5623</v>
      </c>
      <c r="D2822" s="37" t="str">
        <f>VLOOKUP(A2822,'[1]Zoeller Pump Company'!$A$10:$C$3862,3,FALSE)</f>
        <v>https://www.zoellerpumps.com/en-us/products/sewage-pumps/commercial/290-series</v>
      </c>
      <c r="E2822" s="37" t="s">
        <v>21</v>
      </c>
      <c r="F2822" s="40">
        <v>2219</v>
      </c>
      <c r="G2822" s="41"/>
      <c r="H2822" s="42">
        <v>53514064457</v>
      </c>
      <c r="I2822" s="43">
        <v>102</v>
      </c>
      <c r="J2822" s="43" t="s">
        <v>22</v>
      </c>
      <c r="K2822" s="43">
        <v>22.62</v>
      </c>
      <c r="L2822" s="43">
        <v>11.75</v>
      </c>
      <c r="M2822" s="43">
        <v>14.75</v>
      </c>
      <c r="N2822" s="37" t="s">
        <v>23</v>
      </c>
      <c r="O2822" s="37" t="s">
        <v>24</v>
      </c>
    </row>
    <row r="2823" spans="1:15" s="36" customFormat="1" x14ac:dyDescent="0.25">
      <c r="A2823" s="37" t="s">
        <v>5624</v>
      </c>
      <c r="B2823" s="44" t="str">
        <f t="shared" si="52"/>
        <v>E4291 2F/230V/1Ph/DS/Wo Plug</v>
      </c>
      <c r="C2823" s="37" t="s">
        <v>5625</v>
      </c>
      <c r="D2823" s="37" t="str">
        <f>VLOOKUP(A2823,'[1]Zoeller Pump Company'!$A$10:$C$3862,3,FALSE)</f>
        <v>https://www.zoellerpumps.com/en-us/products/sewage-pumps/commercial/290-series</v>
      </c>
      <c r="E2823" s="37" t="s">
        <v>21</v>
      </c>
      <c r="F2823" s="40">
        <v>2395</v>
      </c>
      <c r="G2823" s="41"/>
      <c r="H2823" s="42">
        <v>53514064525</v>
      </c>
      <c r="I2823" s="43">
        <v>104</v>
      </c>
      <c r="J2823" s="43" t="s">
        <v>22</v>
      </c>
      <c r="K2823" s="43">
        <v>22.62</v>
      </c>
      <c r="L2823" s="43">
        <v>11.75</v>
      </c>
      <c r="M2823" s="43">
        <v>14.75</v>
      </c>
      <c r="N2823" s="37" t="s">
        <v>23</v>
      </c>
      <c r="O2823" s="37" t="s">
        <v>24</v>
      </c>
    </row>
    <row r="2824" spans="1:15" s="36" customFormat="1" x14ac:dyDescent="0.25">
      <c r="A2824" s="37" t="s">
        <v>5626</v>
      </c>
      <c r="B2824" s="44" t="str">
        <f t="shared" si="52"/>
        <v>F4291 2F/230V/3Ph/DS</v>
      </c>
      <c r="C2824" s="37" t="s">
        <v>5627</v>
      </c>
      <c r="D2824" s="37" t="str">
        <f>VLOOKUP(A2824,'[1]Zoeller Pump Company'!$A$10:$C$3862,3,FALSE)</f>
        <v>https://www.zoellerpumps.com/en-us/products/sewage-pumps/commercial/290-series</v>
      </c>
      <c r="E2824" s="37" t="s">
        <v>21</v>
      </c>
      <c r="F2824" s="40">
        <v>2510</v>
      </c>
      <c r="G2824" s="41"/>
      <c r="H2824" s="42">
        <v>53514064532</v>
      </c>
      <c r="I2824" s="43">
        <v>104</v>
      </c>
      <c r="J2824" s="43" t="s">
        <v>22</v>
      </c>
      <c r="K2824" s="43">
        <v>22.62</v>
      </c>
      <c r="L2824" s="43">
        <v>11.75</v>
      </c>
      <c r="M2824" s="43">
        <v>14.75</v>
      </c>
      <c r="N2824" s="37" t="s">
        <v>23</v>
      </c>
      <c r="O2824" s="37" t="s">
        <v>24</v>
      </c>
    </row>
    <row r="2825" spans="1:15" s="36" customFormat="1" x14ac:dyDescent="0.25">
      <c r="A2825" s="37" t="s">
        <v>5628</v>
      </c>
      <c r="B2825" s="44" t="str">
        <f t="shared" si="52"/>
        <v>G4291 2F/460V/3Ph/DS</v>
      </c>
      <c r="C2825" s="37" t="s">
        <v>5629</v>
      </c>
      <c r="D2825" s="37" t="str">
        <f>VLOOKUP(A2825,'[1]Zoeller Pump Company'!$A$10:$C$3862,3,FALSE)</f>
        <v>https://www.zoellerpumps.com/en-us/products/sewage-pumps/commercial/290-series</v>
      </c>
      <c r="E2825" s="37" t="s">
        <v>21</v>
      </c>
      <c r="F2825" s="40">
        <v>2510</v>
      </c>
      <c r="G2825" s="41"/>
      <c r="H2825" s="42">
        <v>53514064549</v>
      </c>
      <c r="I2825" s="43">
        <v>104</v>
      </c>
      <c r="J2825" s="43" t="s">
        <v>22</v>
      </c>
      <c r="K2825" s="43">
        <v>22.62</v>
      </c>
      <c r="L2825" s="43">
        <v>11.75</v>
      </c>
      <c r="M2825" s="43">
        <v>14.75</v>
      </c>
      <c r="N2825" s="37" t="s">
        <v>23</v>
      </c>
      <c r="O2825" s="37" t="s">
        <v>24</v>
      </c>
    </row>
    <row r="2826" spans="1:15" s="36" customFormat="1" x14ac:dyDescent="0.25">
      <c r="A2826" s="37" t="s">
        <v>5630</v>
      </c>
      <c r="B2826" s="44" t="str">
        <f t="shared" si="52"/>
        <v>I4291 2F/200-208V/1Ph/DS</v>
      </c>
      <c r="C2826" s="37" t="s">
        <v>5631</v>
      </c>
      <c r="D2826" s="37" t="str">
        <f>VLOOKUP(A2826,'[1]Zoeller Pump Company'!$A$10:$C$3862,3,FALSE)</f>
        <v>https://www.zoellerpumps.com/en-us/products/sewage-pumps/commercial/290-series</v>
      </c>
      <c r="E2826" s="37" t="s">
        <v>21</v>
      </c>
      <c r="F2826" s="40">
        <v>2435</v>
      </c>
      <c r="G2826" s="41"/>
      <c r="H2826" s="42">
        <v>53514064556</v>
      </c>
      <c r="I2826" s="43">
        <v>104</v>
      </c>
      <c r="J2826" s="43" t="s">
        <v>22</v>
      </c>
      <c r="K2826" s="43">
        <v>22.62</v>
      </c>
      <c r="L2826" s="43">
        <v>11.75</v>
      </c>
      <c r="M2826" s="43">
        <v>14.75</v>
      </c>
      <c r="N2826" s="37" t="s">
        <v>23</v>
      </c>
      <c r="O2826" s="37" t="s">
        <v>24</v>
      </c>
    </row>
    <row r="2827" spans="1:15" s="36" customFormat="1" x14ac:dyDescent="0.25">
      <c r="A2827" s="37" t="s">
        <v>5632</v>
      </c>
      <c r="B2827" s="44" t="str">
        <f t="shared" si="52"/>
        <v>J4291 2F/200-208V/3Ph/DS</v>
      </c>
      <c r="C2827" s="37" t="s">
        <v>5633</v>
      </c>
      <c r="D2827" s="37" t="str">
        <f>VLOOKUP(A2827,'[1]Zoeller Pump Company'!$A$10:$C$3862,3,FALSE)</f>
        <v>https://www.zoellerpumps.com/en-us/products/sewage-pumps/commercial/290-series</v>
      </c>
      <c r="E2827" s="37" t="s">
        <v>21</v>
      </c>
      <c r="F2827" s="40">
        <v>2510</v>
      </c>
      <c r="G2827" s="41"/>
      <c r="H2827" s="42">
        <v>53514064563</v>
      </c>
      <c r="I2827" s="43">
        <v>104</v>
      </c>
      <c r="J2827" s="43" t="s">
        <v>22</v>
      </c>
      <c r="K2827" s="43">
        <v>22.62</v>
      </c>
      <c r="L2827" s="43">
        <v>11.75</v>
      </c>
      <c r="M2827" s="43">
        <v>14.75</v>
      </c>
      <c r="N2827" s="37" t="s">
        <v>23</v>
      </c>
      <c r="O2827" s="37" t="s">
        <v>24</v>
      </c>
    </row>
    <row r="2828" spans="1:15" s="36" customFormat="1" x14ac:dyDescent="0.25">
      <c r="A2828" s="37" t="s">
        <v>5634</v>
      </c>
      <c r="B2828" s="44" t="str">
        <f t="shared" si="52"/>
        <v>N4292 2F/115V/1Ph/DS/CSA</v>
      </c>
      <c r="C2828" s="37" t="s">
        <v>5635</v>
      </c>
      <c r="D2828" s="37" t="str">
        <f>VLOOKUP(A2828,'[1]Zoeller Pump Company'!$A$10:$C$3862,3,FALSE)</f>
        <v>https://www.zoellerpumps.com/en-us/products/sewage-pumps/commercial/290-series</v>
      </c>
      <c r="E2828" s="37" t="s">
        <v>21</v>
      </c>
      <c r="F2828" s="40">
        <v>1273</v>
      </c>
      <c r="G2828" s="41"/>
      <c r="H2828" s="42">
        <v>53514051914</v>
      </c>
      <c r="I2828" s="43">
        <v>95</v>
      </c>
      <c r="J2828" s="43" t="s">
        <v>22</v>
      </c>
      <c r="K2828" s="43">
        <v>22.62</v>
      </c>
      <c r="L2828" s="43">
        <v>11.75</v>
      </c>
      <c r="M2828" s="43">
        <v>14.75</v>
      </c>
      <c r="N2828" s="37" t="s">
        <v>23</v>
      </c>
      <c r="O2828" s="37" t="s">
        <v>24</v>
      </c>
    </row>
    <row r="2829" spans="1:15" s="36" customFormat="1" x14ac:dyDescent="0.25">
      <c r="A2829" s="37" t="s">
        <v>5636</v>
      </c>
      <c r="B2829" s="44" t="str">
        <f t="shared" si="52"/>
        <v>E4292 2F/230V/1Ph/DS/cCSAus</v>
      </c>
      <c r="C2829" s="37" t="s">
        <v>5637</v>
      </c>
      <c r="D2829" s="37" t="str">
        <f>VLOOKUP(A2829,'[1]Zoeller Pump Company'!$A$10:$C$3862,3,FALSE)</f>
        <v>https://www.zoellerpumps.com/en-us/products/sewage-pumps/commercial/290-series</v>
      </c>
      <c r="E2829" s="37" t="s">
        <v>21</v>
      </c>
      <c r="F2829" s="40">
        <v>1334</v>
      </c>
      <c r="G2829" s="41"/>
      <c r="H2829" s="42">
        <v>53514353261</v>
      </c>
      <c r="I2829" s="43">
        <v>95</v>
      </c>
      <c r="J2829" s="43" t="s">
        <v>22</v>
      </c>
      <c r="K2829" s="43">
        <v>22.62</v>
      </c>
      <c r="L2829" s="43">
        <v>11.75</v>
      </c>
      <c r="M2829" s="43">
        <v>14.75</v>
      </c>
      <c r="N2829" s="37" t="s">
        <v>23</v>
      </c>
      <c r="O2829" s="37" t="s">
        <v>24</v>
      </c>
    </row>
    <row r="2830" spans="1:15" s="36" customFormat="1" x14ac:dyDescent="0.25">
      <c r="A2830" s="37" t="s">
        <v>5638</v>
      </c>
      <c r="B2830" s="44" t="str">
        <f t="shared" si="52"/>
        <v>N4292 2F/35'Cd/115V/1Ph/DS/CSA</v>
      </c>
      <c r="C2830" s="37" t="s">
        <v>5639</v>
      </c>
      <c r="D2830" s="37" t="str">
        <f>VLOOKUP(A2830,'[1]Zoeller Pump Company'!$A$10:$C$3862,3,FALSE)</f>
        <v>https://www.zoellerpumps.com/en-us/products/sewage-pumps/commercial/290-series</v>
      </c>
      <c r="E2830" s="37" t="s">
        <v>21</v>
      </c>
      <c r="F2830" s="40">
        <v>1383</v>
      </c>
      <c r="G2830" s="41"/>
      <c r="H2830" s="42">
        <v>53514164034</v>
      </c>
      <c r="I2830" s="43">
        <v>100</v>
      </c>
      <c r="J2830" s="43" t="s">
        <v>22</v>
      </c>
      <c r="K2830" s="43">
        <v>22.62</v>
      </c>
      <c r="L2830" s="43">
        <v>11.75</v>
      </c>
      <c r="M2830" s="43">
        <v>14.75</v>
      </c>
      <c r="N2830" s="37" t="s">
        <v>23</v>
      </c>
      <c r="O2830" s="37" t="s">
        <v>24</v>
      </c>
    </row>
    <row r="2831" spans="1:15" s="36" customFormat="1" x14ac:dyDescent="0.25">
      <c r="A2831" s="37" t="s">
        <v>5640</v>
      </c>
      <c r="B2831" s="44" t="str">
        <f t="shared" si="52"/>
        <v>N4292 2F/50'Cd/115V/1Ph/DS/CSA</v>
      </c>
      <c r="C2831" s="37" t="s">
        <v>5641</v>
      </c>
      <c r="D2831" s="37" t="str">
        <f>VLOOKUP(A2831,'[1]Zoeller Pump Company'!$A$10:$C$3862,3,FALSE)</f>
        <v>https://www.zoellerpumps.com/en-us/products/sewage-pumps/commercial/290-series</v>
      </c>
      <c r="E2831" s="37" t="s">
        <v>21</v>
      </c>
      <c r="F2831" s="40">
        <v>1413</v>
      </c>
      <c r="G2831" s="41"/>
      <c r="H2831" s="42">
        <v>53514184124</v>
      </c>
      <c r="I2831" s="43">
        <v>100</v>
      </c>
      <c r="J2831" s="43" t="s">
        <v>22</v>
      </c>
      <c r="K2831" s="43"/>
      <c r="L2831" s="43"/>
      <c r="M2831" s="43"/>
      <c r="N2831" s="37" t="s">
        <v>23</v>
      </c>
      <c r="O2831" s="37" t="s">
        <v>24</v>
      </c>
    </row>
    <row r="2832" spans="1:15" s="36" customFormat="1" x14ac:dyDescent="0.25">
      <c r="A2832" s="37" t="s">
        <v>5642</v>
      </c>
      <c r="B2832" s="44" t="str">
        <f t="shared" si="52"/>
        <v>J4292 2F/200-208V/3Ph/DS/cCSAus</v>
      </c>
      <c r="C2832" s="37" t="s">
        <v>5643</v>
      </c>
      <c r="D2832" s="37" t="str">
        <f>VLOOKUP(A2832,'[1]Zoeller Pump Company'!$A$10:$C$3862,3,FALSE)</f>
        <v>https://www.zoellerpumps.com/en-us/products/sewage-pumps/commercial/290-series</v>
      </c>
      <c r="E2832" s="37" t="s">
        <v>21</v>
      </c>
      <c r="F2832" s="40">
        <v>1464</v>
      </c>
      <c r="G2832" s="41"/>
      <c r="H2832" s="42">
        <v>53514341886</v>
      </c>
      <c r="I2832" s="43">
        <v>95</v>
      </c>
      <c r="J2832" s="43" t="s">
        <v>22</v>
      </c>
      <c r="K2832" s="43">
        <v>22.62</v>
      </c>
      <c r="L2832" s="43">
        <v>11.75</v>
      </c>
      <c r="M2832" s="43">
        <v>14.75</v>
      </c>
      <c r="N2832" s="37" t="s">
        <v>23</v>
      </c>
      <c r="O2832" s="37" t="s">
        <v>24</v>
      </c>
    </row>
    <row r="2833" spans="1:15" s="36" customFormat="1" x14ac:dyDescent="0.25">
      <c r="A2833" s="37" t="s">
        <v>5644</v>
      </c>
      <c r="B2833" s="44" t="str">
        <f t="shared" si="52"/>
        <v>F4292 2F/230V/3Ph/DS/cCSAus</v>
      </c>
      <c r="C2833" s="37" t="s">
        <v>5645</v>
      </c>
      <c r="D2833" s="37" t="str">
        <f>VLOOKUP(A2833,'[1]Zoeller Pump Company'!$A$10:$C$3862,3,FALSE)</f>
        <v>https://www.zoellerpumps.com/en-us/products/sewage-pumps/commercial/290-series</v>
      </c>
      <c r="E2833" s="37" t="s">
        <v>21</v>
      </c>
      <c r="F2833" s="40">
        <v>1464</v>
      </c>
      <c r="G2833" s="41"/>
      <c r="H2833" s="42">
        <v>53514341909</v>
      </c>
      <c r="I2833" s="43">
        <v>95</v>
      </c>
      <c r="J2833" s="43" t="s">
        <v>22</v>
      </c>
      <c r="K2833" s="43">
        <v>22.62</v>
      </c>
      <c r="L2833" s="43">
        <v>11.75</v>
      </c>
      <c r="M2833" s="43">
        <v>14.75</v>
      </c>
      <c r="N2833" s="37" t="s">
        <v>23</v>
      </c>
      <c r="O2833" s="37" t="s">
        <v>24</v>
      </c>
    </row>
    <row r="2834" spans="1:15" s="36" customFormat="1" x14ac:dyDescent="0.25">
      <c r="A2834" s="37" t="s">
        <v>5646</v>
      </c>
      <c r="B2834" s="44" t="str">
        <f t="shared" si="52"/>
        <v>G4292 2F/460V/3Ph/DS/cCSAus</v>
      </c>
      <c r="C2834" s="37" t="s">
        <v>5647</v>
      </c>
      <c r="D2834" s="37" t="str">
        <f>VLOOKUP(A2834,'[1]Zoeller Pump Company'!$A$10:$C$3862,3,FALSE)</f>
        <v>https://www.zoellerpumps.com/en-us/products/sewage-pumps/commercial/290-series</v>
      </c>
      <c r="E2834" s="37" t="s">
        <v>21</v>
      </c>
      <c r="F2834" s="40">
        <v>1464</v>
      </c>
      <c r="G2834" s="41"/>
      <c r="H2834" s="42">
        <v>53514341923</v>
      </c>
      <c r="I2834" s="43">
        <v>95</v>
      </c>
      <c r="J2834" s="43" t="s">
        <v>22</v>
      </c>
      <c r="K2834" s="43">
        <v>22.62</v>
      </c>
      <c r="L2834" s="43">
        <v>11.75</v>
      </c>
      <c r="M2834" s="43">
        <v>14.75</v>
      </c>
      <c r="N2834" s="37" t="s">
        <v>23</v>
      </c>
      <c r="O2834" s="37" t="s">
        <v>24</v>
      </c>
    </row>
    <row r="2835" spans="1:15" s="36" customFormat="1" x14ac:dyDescent="0.25">
      <c r="A2835" s="37" t="s">
        <v>5648</v>
      </c>
      <c r="B2835" s="44" t="str">
        <f t="shared" si="52"/>
        <v>I4292 2F/200V/1Ph/DS/cCSAus</v>
      </c>
      <c r="C2835" s="37" t="s">
        <v>5649</v>
      </c>
      <c r="D2835" s="37" t="str">
        <f>VLOOKUP(A2835,'[1]Zoeller Pump Company'!$A$10:$C$3862,3,FALSE)</f>
        <v>https://www.zoellerpumps.com/en-us/products/sewage-pumps/commercial/290-series</v>
      </c>
      <c r="E2835" s="37" t="s">
        <v>21</v>
      </c>
      <c r="F2835" s="40">
        <v>1313</v>
      </c>
      <c r="G2835" s="41"/>
      <c r="H2835" s="42">
        <v>53514347154</v>
      </c>
      <c r="I2835" s="43">
        <v>95</v>
      </c>
      <c r="J2835" s="43" t="s">
        <v>22</v>
      </c>
      <c r="K2835" s="43">
        <v>22.62</v>
      </c>
      <c r="L2835" s="43">
        <v>11.75</v>
      </c>
      <c r="M2835" s="43">
        <v>14.75</v>
      </c>
      <c r="N2835" s="37" t="s">
        <v>23</v>
      </c>
      <c r="O2835" s="37" t="s">
        <v>24</v>
      </c>
    </row>
    <row r="2836" spans="1:15" s="36" customFormat="1" x14ac:dyDescent="0.25">
      <c r="A2836" s="45" t="s">
        <v>5650</v>
      </c>
      <c r="B2836" s="44" t="str">
        <f t="shared" si="52"/>
        <v>E4292 2F/50'Cd/230V/1Ph/DS/cCSAus</v>
      </c>
      <c r="C2836" s="37" t="s">
        <v>5651</v>
      </c>
      <c r="D2836" s="37" t="str">
        <f>VLOOKUP(A2836,'[1]Zoeller Pump Company'!$A$10:$C$3862,3,FALSE)</f>
        <v>https://www.zoellerpumps.com/en-us/products/sewage-pumps/commercial/290-series</v>
      </c>
      <c r="E2836" s="37" t="s">
        <v>21</v>
      </c>
      <c r="F2836" s="40">
        <v>1474</v>
      </c>
      <c r="G2836" s="41"/>
      <c r="H2836" s="42">
        <v>53514431525</v>
      </c>
      <c r="I2836" s="43">
        <v>95</v>
      </c>
      <c r="J2836" s="46" t="s">
        <v>22</v>
      </c>
      <c r="K2836" s="43">
        <v>22.62</v>
      </c>
      <c r="L2836" s="43">
        <v>11.75</v>
      </c>
      <c r="M2836" s="43">
        <v>14.75</v>
      </c>
      <c r="N2836" s="37" t="s">
        <v>23</v>
      </c>
      <c r="O2836" s="37" t="s">
        <v>24</v>
      </c>
    </row>
    <row r="2837" spans="1:15" s="36" customFormat="1" x14ac:dyDescent="0.25">
      <c r="A2837" s="52" t="s">
        <v>5652</v>
      </c>
      <c r="B2837" s="44" t="str">
        <f t="shared" si="52"/>
        <v>N4292 2F/25'Cd/115V/1Ph/DS/CSA</v>
      </c>
      <c r="C2837" s="39" t="s">
        <v>5653</v>
      </c>
      <c r="D2837" s="37" t="str">
        <f>VLOOKUP(A2837,'[1]Zoeller Pump Company'!$A$10:$C$3862,3,FALSE)</f>
        <v>https://www.zoellerpumps.com/en-us/products/sewage-pumps/commercial/290-series</v>
      </c>
      <c r="E2837" s="39" t="s">
        <v>21</v>
      </c>
      <c r="F2837" s="40">
        <v>1373</v>
      </c>
      <c r="G2837" s="41"/>
      <c r="H2837" s="39">
        <v>53514446208</v>
      </c>
      <c r="I2837" s="39">
        <v>100</v>
      </c>
      <c r="J2837" s="39" t="s">
        <v>22</v>
      </c>
      <c r="K2837" s="39">
        <v>22.62</v>
      </c>
      <c r="L2837" s="39">
        <v>11.75</v>
      </c>
      <c r="M2837" s="39">
        <v>14.75</v>
      </c>
      <c r="N2837" s="37" t="s">
        <v>23</v>
      </c>
      <c r="O2837" s="37" t="s">
        <v>24</v>
      </c>
    </row>
    <row r="2838" spans="1:15" s="36" customFormat="1" x14ac:dyDescent="0.25">
      <c r="A2838" s="52" t="s">
        <v>5654</v>
      </c>
      <c r="B2838" s="44" t="str">
        <f t="shared" si="52"/>
        <v>E4292 2F/230V/1Ph/DS/cCSAus/Bronze Impeller</v>
      </c>
      <c r="C2838" s="39" t="s">
        <v>5655</v>
      </c>
      <c r="D2838" s="37" t="str">
        <f>VLOOKUP(A2838,'[1]Zoeller Pump Company'!$A$10:$C$3862,3,FALSE)</f>
        <v>https://www.zoellerpumps.com/en-us/products/sewage-pumps/commercial/290-series</v>
      </c>
      <c r="E2838" s="39" t="s">
        <v>21</v>
      </c>
      <c r="F2838" s="40">
        <v>1444</v>
      </c>
      <c r="G2838" s="41"/>
      <c r="H2838" s="39">
        <v>53514453176</v>
      </c>
      <c r="I2838" s="39">
        <v>95</v>
      </c>
      <c r="J2838" s="39" t="s">
        <v>22</v>
      </c>
      <c r="K2838" s="39">
        <v>22.62</v>
      </c>
      <c r="L2838" s="39">
        <v>11.75</v>
      </c>
      <c r="M2838" s="39">
        <v>14.75</v>
      </c>
      <c r="N2838" s="37" t="s">
        <v>23</v>
      </c>
      <c r="O2838" s="37" t="s">
        <v>24</v>
      </c>
    </row>
    <row r="2839" spans="1:15" s="36" customFormat="1" x14ac:dyDescent="0.25">
      <c r="A2839" s="39" t="s">
        <v>5656</v>
      </c>
      <c r="B2839" s="44" t="str">
        <f t="shared" si="52"/>
        <v>J4292 2F/50'Cd/200-208V/3Ph/DS/cCSAus</v>
      </c>
      <c r="C2839" s="39" t="str">
        <f>VLOOKUP(A2839,'[2]2021 M10 PricePartsList'!$A:$D,2,FALSE)</f>
        <v>J4292 2F/50'Cd/200-208V/3Ph/DS/cCSAus</v>
      </c>
      <c r="D2839" s="39" t="s">
        <v>3148</v>
      </c>
      <c r="E2839" s="37" t="s">
        <v>21</v>
      </c>
      <c r="F2839" s="50">
        <v>1589</v>
      </c>
      <c r="G2839" s="41"/>
      <c r="H2839" s="42">
        <v>53514458195</v>
      </c>
      <c r="I2839" s="43">
        <v>95</v>
      </c>
      <c r="J2839" s="46" t="s">
        <v>22</v>
      </c>
      <c r="K2839" s="43">
        <v>22.62</v>
      </c>
      <c r="L2839" s="43">
        <v>11.75</v>
      </c>
      <c r="M2839" s="43">
        <v>14.75</v>
      </c>
      <c r="N2839" s="37" t="s">
        <v>23</v>
      </c>
      <c r="O2839" s="37" t="s">
        <v>24</v>
      </c>
    </row>
    <row r="2840" spans="1:15" s="36" customFormat="1" x14ac:dyDescent="0.25">
      <c r="A2840" s="39" t="s">
        <v>5657</v>
      </c>
      <c r="B2840" s="44" t="str">
        <f t="shared" si="52"/>
        <v>G4292 2F/50'Cd/460V/3Ph/DS/cCSAus</v>
      </c>
      <c r="C2840" s="39" t="str">
        <f>VLOOKUP(A2840,'[2]2021 M10 PricePartsList'!$A:$D,2,FALSE)</f>
        <v>G4292 2F/50'Cd/460V/3Ph/DS/cCSAus</v>
      </c>
      <c r="D2840" s="39" t="s">
        <v>3148</v>
      </c>
      <c r="E2840" s="37" t="s">
        <v>21</v>
      </c>
      <c r="F2840" s="50">
        <v>1589</v>
      </c>
      <c r="G2840" s="41"/>
      <c r="H2840" s="42">
        <v>53514460150</v>
      </c>
      <c r="I2840" s="43">
        <v>95</v>
      </c>
      <c r="J2840" s="46" t="s">
        <v>22</v>
      </c>
      <c r="K2840" s="43">
        <v>22.62</v>
      </c>
      <c r="L2840" s="43">
        <v>11.75</v>
      </c>
      <c r="M2840" s="43">
        <v>14.75</v>
      </c>
      <c r="N2840" s="37" t="s">
        <v>23</v>
      </c>
      <c r="O2840" s="37" t="s">
        <v>24</v>
      </c>
    </row>
    <row r="2841" spans="1:15" s="36" customFormat="1" x14ac:dyDescent="0.25">
      <c r="A2841" s="39" t="s">
        <v>5658</v>
      </c>
      <c r="B2841" s="44" t="str">
        <f t="shared" si="52"/>
        <v>G4292 2F/460V/3Ph/DS/cCSAus/Bronze Impeller</v>
      </c>
      <c r="C2841" s="39" t="str">
        <f>VLOOKUP(A2841,'[2]2021 M10 PricePartsList'!$A:$D,2,FALSE)</f>
        <v>G4292 2F/460V/3Ph/DS/cCSAus/Bronze Impeller</v>
      </c>
      <c r="D2841" s="39" t="s">
        <v>3148</v>
      </c>
      <c r="E2841" s="37" t="s">
        <v>21</v>
      </c>
      <c r="F2841" s="50">
        <v>1559</v>
      </c>
      <c r="G2841" s="41"/>
      <c r="H2841" s="42">
        <v>53514460877</v>
      </c>
      <c r="I2841" s="43">
        <v>95</v>
      </c>
      <c r="J2841" s="46" t="s">
        <v>22</v>
      </c>
      <c r="K2841" s="43">
        <v>22.62</v>
      </c>
      <c r="L2841" s="43">
        <v>11.75</v>
      </c>
      <c r="M2841" s="43">
        <v>14.75</v>
      </c>
      <c r="N2841" s="37" t="s">
        <v>23</v>
      </c>
      <c r="O2841" s="37" t="s">
        <v>24</v>
      </c>
    </row>
    <row r="2842" spans="1:15" s="36" customFormat="1" x14ac:dyDescent="0.25">
      <c r="A2842" s="39" t="s">
        <v>5659</v>
      </c>
      <c r="B2842" s="44" t="str">
        <f t="shared" si="52"/>
        <v>F4292 2F/50'Cd/230V/3Ph/DS/cCSAus</v>
      </c>
      <c r="C2842" s="39" t="str">
        <f>VLOOKUP(A2842,'[2]2021 M10 PricePartsList'!$A:$D,2,FALSE)</f>
        <v>F4292 2F/50'Cd/230V/3Ph/DS/cCSAus</v>
      </c>
      <c r="D2842" s="39" t="s">
        <v>3148</v>
      </c>
      <c r="E2842" s="37" t="s">
        <v>21</v>
      </c>
      <c r="F2842" s="50">
        <v>1589</v>
      </c>
      <c r="G2842" s="41"/>
      <c r="H2842" s="42">
        <v>53514463397</v>
      </c>
      <c r="I2842" s="43">
        <v>95</v>
      </c>
      <c r="J2842" s="46" t="s">
        <v>22</v>
      </c>
      <c r="K2842" s="43">
        <v>22.62</v>
      </c>
      <c r="L2842" s="43">
        <v>11.75</v>
      </c>
      <c r="M2842" s="43">
        <v>14.75</v>
      </c>
      <c r="N2842" s="37" t="s">
        <v>23</v>
      </c>
      <c r="O2842" s="37" t="s">
        <v>24</v>
      </c>
    </row>
    <row r="2843" spans="1:15" s="36" customFormat="1" x14ac:dyDescent="0.25">
      <c r="A2843" s="37" t="s">
        <v>5660</v>
      </c>
      <c r="B2843" s="44" t="str">
        <f t="shared" si="52"/>
        <v>E4293 2F/230V/1Ph/DS/cCSAus/UL</v>
      </c>
      <c r="C2843" s="37" t="s">
        <v>5661</v>
      </c>
      <c r="D2843" s="37" t="str">
        <f>VLOOKUP(A2843,'[1]Zoeller Pump Company'!$A$10:$C$3862,3,FALSE)</f>
        <v>https://www.zoellerpumps.com/en-us/products/sewage-pumps/commercial/290-series</v>
      </c>
      <c r="E2843" s="37" t="s">
        <v>21</v>
      </c>
      <c r="F2843" s="40">
        <v>1380</v>
      </c>
      <c r="G2843" s="41"/>
      <c r="H2843" s="42">
        <v>53514051952</v>
      </c>
      <c r="I2843" s="43">
        <v>96</v>
      </c>
      <c r="J2843" s="43" t="s">
        <v>22</v>
      </c>
      <c r="K2843" s="43">
        <v>22.62</v>
      </c>
      <c r="L2843" s="43">
        <v>11.75</v>
      </c>
      <c r="M2843" s="43">
        <v>14.75</v>
      </c>
      <c r="N2843" s="37" t="s">
        <v>23</v>
      </c>
      <c r="O2843" s="37" t="s">
        <v>24</v>
      </c>
    </row>
    <row r="2844" spans="1:15" s="36" customFormat="1" x14ac:dyDescent="0.25">
      <c r="A2844" s="37" t="s">
        <v>5662</v>
      </c>
      <c r="B2844" s="44" t="str">
        <f t="shared" si="52"/>
        <v>I4293 2F/200-208V/1Ph/DS/cCSAus</v>
      </c>
      <c r="C2844" s="37" t="s">
        <v>5663</v>
      </c>
      <c r="D2844" s="37" t="str">
        <f>VLOOKUP(A2844,'[1]Zoeller Pump Company'!$A$10:$C$3862,3,FALSE)</f>
        <v>https://www.zoellerpumps.com/en-us/products/sewage-pumps/commercial/290-series</v>
      </c>
      <c r="E2844" s="37" t="s">
        <v>21</v>
      </c>
      <c r="F2844" s="40">
        <v>1420</v>
      </c>
      <c r="G2844" s="41"/>
      <c r="H2844" s="42">
        <v>53514051990</v>
      </c>
      <c r="I2844" s="43">
        <v>96</v>
      </c>
      <c r="J2844" s="43" t="s">
        <v>22</v>
      </c>
      <c r="K2844" s="43">
        <v>22.62</v>
      </c>
      <c r="L2844" s="43">
        <v>11.75</v>
      </c>
      <c r="M2844" s="43">
        <v>14.75</v>
      </c>
      <c r="N2844" s="37" t="s">
        <v>23</v>
      </c>
      <c r="O2844" s="37" t="s">
        <v>24</v>
      </c>
    </row>
    <row r="2845" spans="1:15" s="36" customFormat="1" x14ac:dyDescent="0.25">
      <c r="A2845" s="37" t="s">
        <v>5664</v>
      </c>
      <c r="B2845" s="44" t="str">
        <f t="shared" si="52"/>
        <v>J4293 2F/200-208V/3Ph/DS/cCSAus/UL</v>
      </c>
      <c r="C2845" s="37" t="s">
        <v>5665</v>
      </c>
      <c r="D2845" s="37" t="str">
        <f>VLOOKUP(A2845,'[1]Zoeller Pump Company'!$A$10:$C$3862,3,FALSE)</f>
        <v>https://www.zoellerpumps.com/en-us/products/sewage-pumps/commercial/290-series</v>
      </c>
      <c r="E2845" s="37" t="s">
        <v>21</v>
      </c>
      <c r="F2845" s="40">
        <v>1495</v>
      </c>
      <c r="G2845" s="41"/>
      <c r="H2845" s="42">
        <v>53514052539</v>
      </c>
      <c r="I2845" s="43">
        <v>96</v>
      </c>
      <c r="J2845" s="43" t="s">
        <v>22</v>
      </c>
      <c r="K2845" s="43">
        <v>22.62</v>
      </c>
      <c r="L2845" s="43">
        <v>11.75</v>
      </c>
      <c r="M2845" s="43">
        <v>14.75</v>
      </c>
      <c r="N2845" s="37" t="s">
        <v>23</v>
      </c>
      <c r="O2845" s="37" t="s">
        <v>24</v>
      </c>
    </row>
    <row r="2846" spans="1:15" s="36" customFormat="1" x14ac:dyDescent="0.25">
      <c r="A2846" s="37" t="s">
        <v>5666</v>
      </c>
      <c r="B2846" s="44" t="str">
        <f t="shared" si="52"/>
        <v>F4293 2F/230V/3Ph/DS/cCSAus/UL</v>
      </c>
      <c r="C2846" s="37" t="s">
        <v>5667</v>
      </c>
      <c r="D2846" s="37" t="str">
        <f>VLOOKUP(A2846,'[1]Zoeller Pump Company'!$A$10:$C$3862,3,FALSE)</f>
        <v>https://www.zoellerpumps.com/en-us/products/sewage-pumps/commercial/290-series</v>
      </c>
      <c r="E2846" s="37" t="s">
        <v>21</v>
      </c>
      <c r="F2846" s="40">
        <v>1495</v>
      </c>
      <c r="G2846" s="41"/>
      <c r="H2846" s="42">
        <v>53514052553</v>
      </c>
      <c r="I2846" s="43">
        <v>96</v>
      </c>
      <c r="J2846" s="43" t="s">
        <v>22</v>
      </c>
      <c r="K2846" s="43">
        <v>22.62</v>
      </c>
      <c r="L2846" s="43">
        <v>11.75</v>
      </c>
      <c r="M2846" s="43">
        <v>14.75</v>
      </c>
      <c r="N2846" s="37" t="s">
        <v>23</v>
      </c>
      <c r="O2846" s="37" t="s">
        <v>24</v>
      </c>
    </row>
    <row r="2847" spans="1:15" s="36" customFormat="1" x14ac:dyDescent="0.25">
      <c r="A2847" s="37" t="s">
        <v>5668</v>
      </c>
      <c r="B2847" s="44" t="str">
        <f t="shared" si="52"/>
        <v>G4293 2F/460V/3Ph/DS/cCSAus/UL</v>
      </c>
      <c r="C2847" s="37" t="s">
        <v>5669</v>
      </c>
      <c r="D2847" s="37" t="str">
        <f>VLOOKUP(A2847,'[1]Zoeller Pump Company'!$A$10:$C$3862,3,FALSE)</f>
        <v>https://www.zoellerpumps.com/en-us/products/sewage-pumps/commercial/290-series</v>
      </c>
      <c r="E2847" s="37" t="s">
        <v>21</v>
      </c>
      <c r="F2847" s="40">
        <v>1495</v>
      </c>
      <c r="G2847" s="41"/>
      <c r="H2847" s="42">
        <v>53514052577</v>
      </c>
      <c r="I2847" s="43">
        <v>96</v>
      </c>
      <c r="J2847" s="43" t="s">
        <v>22</v>
      </c>
      <c r="K2847" s="43">
        <v>22.62</v>
      </c>
      <c r="L2847" s="43">
        <v>11.75</v>
      </c>
      <c r="M2847" s="43">
        <v>14.75</v>
      </c>
      <c r="N2847" s="37" t="s">
        <v>23</v>
      </c>
      <c r="O2847" s="37" t="s">
        <v>24</v>
      </c>
    </row>
    <row r="2848" spans="1:15" s="36" customFormat="1" x14ac:dyDescent="0.25">
      <c r="A2848" s="37" t="s">
        <v>5670</v>
      </c>
      <c r="B2848" s="44" t="str">
        <f t="shared" si="52"/>
        <v>E4293 2F/50'Cd/230V/1Ph/DS/cCSAus/UL</v>
      </c>
      <c r="C2848" s="37" t="s">
        <v>5671</v>
      </c>
      <c r="D2848" s="37" t="str">
        <f>VLOOKUP(A2848,'[1]Zoeller Pump Company'!$A$10:$C$3862,3,FALSE)</f>
        <v>https://www.zoellerpumps.com/en-us/products/sewage-pumps/commercial/290-series</v>
      </c>
      <c r="E2848" s="37" t="s">
        <v>21</v>
      </c>
      <c r="F2848" s="40">
        <v>1520</v>
      </c>
      <c r="G2848" s="41"/>
      <c r="H2848" s="42">
        <v>53514087982</v>
      </c>
      <c r="I2848" s="43">
        <v>105</v>
      </c>
      <c r="J2848" s="43" t="s">
        <v>22</v>
      </c>
      <c r="K2848" s="43">
        <v>22.62</v>
      </c>
      <c r="L2848" s="43">
        <v>11.75</v>
      </c>
      <c r="M2848" s="43">
        <v>14.75</v>
      </c>
      <c r="N2848" s="37" t="s">
        <v>23</v>
      </c>
      <c r="O2848" s="37" t="s">
        <v>24</v>
      </c>
    </row>
    <row r="2849" spans="1:15" s="36" customFormat="1" x14ac:dyDescent="0.25">
      <c r="A2849" s="37" t="s">
        <v>5672</v>
      </c>
      <c r="B2849" s="44" t="str">
        <f t="shared" si="52"/>
        <v>G4293 2F/50'Cd/460V/3Ph/DS/cCSAus/UL</v>
      </c>
      <c r="C2849" s="37" t="s">
        <v>5673</v>
      </c>
      <c r="D2849" s="37" t="str">
        <f>VLOOKUP(A2849,'[1]Zoeller Pump Company'!$A$10:$C$3862,3,FALSE)</f>
        <v>https://www.zoellerpumps.com/en-us/products/sewage-pumps/commercial/290-series</v>
      </c>
      <c r="E2849" s="37" t="s">
        <v>21</v>
      </c>
      <c r="F2849" s="40">
        <v>1635</v>
      </c>
      <c r="G2849" s="41"/>
      <c r="H2849" s="42">
        <v>53514104498</v>
      </c>
      <c r="I2849" s="43">
        <v>105</v>
      </c>
      <c r="J2849" s="43" t="s">
        <v>22</v>
      </c>
      <c r="K2849" s="43">
        <v>22.62</v>
      </c>
      <c r="L2849" s="43">
        <v>11.75</v>
      </c>
      <c r="M2849" s="43">
        <v>14.75</v>
      </c>
      <c r="N2849" s="37" t="s">
        <v>23</v>
      </c>
      <c r="O2849" s="37" t="s">
        <v>24</v>
      </c>
    </row>
    <row r="2850" spans="1:15" s="36" customFormat="1" x14ac:dyDescent="0.25">
      <c r="A2850" s="37" t="s">
        <v>5674</v>
      </c>
      <c r="B2850" s="44" t="str">
        <f t="shared" si="52"/>
        <v>G4293 2F/35'Cd/460V/3Ph/DS/cCSAus/UL</v>
      </c>
      <c r="C2850" s="37" t="s">
        <v>5675</v>
      </c>
      <c r="D2850" s="37" t="str">
        <f>VLOOKUP(A2850,'[1]Zoeller Pump Company'!$A$10:$C$3862,3,FALSE)</f>
        <v>https://www.zoellerpumps.com/en-us/products/sewage-pumps/commercial/290-series</v>
      </c>
      <c r="E2850" s="37" t="s">
        <v>21</v>
      </c>
      <c r="F2850" s="40">
        <v>1605</v>
      </c>
      <c r="G2850" s="41"/>
      <c r="H2850" s="42">
        <v>53514111137</v>
      </c>
      <c r="I2850" s="43">
        <v>97</v>
      </c>
      <c r="J2850" s="43" t="s">
        <v>22</v>
      </c>
      <c r="K2850" s="43">
        <v>22.62</v>
      </c>
      <c r="L2850" s="43">
        <v>11.75</v>
      </c>
      <c r="M2850" s="43">
        <v>14.75</v>
      </c>
      <c r="N2850" s="37" t="s">
        <v>23</v>
      </c>
      <c r="O2850" s="37" t="s">
        <v>24</v>
      </c>
    </row>
    <row r="2851" spans="1:15" s="36" customFormat="1" x14ac:dyDescent="0.25">
      <c r="A2851" s="37" t="s">
        <v>5676</v>
      </c>
      <c r="B2851" s="44" t="str">
        <f t="shared" si="52"/>
        <v>J4293 2F/25'Cd/200-208V/3P/DS/cCSAus/UL</v>
      </c>
      <c r="C2851" s="37" t="s">
        <v>5677</v>
      </c>
      <c r="D2851" s="37" t="str">
        <f>VLOOKUP(A2851,'[1]Zoeller Pump Company'!$A$10:$C$3862,3,FALSE)</f>
        <v>https://www.zoellerpumps.com/en-us/products/sewage-pumps/commercial/290-series</v>
      </c>
      <c r="E2851" s="37" t="s">
        <v>21</v>
      </c>
      <c r="F2851" s="40">
        <v>1595</v>
      </c>
      <c r="G2851" s="41"/>
      <c r="H2851" s="42">
        <v>53514143381</v>
      </c>
      <c r="I2851" s="43">
        <v>101</v>
      </c>
      <c r="J2851" s="43" t="s">
        <v>22</v>
      </c>
      <c r="K2851" s="43">
        <v>22.62</v>
      </c>
      <c r="L2851" s="43">
        <v>11.75</v>
      </c>
      <c r="M2851" s="43">
        <v>14.75</v>
      </c>
      <c r="N2851" s="37" t="s">
        <v>23</v>
      </c>
      <c r="O2851" s="37" t="s">
        <v>24</v>
      </c>
    </row>
    <row r="2852" spans="1:15" s="36" customFormat="1" x14ac:dyDescent="0.25">
      <c r="A2852" s="37" t="s">
        <v>5678</v>
      </c>
      <c r="B2852" s="44" t="str">
        <f t="shared" si="52"/>
        <v>F4293 2F/50'Cd/230V/3P/DS/cCSAus/UL/(01</v>
      </c>
      <c r="C2852" s="37" t="s">
        <v>5679</v>
      </c>
      <c r="D2852" s="37" t="str">
        <f>VLOOKUP(A2852,'[1]Zoeller Pump Company'!$A$10:$C$3862,3,FALSE)</f>
        <v>https://www.zoellerpumps.com/en-us/products/sewage-pumps/commercial/290-series</v>
      </c>
      <c r="E2852" s="37" t="s">
        <v>21</v>
      </c>
      <c r="F2852" s="40">
        <v>1635</v>
      </c>
      <c r="G2852" s="41"/>
      <c r="H2852" s="42">
        <v>53514153069</v>
      </c>
      <c r="I2852" s="43">
        <v>105</v>
      </c>
      <c r="J2852" s="43" t="s">
        <v>22</v>
      </c>
      <c r="K2852" s="43">
        <v>22.62</v>
      </c>
      <c r="L2852" s="43">
        <v>11.75</v>
      </c>
      <c r="M2852" s="43">
        <v>14.75</v>
      </c>
      <c r="N2852" s="37" t="s">
        <v>23</v>
      </c>
      <c r="O2852" s="37" t="s">
        <v>24</v>
      </c>
    </row>
    <row r="2853" spans="1:15" s="36" customFormat="1" x14ac:dyDescent="0.25">
      <c r="A2853" s="37" t="s">
        <v>5680</v>
      </c>
      <c r="B2853" s="44" t="str">
        <f t="shared" si="52"/>
        <v>G4293 2F/25'Cd/460V/3Ph/DS/cCSAus/UL</v>
      </c>
      <c r="C2853" s="37" t="s">
        <v>5681</v>
      </c>
      <c r="D2853" s="37" t="str">
        <f>VLOOKUP(A2853,'[1]Zoeller Pump Company'!$A$10:$C$3862,3,FALSE)</f>
        <v>https://www.zoellerpumps.com/en-us/products/sewage-pumps/commercial/290-series</v>
      </c>
      <c r="E2853" s="37" t="s">
        <v>21</v>
      </c>
      <c r="F2853" s="40">
        <v>1595</v>
      </c>
      <c r="G2853" s="41"/>
      <c r="H2853" s="42">
        <v>53514194628</v>
      </c>
      <c r="I2853" s="43">
        <v>96</v>
      </c>
      <c r="J2853" s="43" t="s">
        <v>22</v>
      </c>
      <c r="K2853" s="43">
        <v>22.62</v>
      </c>
      <c r="L2853" s="43">
        <v>11.75</v>
      </c>
      <c r="M2853" s="43">
        <v>14.75</v>
      </c>
      <c r="N2853" s="37" t="s">
        <v>23</v>
      </c>
      <c r="O2853" s="37" t="s">
        <v>24</v>
      </c>
    </row>
    <row r="2854" spans="1:15" s="36" customFormat="1" x14ac:dyDescent="0.25">
      <c r="A2854" s="37" t="s">
        <v>5682</v>
      </c>
      <c r="B2854" s="44" t="str">
        <f t="shared" si="52"/>
        <v>E4293 2F/25'Cd/230V/1Ph/DS/cCSAus/UL</v>
      </c>
      <c r="C2854" s="37" t="s">
        <v>5683</v>
      </c>
      <c r="D2854" s="37" t="str">
        <f>VLOOKUP(A2854,'[1]Zoeller Pump Company'!$A$10:$C$3862,3,FALSE)</f>
        <v>https://www.zoellerpumps.com/en-us/products/sewage-pumps/commercial/290-series</v>
      </c>
      <c r="E2854" s="37" t="s">
        <v>21</v>
      </c>
      <c r="F2854" s="40">
        <v>1480</v>
      </c>
      <c r="G2854" s="41"/>
      <c r="H2854" s="42">
        <v>53514285661</v>
      </c>
      <c r="I2854" s="43">
        <v>105</v>
      </c>
      <c r="J2854" s="43" t="s">
        <v>22</v>
      </c>
      <c r="K2854" s="43">
        <v>22.62</v>
      </c>
      <c r="L2854" s="43">
        <v>11.75</v>
      </c>
      <c r="M2854" s="43">
        <v>14.75</v>
      </c>
      <c r="N2854" s="37" t="s">
        <v>23</v>
      </c>
      <c r="O2854" s="37" t="s">
        <v>24</v>
      </c>
    </row>
    <row r="2855" spans="1:15" s="36" customFormat="1" x14ac:dyDescent="0.25">
      <c r="A2855" s="37" t="s">
        <v>5684</v>
      </c>
      <c r="B2855" s="44" t="str">
        <f t="shared" si="52"/>
        <v>E4293 2F/35'Cd/230V/1Ph/DS/cCSAus/UL</v>
      </c>
      <c r="C2855" s="37" t="s">
        <v>5685</v>
      </c>
      <c r="D2855" s="37" t="str">
        <f>VLOOKUP(A2855,'[1]Zoeller Pump Company'!$A$10:$C$3862,3,FALSE)</f>
        <v>https://www.zoellerpumps.com/en-us/products/sewage-pumps/commercial/290-series</v>
      </c>
      <c r="E2855" s="37" t="s">
        <v>21</v>
      </c>
      <c r="F2855" s="40">
        <v>1490</v>
      </c>
      <c r="G2855" s="41"/>
      <c r="H2855" s="42">
        <v>53514350000</v>
      </c>
      <c r="I2855" s="43">
        <v>105</v>
      </c>
      <c r="J2855" s="43" t="s">
        <v>22</v>
      </c>
      <c r="K2855" s="43">
        <v>22.62</v>
      </c>
      <c r="L2855" s="43">
        <v>11.75</v>
      </c>
      <c r="M2855" s="43">
        <v>14.75</v>
      </c>
      <c r="N2855" s="37" t="s">
        <v>23</v>
      </c>
      <c r="O2855" s="37" t="s">
        <v>24</v>
      </c>
    </row>
    <row r="2856" spans="1:15" s="36" customFormat="1" x14ac:dyDescent="0.25">
      <c r="A2856" s="37" t="s">
        <v>5686</v>
      </c>
      <c r="B2856" s="44" t="str">
        <f t="shared" si="52"/>
        <v>J4293 2F/35'Cd/200-208V/3P/DS/cCSAus/UL</v>
      </c>
      <c r="C2856" s="37" t="s">
        <v>5687</v>
      </c>
      <c r="D2856" s="37" t="str">
        <f>VLOOKUP(A2856,'[1]Zoeller Pump Company'!$A$10:$C$3862,3,FALSE)</f>
        <v>https://www.zoellerpumps.com/en-us/products/sewage-pumps/commercial/290-series</v>
      </c>
      <c r="E2856" s="37" t="s">
        <v>21</v>
      </c>
      <c r="F2856" s="40">
        <v>1605</v>
      </c>
      <c r="G2856" s="41"/>
      <c r="H2856" s="42">
        <v>53514364502</v>
      </c>
      <c r="I2856" s="43">
        <v>103</v>
      </c>
      <c r="J2856" s="43" t="s">
        <v>22</v>
      </c>
      <c r="K2856" s="43">
        <v>22.62</v>
      </c>
      <c r="L2856" s="43">
        <v>11.75</v>
      </c>
      <c r="M2856" s="43">
        <v>14.75</v>
      </c>
      <c r="N2856" s="37" t="s">
        <v>23</v>
      </c>
      <c r="O2856" s="37" t="s">
        <v>24</v>
      </c>
    </row>
    <row r="2857" spans="1:15" s="36" customFormat="1" x14ac:dyDescent="0.25">
      <c r="A2857" s="45" t="s">
        <v>5688</v>
      </c>
      <c r="B2857" s="44" t="str">
        <f t="shared" si="52"/>
        <v>I4293 2F/50'Cd/200-208V/1Ph/DS/cCSAus</v>
      </c>
      <c r="C2857" s="37" t="s">
        <v>5689</v>
      </c>
      <c r="D2857" s="37" t="str">
        <f>VLOOKUP(A2857,'[1]Zoeller Pump Company'!$A$10:$C$3862,3,FALSE)</f>
        <v>https://www.zoellerpumps.com/en-us/products/sewage-pumps/commercial/290-series</v>
      </c>
      <c r="E2857" s="37" t="s">
        <v>21</v>
      </c>
      <c r="F2857" s="40">
        <v>1560</v>
      </c>
      <c r="G2857" s="41"/>
      <c r="H2857" s="42">
        <v>53514425968</v>
      </c>
      <c r="I2857" s="43">
        <v>96</v>
      </c>
      <c r="J2857" s="46" t="s">
        <v>22</v>
      </c>
      <c r="K2857" s="43">
        <v>22.62</v>
      </c>
      <c r="L2857" s="43">
        <v>11.75</v>
      </c>
      <c r="M2857" s="43">
        <v>14.75</v>
      </c>
      <c r="N2857" s="39" t="s">
        <v>23</v>
      </c>
      <c r="O2857" s="37" t="s">
        <v>24</v>
      </c>
    </row>
    <row r="2858" spans="1:15" s="36" customFormat="1" x14ac:dyDescent="0.25">
      <c r="A2858" s="37" t="s">
        <v>5690</v>
      </c>
      <c r="B2858" s="44" t="str">
        <f t="shared" si="52"/>
        <v>E4294 2F/230V/1Ph/DS/CSA</v>
      </c>
      <c r="C2858" s="37" t="s">
        <v>5691</v>
      </c>
      <c r="D2858" s="37" t="str">
        <f>VLOOKUP(A2858,'[1]Zoeller Pump Company'!$A$10:$C$3862,3,FALSE)</f>
        <v>https://www.zoellerpumps.com/en-us/products/sewage-pumps/commercial/290-series</v>
      </c>
      <c r="E2858" s="37" t="s">
        <v>21</v>
      </c>
      <c r="F2858" s="40">
        <v>1589</v>
      </c>
      <c r="G2858" s="41"/>
      <c r="H2858" s="42">
        <v>53514052782</v>
      </c>
      <c r="I2858" s="43">
        <v>96</v>
      </c>
      <c r="J2858" s="43" t="s">
        <v>22</v>
      </c>
      <c r="K2858" s="43">
        <v>22.62</v>
      </c>
      <c r="L2858" s="43">
        <v>11.75</v>
      </c>
      <c r="M2858" s="43">
        <v>14.75</v>
      </c>
      <c r="N2858" s="37" t="s">
        <v>23</v>
      </c>
      <c r="O2858" s="37" t="s">
        <v>24</v>
      </c>
    </row>
    <row r="2859" spans="1:15" s="36" customFormat="1" x14ac:dyDescent="0.25">
      <c r="A2859" s="37" t="s">
        <v>5692</v>
      </c>
      <c r="B2859" s="44" t="str">
        <f t="shared" ref="B2859:B2922" si="53">IF(D2859&lt;&gt;0,HYPERLINK(D2859,C2859),"NO LINK")</f>
        <v>I4294 2F/200-208V/1Ph/DS/cCSAus</v>
      </c>
      <c r="C2859" s="37" t="s">
        <v>5693</v>
      </c>
      <c r="D2859" s="37" t="str">
        <f>VLOOKUP(A2859,'[1]Zoeller Pump Company'!$A$10:$C$3862,3,FALSE)</f>
        <v>https://www.zoellerpumps.com/en-us/products/sewage-pumps/commercial/290-series</v>
      </c>
      <c r="E2859" s="37" t="s">
        <v>21</v>
      </c>
      <c r="F2859" s="40">
        <v>1629</v>
      </c>
      <c r="G2859" s="41"/>
      <c r="H2859" s="42">
        <v>53514052805</v>
      </c>
      <c r="I2859" s="43">
        <v>96</v>
      </c>
      <c r="J2859" s="43" t="s">
        <v>22</v>
      </c>
      <c r="K2859" s="43">
        <v>22.62</v>
      </c>
      <c r="L2859" s="43">
        <v>11.75</v>
      </c>
      <c r="M2859" s="43">
        <v>14.75</v>
      </c>
      <c r="N2859" s="37" t="s">
        <v>23</v>
      </c>
      <c r="O2859" s="37" t="s">
        <v>24</v>
      </c>
    </row>
    <row r="2860" spans="1:15" s="36" customFormat="1" x14ac:dyDescent="0.25">
      <c r="A2860" s="37" t="s">
        <v>5694</v>
      </c>
      <c r="B2860" s="44" t="str">
        <f t="shared" si="53"/>
        <v>J4294 2F/200-208V/3Ph/DS/cCSAus/UL</v>
      </c>
      <c r="C2860" s="37" t="s">
        <v>5695</v>
      </c>
      <c r="D2860" s="37" t="str">
        <f>VLOOKUP(A2860,'[1]Zoeller Pump Company'!$A$10:$C$3862,3,FALSE)</f>
        <v>https://www.zoellerpumps.com/en-us/products/sewage-pumps/commercial/290-series</v>
      </c>
      <c r="E2860" s="37" t="s">
        <v>21</v>
      </c>
      <c r="F2860" s="40">
        <v>1704</v>
      </c>
      <c r="G2860" s="41"/>
      <c r="H2860" s="42">
        <v>53514052829</v>
      </c>
      <c r="I2860" s="43">
        <v>96</v>
      </c>
      <c r="J2860" s="43" t="s">
        <v>22</v>
      </c>
      <c r="K2860" s="43">
        <v>22.62</v>
      </c>
      <c r="L2860" s="43">
        <v>11.75</v>
      </c>
      <c r="M2860" s="43">
        <v>14.75</v>
      </c>
      <c r="N2860" s="37" t="s">
        <v>23</v>
      </c>
      <c r="O2860" s="37" t="s">
        <v>24</v>
      </c>
    </row>
    <row r="2861" spans="1:15" s="36" customFormat="1" x14ac:dyDescent="0.25">
      <c r="A2861" s="37" t="s">
        <v>5696</v>
      </c>
      <c r="B2861" s="44" t="str">
        <f t="shared" si="53"/>
        <v>F4294 2F/230V/3Ph/DS/cCSAus/UL</v>
      </c>
      <c r="C2861" s="37" t="s">
        <v>5697</v>
      </c>
      <c r="D2861" s="37" t="str">
        <f>VLOOKUP(A2861,'[1]Zoeller Pump Company'!$A$10:$C$3862,3,FALSE)</f>
        <v>https://www.zoellerpumps.com/en-us/products/sewage-pumps/commercial/290-series</v>
      </c>
      <c r="E2861" s="37" t="s">
        <v>21</v>
      </c>
      <c r="F2861" s="40">
        <v>1704</v>
      </c>
      <c r="G2861" s="41"/>
      <c r="H2861" s="42">
        <v>53514052843</v>
      </c>
      <c r="I2861" s="43">
        <v>96</v>
      </c>
      <c r="J2861" s="43" t="s">
        <v>22</v>
      </c>
      <c r="K2861" s="43">
        <v>22.62</v>
      </c>
      <c r="L2861" s="43">
        <v>11.75</v>
      </c>
      <c r="M2861" s="43">
        <v>14.75</v>
      </c>
      <c r="N2861" s="37" t="s">
        <v>23</v>
      </c>
      <c r="O2861" s="37" t="s">
        <v>24</v>
      </c>
    </row>
    <row r="2862" spans="1:15" s="36" customFormat="1" x14ac:dyDescent="0.25">
      <c r="A2862" s="37" t="s">
        <v>5698</v>
      </c>
      <c r="B2862" s="44" t="str">
        <f t="shared" si="53"/>
        <v>G4294 2F/460V/3Ph/DS/cCSAus/UL</v>
      </c>
      <c r="C2862" s="37" t="s">
        <v>5699</v>
      </c>
      <c r="D2862" s="37" t="str">
        <f>VLOOKUP(A2862,'[1]Zoeller Pump Company'!$A$10:$C$3862,3,FALSE)</f>
        <v>https://www.zoellerpumps.com/en-us/products/sewage-pumps/commercial/290-series</v>
      </c>
      <c r="E2862" s="37" t="s">
        <v>21</v>
      </c>
      <c r="F2862" s="40">
        <v>1704</v>
      </c>
      <c r="G2862" s="41"/>
      <c r="H2862" s="42">
        <v>53514052867</v>
      </c>
      <c r="I2862" s="43">
        <v>96</v>
      </c>
      <c r="J2862" s="43" t="s">
        <v>22</v>
      </c>
      <c r="K2862" s="43">
        <v>22.62</v>
      </c>
      <c r="L2862" s="43">
        <v>11.75</v>
      </c>
      <c r="M2862" s="43">
        <v>14.75</v>
      </c>
      <c r="N2862" s="37" t="s">
        <v>23</v>
      </c>
      <c r="O2862" s="37" t="s">
        <v>24</v>
      </c>
    </row>
    <row r="2863" spans="1:15" s="36" customFormat="1" x14ac:dyDescent="0.25">
      <c r="A2863" s="37" t="s">
        <v>5700</v>
      </c>
      <c r="B2863" s="44" t="str">
        <f t="shared" si="53"/>
        <v>G4294 2F/25'Cd/460V/3Ph/DS/cCSAus/UL</v>
      </c>
      <c r="C2863" s="37" t="s">
        <v>5701</v>
      </c>
      <c r="D2863" s="37" t="str">
        <f>VLOOKUP(A2863,'[1]Zoeller Pump Company'!$A$10:$C$3862,3,FALSE)</f>
        <v>https://www.zoellerpumps.com/en-us/products/sewage-pumps/commercial/290-series</v>
      </c>
      <c r="E2863" s="37" t="s">
        <v>21</v>
      </c>
      <c r="F2863" s="40">
        <v>1804</v>
      </c>
      <c r="G2863" s="41"/>
      <c r="H2863" s="42">
        <v>53514082673</v>
      </c>
      <c r="I2863" s="43">
        <v>98</v>
      </c>
      <c r="J2863" s="43" t="s">
        <v>22</v>
      </c>
      <c r="K2863" s="43">
        <v>22.62</v>
      </c>
      <c r="L2863" s="43">
        <v>11.75</v>
      </c>
      <c r="M2863" s="43">
        <v>14.75</v>
      </c>
      <c r="N2863" s="37" t="s">
        <v>23</v>
      </c>
      <c r="O2863" s="37" t="s">
        <v>24</v>
      </c>
    </row>
    <row r="2864" spans="1:15" s="36" customFormat="1" x14ac:dyDescent="0.25">
      <c r="A2864" s="37" t="s">
        <v>5702</v>
      </c>
      <c r="B2864" s="44" t="str">
        <f t="shared" si="53"/>
        <v>E4294 2F/35'Cd/230V/1Ph/DS/CSA</v>
      </c>
      <c r="C2864" s="37" t="s">
        <v>5703</v>
      </c>
      <c r="D2864" s="37" t="str">
        <f>VLOOKUP(A2864,'[1]Zoeller Pump Company'!$A$10:$C$3862,3,FALSE)</f>
        <v>https://www.zoellerpumps.com/en-us/products/sewage-pumps/commercial/290-series</v>
      </c>
      <c r="E2864" s="37" t="s">
        <v>21</v>
      </c>
      <c r="F2864" s="40">
        <v>1699</v>
      </c>
      <c r="G2864" s="41"/>
      <c r="H2864" s="42">
        <v>53514139339</v>
      </c>
      <c r="I2864" s="43">
        <v>98</v>
      </c>
      <c r="J2864" s="43" t="s">
        <v>22</v>
      </c>
      <c r="K2864" s="43">
        <v>22.62</v>
      </c>
      <c r="L2864" s="43">
        <v>11.75</v>
      </c>
      <c r="M2864" s="43">
        <v>14.75</v>
      </c>
      <c r="N2864" s="37" t="s">
        <v>23</v>
      </c>
      <c r="O2864" s="37" t="s">
        <v>24</v>
      </c>
    </row>
    <row r="2865" spans="1:16" s="36" customFormat="1" x14ac:dyDescent="0.25">
      <c r="A2865" s="37" t="s">
        <v>5704</v>
      </c>
      <c r="B2865" s="44" t="str">
        <f t="shared" si="53"/>
        <v>I4294 2F/50'Cd/200-208V/1Ph/DS/cCSAus</v>
      </c>
      <c r="C2865" s="37" t="s">
        <v>5705</v>
      </c>
      <c r="D2865" s="37" t="str">
        <f>VLOOKUP(A2865,'[1]Zoeller Pump Company'!$A$10:$C$3862,3,FALSE)</f>
        <v>https://www.zoellerpumps.com/en-us/products/sewage-pumps/commercial/290-series</v>
      </c>
      <c r="E2865" s="37" t="s">
        <v>21</v>
      </c>
      <c r="F2865" s="40">
        <v>1769</v>
      </c>
      <c r="G2865" s="41"/>
      <c r="H2865" s="42">
        <v>53514172077</v>
      </c>
      <c r="I2865" s="43">
        <v>96</v>
      </c>
      <c r="J2865" s="43" t="s">
        <v>22</v>
      </c>
      <c r="K2865" s="43">
        <v>22.62</v>
      </c>
      <c r="L2865" s="43">
        <v>11.75</v>
      </c>
      <c r="M2865" s="43">
        <v>14.75</v>
      </c>
      <c r="N2865" s="37" t="s">
        <v>23</v>
      </c>
      <c r="O2865" s="37" t="s">
        <v>24</v>
      </c>
    </row>
    <row r="2866" spans="1:16" s="36" customFormat="1" x14ac:dyDescent="0.25">
      <c r="A2866" s="37" t="s">
        <v>5706</v>
      </c>
      <c r="B2866" s="44" t="str">
        <f t="shared" si="53"/>
        <v>E4294 2F/50'Cd/230V/1Ph/DS/CSA</v>
      </c>
      <c r="C2866" s="37" t="s">
        <v>5707</v>
      </c>
      <c r="D2866" s="37" t="str">
        <f>VLOOKUP(A2866,'[1]Zoeller Pump Company'!$A$10:$C$3862,3,FALSE)</f>
        <v>https://www.zoellerpumps.com/en-us/products/sewage-pumps/commercial/290-series</v>
      </c>
      <c r="E2866" s="37" t="s">
        <v>21</v>
      </c>
      <c r="F2866" s="40">
        <v>1729</v>
      </c>
      <c r="G2866" s="41"/>
      <c r="H2866" s="42">
        <v>53514185350</v>
      </c>
      <c r="I2866" s="43">
        <v>98</v>
      </c>
      <c r="J2866" s="43" t="s">
        <v>22</v>
      </c>
      <c r="K2866" s="43"/>
      <c r="L2866" s="43"/>
      <c r="M2866" s="43"/>
      <c r="N2866" s="37" t="s">
        <v>23</v>
      </c>
      <c r="O2866" s="37" t="s">
        <v>24</v>
      </c>
    </row>
    <row r="2867" spans="1:16" s="36" customFormat="1" x14ac:dyDescent="0.25">
      <c r="A2867" s="37" t="s">
        <v>5708</v>
      </c>
      <c r="B2867" s="44" t="str">
        <f t="shared" si="53"/>
        <v>G4294 2F/35'Cd/460V/3Ph/DS/cCSAus/UL</v>
      </c>
      <c r="C2867" s="37" t="s">
        <v>5709</v>
      </c>
      <c r="D2867" s="37" t="str">
        <f>VLOOKUP(A2867,'[1]Zoeller Pump Company'!$A$10:$C$3862,3,FALSE)</f>
        <v>https://www.zoellerpumps.com/en-us/products/sewage-pumps/commercial/290-series</v>
      </c>
      <c r="E2867" s="37" t="s">
        <v>21</v>
      </c>
      <c r="F2867" s="40">
        <v>1814</v>
      </c>
      <c r="G2867" s="41"/>
      <c r="H2867" s="42">
        <v>53514211875</v>
      </c>
      <c r="I2867" s="43">
        <v>98</v>
      </c>
      <c r="J2867" s="43" t="s">
        <v>22</v>
      </c>
      <c r="K2867" s="43">
        <v>22.62</v>
      </c>
      <c r="L2867" s="43">
        <v>11.75</v>
      </c>
      <c r="M2867" s="43">
        <v>14.75</v>
      </c>
      <c r="N2867" s="37" t="s">
        <v>23</v>
      </c>
      <c r="O2867" s="37" t="s">
        <v>24</v>
      </c>
    </row>
    <row r="2868" spans="1:16" s="36" customFormat="1" x14ac:dyDescent="0.25">
      <c r="A2868" s="37" t="s">
        <v>5710</v>
      </c>
      <c r="B2868" s="44" t="str">
        <f t="shared" si="53"/>
        <v>E4294 2F/25'Cd/230V/1Ph/DS/CSA</v>
      </c>
      <c r="C2868" s="37" t="s">
        <v>5711</v>
      </c>
      <c r="D2868" s="37" t="str">
        <f>VLOOKUP(A2868,'[1]Zoeller Pump Company'!$A$10:$C$3862,3,FALSE)</f>
        <v>https://www.zoellerpumps.com/en-us/products/sewage-pumps/commercial/290-series</v>
      </c>
      <c r="E2868" s="37" t="s">
        <v>21</v>
      </c>
      <c r="F2868" s="40">
        <v>1689</v>
      </c>
      <c r="G2868" s="41"/>
      <c r="H2868" s="42">
        <v>53514256609</v>
      </c>
      <c r="I2868" s="43">
        <v>95</v>
      </c>
      <c r="J2868" s="43" t="s">
        <v>22</v>
      </c>
      <c r="K2868" s="43">
        <v>22.62</v>
      </c>
      <c r="L2868" s="43">
        <v>11.75</v>
      </c>
      <c r="M2868" s="43">
        <v>14.75</v>
      </c>
      <c r="N2868" s="37" t="s">
        <v>23</v>
      </c>
      <c r="O2868" s="37" t="s">
        <v>24</v>
      </c>
    </row>
    <row r="2869" spans="1:16" s="36" customFormat="1" x14ac:dyDescent="0.25">
      <c r="A2869" s="37" t="s">
        <v>5712</v>
      </c>
      <c r="B2869" s="44" t="str">
        <f t="shared" si="53"/>
        <v>J4294 2F/25'Cd/200-208V/3Ph/DS/cCSAus/UL</v>
      </c>
      <c r="C2869" s="37" t="s">
        <v>5713</v>
      </c>
      <c r="D2869" s="37" t="str">
        <f>VLOOKUP(A2869,'[1]Zoeller Pump Company'!$A$10:$C$3862,3,FALSE)</f>
        <v>https://www.zoellerpumps.com/en-us/products/sewage-pumps/commercial/290-series</v>
      </c>
      <c r="E2869" s="37" t="s">
        <v>21</v>
      </c>
      <c r="F2869" s="40">
        <v>1804</v>
      </c>
      <c r="G2869" s="41"/>
      <c r="H2869" s="42">
        <v>53514271336</v>
      </c>
      <c r="I2869" s="43">
        <v>98</v>
      </c>
      <c r="J2869" s="43" t="s">
        <v>22</v>
      </c>
      <c r="K2869" s="43">
        <v>22.62</v>
      </c>
      <c r="L2869" s="43">
        <v>11.75</v>
      </c>
      <c r="M2869" s="43">
        <v>14.75</v>
      </c>
      <c r="N2869" s="37" t="s">
        <v>23</v>
      </c>
      <c r="O2869" s="37" t="s">
        <v>24</v>
      </c>
    </row>
    <row r="2870" spans="1:16" s="36" customFormat="1" x14ac:dyDescent="0.25">
      <c r="A2870" s="37" t="s">
        <v>5714</v>
      </c>
      <c r="B2870" s="44" t="str">
        <f t="shared" si="53"/>
        <v>J4294 2F/35'Cd/200-208V/3Ph/DS/cCSAus/UL</v>
      </c>
      <c r="C2870" s="37" t="s">
        <v>5715</v>
      </c>
      <c r="D2870" s="37" t="str">
        <f>VLOOKUP(A2870,'[1]Zoeller Pump Company'!$A$10:$C$3862,3,FALSE)</f>
        <v>https://www.zoellerpumps.com/en-us/products/sewage-pumps/commercial/290-series</v>
      </c>
      <c r="E2870" s="37" t="s">
        <v>21</v>
      </c>
      <c r="F2870" s="40">
        <v>1814</v>
      </c>
      <c r="G2870" s="41"/>
      <c r="H2870" s="42">
        <v>53514315016</v>
      </c>
      <c r="I2870" s="43">
        <v>96</v>
      </c>
      <c r="J2870" s="43" t="s">
        <v>22</v>
      </c>
      <c r="K2870" s="43">
        <v>22.62</v>
      </c>
      <c r="L2870" s="43">
        <v>11.75</v>
      </c>
      <c r="M2870" s="43">
        <v>14.75</v>
      </c>
      <c r="N2870" s="37" t="s">
        <v>23</v>
      </c>
      <c r="O2870" s="37" t="s">
        <v>24</v>
      </c>
    </row>
    <row r="2871" spans="1:16" s="36" customFormat="1" x14ac:dyDescent="0.25">
      <c r="A2871" s="37" t="s">
        <v>5716</v>
      </c>
      <c r="B2871" s="44" t="str">
        <f t="shared" si="53"/>
        <v>F4294 2F/35'Cd/230V/3Ph/DS/cCSAus/UL</v>
      </c>
      <c r="C2871" s="37" t="s">
        <v>5717</v>
      </c>
      <c r="D2871" s="37" t="str">
        <f>VLOOKUP(A2871,'[1]Zoeller Pump Company'!$A$10:$C$3862,3,FALSE)</f>
        <v>https://www.zoellerpumps.com/en-us/products/sewage-pumps/commercial/290-series</v>
      </c>
      <c r="E2871" s="37" t="s">
        <v>21</v>
      </c>
      <c r="F2871" s="40">
        <v>1814</v>
      </c>
      <c r="G2871" s="41"/>
      <c r="H2871" s="42">
        <v>53514354640</v>
      </c>
      <c r="I2871" s="43">
        <v>96</v>
      </c>
      <c r="J2871" s="43" t="s">
        <v>22</v>
      </c>
      <c r="K2871" s="43">
        <v>22.62</v>
      </c>
      <c r="L2871" s="43">
        <v>11.75</v>
      </c>
      <c r="M2871" s="43">
        <v>14.75</v>
      </c>
      <c r="N2871" s="37" t="s">
        <v>23</v>
      </c>
      <c r="O2871" s="37" t="s">
        <v>24</v>
      </c>
      <c r="P2871" s="39"/>
    </row>
    <row r="2872" spans="1:16" s="36" customFormat="1" x14ac:dyDescent="0.25">
      <c r="A2872" s="37" t="s">
        <v>5718</v>
      </c>
      <c r="B2872" s="44" t="str">
        <f t="shared" si="53"/>
        <v>E4295 2F/230V/1Ph/DS/CSA</v>
      </c>
      <c r="C2872" s="37" t="s">
        <v>5719</v>
      </c>
      <c r="D2872" s="37" t="str">
        <f>VLOOKUP(A2872,'[1]Zoeller Pump Company'!$A$10:$C$3862,3,FALSE)</f>
        <v>https://www.zoellerpumps.com/en-us/products/sewage-pumps/commercial/290-series</v>
      </c>
      <c r="E2872" s="37" t="s">
        <v>21</v>
      </c>
      <c r="F2872" s="40">
        <v>1613</v>
      </c>
      <c r="G2872" s="41"/>
      <c r="H2872" s="42">
        <v>53514052980</v>
      </c>
      <c r="I2872" s="43">
        <v>99</v>
      </c>
      <c r="J2872" s="43" t="s">
        <v>22</v>
      </c>
      <c r="K2872" s="43">
        <v>22.62</v>
      </c>
      <c r="L2872" s="43">
        <v>11.75</v>
      </c>
      <c r="M2872" s="43">
        <v>14.75</v>
      </c>
      <c r="N2872" s="37" t="s">
        <v>23</v>
      </c>
      <c r="O2872" s="37" t="s">
        <v>24</v>
      </c>
    </row>
    <row r="2873" spans="1:16" s="36" customFormat="1" x14ac:dyDescent="0.25">
      <c r="A2873" s="37" t="s">
        <v>5720</v>
      </c>
      <c r="B2873" s="44" t="str">
        <f t="shared" si="53"/>
        <v>I4295 2F/200-208V/1Ph/DS/cCSAus</v>
      </c>
      <c r="C2873" s="37" t="s">
        <v>5721</v>
      </c>
      <c r="D2873" s="37" t="str">
        <f>VLOOKUP(A2873,'[1]Zoeller Pump Company'!$A$10:$C$3862,3,FALSE)</f>
        <v>https://www.zoellerpumps.com/en-us/products/sewage-pumps/commercial/290-series</v>
      </c>
      <c r="E2873" s="37" t="s">
        <v>21</v>
      </c>
      <c r="F2873" s="40">
        <v>1653</v>
      </c>
      <c r="G2873" s="41"/>
      <c r="H2873" s="42">
        <v>53514053024</v>
      </c>
      <c r="I2873" s="43">
        <v>99</v>
      </c>
      <c r="J2873" s="43" t="s">
        <v>22</v>
      </c>
      <c r="K2873" s="43">
        <v>22.62</v>
      </c>
      <c r="L2873" s="43">
        <v>11.75</v>
      </c>
      <c r="M2873" s="43">
        <v>14.75</v>
      </c>
      <c r="N2873" s="37" t="s">
        <v>23</v>
      </c>
      <c r="O2873" s="37" t="s">
        <v>24</v>
      </c>
    </row>
    <row r="2874" spans="1:16" s="36" customFormat="1" x14ac:dyDescent="0.25">
      <c r="A2874" s="37" t="s">
        <v>5722</v>
      </c>
      <c r="B2874" s="44" t="str">
        <f t="shared" si="53"/>
        <v>J4295 2F/200-208V/3Ph/DS/cCSAus/UL</v>
      </c>
      <c r="C2874" s="37" t="s">
        <v>5723</v>
      </c>
      <c r="D2874" s="37" t="str">
        <f>VLOOKUP(A2874,'[1]Zoeller Pump Company'!$A$10:$C$3862,3,FALSE)</f>
        <v>https://www.zoellerpumps.com/en-us/products/sewage-pumps/commercial/290-series</v>
      </c>
      <c r="E2874" s="37" t="s">
        <v>21</v>
      </c>
      <c r="F2874" s="40">
        <v>1728</v>
      </c>
      <c r="G2874" s="41"/>
      <c r="H2874" s="42">
        <v>53514053048</v>
      </c>
      <c r="I2874" s="43">
        <v>99</v>
      </c>
      <c r="J2874" s="43" t="s">
        <v>22</v>
      </c>
      <c r="K2874" s="43">
        <v>22.62</v>
      </c>
      <c r="L2874" s="43">
        <v>11.75</v>
      </c>
      <c r="M2874" s="43">
        <v>14.75</v>
      </c>
      <c r="N2874" s="37" t="s">
        <v>23</v>
      </c>
      <c r="O2874" s="37" t="s">
        <v>24</v>
      </c>
    </row>
    <row r="2875" spans="1:16" s="36" customFormat="1" x14ac:dyDescent="0.25">
      <c r="A2875" s="37" t="s">
        <v>5724</v>
      </c>
      <c r="B2875" s="44" t="str">
        <f t="shared" si="53"/>
        <v>F4295 2F/230V/3Ph/DS/cCSAus/UL</v>
      </c>
      <c r="C2875" s="37" t="s">
        <v>5725</v>
      </c>
      <c r="D2875" s="37" t="str">
        <f>VLOOKUP(A2875,'[1]Zoeller Pump Company'!$A$10:$C$3862,3,FALSE)</f>
        <v>https://www.zoellerpumps.com/en-us/products/sewage-pumps/commercial/290-series</v>
      </c>
      <c r="E2875" s="37" t="s">
        <v>21</v>
      </c>
      <c r="F2875" s="40">
        <v>1728</v>
      </c>
      <c r="G2875" s="41"/>
      <c r="H2875" s="42">
        <v>53514053062</v>
      </c>
      <c r="I2875" s="43">
        <v>99</v>
      </c>
      <c r="J2875" s="43" t="s">
        <v>22</v>
      </c>
      <c r="K2875" s="43">
        <v>22.62</v>
      </c>
      <c r="L2875" s="43">
        <v>11.75</v>
      </c>
      <c r="M2875" s="43">
        <v>14.75</v>
      </c>
      <c r="N2875" s="37" t="s">
        <v>23</v>
      </c>
      <c r="O2875" s="37" t="s">
        <v>24</v>
      </c>
    </row>
    <row r="2876" spans="1:16" s="36" customFormat="1" x14ac:dyDescent="0.25">
      <c r="A2876" s="37" t="s">
        <v>5726</v>
      </c>
      <c r="B2876" s="44" t="str">
        <f t="shared" si="53"/>
        <v>G4295 2F/460V/3Ph/DS/cCSAus/UL</v>
      </c>
      <c r="C2876" s="37" t="s">
        <v>5727</v>
      </c>
      <c r="D2876" s="37" t="str">
        <f>VLOOKUP(A2876,'[1]Zoeller Pump Company'!$A$10:$C$3862,3,FALSE)</f>
        <v>https://www.zoellerpumps.com/en-us/products/sewage-pumps/commercial/290-series</v>
      </c>
      <c r="E2876" s="37" t="s">
        <v>21</v>
      </c>
      <c r="F2876" s="40">
        <v>1728</v>
      </c>
      <c r="G2876" s="41"/>
      <c r="H2876" s="42">
        <v>53514053086</v>
      </c>
      <c r="I2876" s="43">
        <v>99</v>
      </c>
      <c r="J2876" s="43" t="s">
        <v>22</v>
      </c>
      <c r="K2876" s="43">
        <v>22.62</v>
      </c>
      <c r="L2876" s="43">
        <v>11.75</v>
      </c>
      <c r="M2876" s="43">
        <v>14.75</v>
      </c>
      <c r="N2876" s="37" t="s">
        <v>23</v>
      </c>
      <c r="O2876" s="37" t="s">
        <v>24</v>
      </c>
    </row>
    <row r="2877" spans="1:16" s="36" customFormat="1" x14ac:dyDescent="0.25">
      <c r="A2877" s="37" t="s">
        <v>5728</v>
      </c>
      <c r="B2877" s="44" t="str">
        <f t="shared" si="53"/>
        <v>J4295 2F/35'Cd/200-208V/3Ph/DS/cCSAus/UL</v>
      </c>
      <c r="C2877" s="37" t="s">
        <v>5729</v>
      </c>
      <c r="D2877" s="37" t="str">
        <f>VLOOKUP(A2877,'[1]Zoeller Pump Company'!$A$10:$C$3862,3,FALSE)</f>
        <v>https://www.zoellerpumps.com/en-us/products/sewage-pumps/commercial/290-series</v>
      </c>
      <c r="E2877" s="37" t="s">
        <v>21</v>
      </c>
      <c r="F2877" s="40">
        <v>1838</v>
      </c>
      <c r="G2877" s="41"/>
      <c r="H2877" s="42">
        <v>53514061111</v>
      </c>
      <c r="I2877" s="43">
        <v>101</v>
      </c>
      <c r="J2877" s="43" t="s">
        <v>22</v>
      </c>
      <c r="K2877" s="43">
        <v>22.62</v>
      </c>
      <c r="L2877" s="43">
        <v>11.75</v>
      </c>
      <c r="M2877" s="43">
        <v>14.75</v>
      </c>
      <c r="N2877" s="37" t="s">
        <v>23</v>
      </c>
      <c r="O2877" s="37" t="s">
        <v>24</v>
      </c>
    </row>
    <row r="2878" spans="1:16" s="36" customFormat="1" x14ac:dyDescent="0.25">
      <c r="A2878" s="37" t="s">
        <v>5730</v>
      </c>
      <c r="B2878" s="44" t="str">
        <f t="shared" si="53"/>
        <v>E4295 2F/35'Cd/230V/1Ph/DS/CSA</v>
      </c>
      <c r="C2878" s="37" t="s">
        <v>5731</v>
      </c>
      <c r="D2878" s="37" t="str">
        <f>VLOOKUP(A2878,'[1]Zoeller Pump Company'!$A$10:$C$3862,3,FALSE)</f>
        <v>https://www.zoellerpumps.com/en-us/products/sewage-pumps/commercial/290-series</v>
      </c>
      <c r="E2878" s="37" t="s">
        <v>21</v>
      </c>
      <c r="F2878" s="40">
        <v>1723</v>
      </c>
      <c r="G2878" s="41"/>
      <c r="H2878" s="42">
        <v>53514062095</v>
      </c>
      <c r="I2878" s="43">
        <v>101</v>
      </c>
      <c r="J2878" s="43" t="s">
        <v>22</v>
      </c>
      <c r="K2878" s="43">
        <v>22.62</v>
      </c>
      <c r="L2878" s="43">
        <v>11.75</v>
      </c>
      <c r="M2878" s="43">
        <v>14.75</v>
      </c>
      <c r="N2878" s="37" t="s">
        <v>23</v>
      </c>
      <c r="O2878" s="37" t="s">
        <v>24</v>
      </c>
    </row>
    <row r="2879" spans="1:16" s="36" customFormat="1" x14ac:dyDescent="0.25">
      <c r="A2879" s="37" t="s">
        <v>5732</v>
      </c>
      <c r="B2879" s="44" t="str">
        <f t="shared" si="53"/>
        <v>E4295 2F/230V/1Ph/DS/Wo Plug/CSA</v>
      </c>
      <c r="C2879" s="37" t="s">
        <v>5733</v>
      </c>
      <c r="D2879" s="37" t="str">
        <f>VLOOKUP(A2879,'[1]Zoeller Pump Company'!$A$10:$C$3862,3,FALSE)</f>
        <v>https://www.zoellerpumps.com/en-us/products/sewage-pumps/commercial/290-series</v>
      </c>
      <c r="E2879" s="37" t="s">
        <v>21</v>
      </c>
      <c r="F2879" s="40">
        <v>1613</v>
      </c>
      <c r="G2879" s="41"/>
      <c r="H2879" s="42">
        <v>53514079581</v>
      </c>
      <c r="I2879" s="43">
        <v>99</v>
      </c>
      <c r="J2879" s="43" t="s">
        <v>22</v>
      </c>
      <c r="K2879" s="43">
        <v>22.62</v>
      </c>
      <c r="L2879" s="43">
        <v>11.75</v>
      </c>
      <c r="M2879" s="43">
        <v>14.75</v>
      </c>
      <c r="N2879" s="37" t="s">
        <v>23</v>
      </c>
      <c r="O2879" s="37" t="s">
        <v>24</v>
      </c>
    </row>
    <row r="2880" spans="1:16" s="36" customFormat="1" x14ac:dyDescent="0.25">
      <c r="A2880" s="37" t="s">
        <v>5734</v>
      </c>
      <c r="B2880" s="44" t="str">
        <f t="shared" si="53"/>
        <v>F4295 2F/35'Cd/230V/3Ph/DS/cCSAus/UL</v>
      </c>
      <c r="C2880" s="37" t="s">
        <v>5735</v>
      </c>
      <c r="D2880" s="37" t="str">
        <f>VLOOKUP(A2880,'[1]Zoeller Pump Company'!$A$10:$C$3862,3,FALSE)</f>
        <v>https://www.zoellerpumps.com/en-us/products/sewage-pumps/commercial/290-series</v>
      </c>
      <c r="E2880" s="37" t="s">
        <v>21</v>
      </c>
      <c r="F2880" s="40">
        <v>1838</v>
      </c>
      <c r="G2880" s="41"/>
      <c r="H2880" s="42">
        <v>53514080228</v>
      </c>
      <c r="I2880" s="43">
        <v>104</v>
      </c>
      <c r="J2880" s="43" t="s">
        <v>22</v>
      </c>
      <c r="K2880" s="43">
        <v>22.62</v>
      </c>
      <c r="L2880" s="43">
        <v>11.75</v>
      </c>
      <c r="M2880" s="43">
        <v>14.75</v>
      </c>
      <c r="N2880" s="37" t="s">
        <v>23</v>
      </c>
      <c r="O2880" s="37" t="s">
        <v>24</v>
      </c>
    </row>
    <row r="2881" spans="1:15" s="36" customFormat="1" x14ac:dyDescent="0.25">
      <c r="A2881" s="37" t="s">
        <v>5736</v>
      </c>
      <c r="B2881" s="44" t="str">
        <f t="shared" si="53"/>
        <v>G4295 2F/25'Cd/460V/3Ph/DS/cCSAus/UL</v>
      </c>
      <c r="C2881" s="37" t="s">
        <v>5737</v>
      </c>
      <c r="D2881" s="37" t="str">
        <f>VLOOKUP(A2881,'[1]Zoeller Pump Company'!$A$10:$C$3862,3,FALSE)</f>
        <v>https://www.zoellerpumps.com/en-us/products/sewage-pumps/commercial/290-series</v>
      </c>
      <c r="E2881" s="37" t="s">
        <v>21</v>
      </c>
      <c r="F2881" s="40">
        <v>1828</v>
      </c>
      <c r="G2881" s="41"/>
      <c r="H2881" s="42">
        <v>53514089108</v>
      </c>
      <c r="I2881" s="43">
        <v>96</v>
      </c>
      <c r="J2881" s="43" t="s">
        <v>22</v>
      </c>
      <c r="K2881" s="43">
        <v>22.62</v>
      </c>
      <c r="L2881" s="43">
        <v>11.75</v>
      </c>
      <c r="M2881" s="43">
        <v>14.75</v>
      </c>
      <c r="N2881" s="37" t="s">
        <v>23</v>
      </c>
      <c r="O2881" s="37" t="s">
        <v>24</v>
      </c>
    </row>
    <row r="2882" spans="1:15" s="36" customFormat="1" x14ac:dyDescent="0.25">
      <c r="A2882" s="37" t="s">
        <v>5738</v>
      </c>
      <c r="B2882" s="44" t="str">
        <f t="shared" si="53"/>
        <v>F4295 2F/25'Cd/230V/3Ph/DS/cCSAus/UL</v>
      </c>
      <c r="C2882" s="37" t="s">
        <v>5739</v>
      </c>
      <c r="D2882" s="37" t="str">
        <f>VLOOKUP(A2882,'[1]Zoeller Pump Company'!$A$10:$C$3862,3,FALSE)</f>
        <v>https://www.zoellerpumps.com/en-us/products/sewage-pumps/commercial/290-series</v>
      </c>
      <c r="E2882" s="37" t="s">
        <v>21</v>
      </c>
      <c r="F2882" s="40">
        <v>1828</v>
      </c>
      <c r="G2882" s="41"/>
      <c r="H2882" s="42">
        <v>53514211943</v>
      </c>
      <c r="I2882" s="43">
        <v>100</v>
      </c>
      <c r="J2882" s="43" t="s">
        <v>22</v>
      </c>
      <c r="K2882" s="43">
        <v>22.62</v>
      </c>
      <c r="L2882" s="43">
        <v>11.75</v>
      </c>
      <c r="M2882" s="43">
        <v>14.75</v>
      </c>
      <c r="N2882" s="37" t="s">
        <v>23</v>
      </c>
      <c r="O2882" s="37" t="s">
        <v>24</v>
      </c>
    </row>
    <row r="2883" spans="1:15" s="36" customFormat="1" x14ac:dyDescent="0.25">
      <c r="A2883" s="37" t="s">
        <v>5740</v>
      </c>
      <c r="B2883" s="44" t="str">
        <f t="shared" si="53"/>
        <v>G4295 2F/35'Cd/460V/3Ph/DS/cCSAus/UL</v>
      </c>
      <c r="C2883" s="37" t="s">
        <v>5741</v>
      </c>
      <c r="D2883" s="37" t="str">
        <f>VLOOKUP(A2883,'[1]Zoeller Pump Company'!$A$10:$C$3862,3,FALSE)</f>
        <v>https://www.zoellerpumps.com/en-us/products/sewage-pumps/commercial/290-series</v>
      </c>
      <c r="E2883" s="37" t="s">
        <v>21</v>
      </c>
      <c r="F2883" s="40">
        <v>1838</v>
      </c>
      <c r="G2883" s="41"/>
      <c r="H2883" s="42">
        <v>53514212186</v>
      </c>
      <c r="I2883" s="43">
        <v>97</v>
      </c>
      <c r="J2883" s="43" t="s">
        <v>22</v>
      </c>
      <c r="K2883" s="43">
        <v>22.62</v>
      </c>
      <c r="L2883" s="43">
        <v>11.75</v>
      </c>
      <c r="M2883" s="43">
        <v>14.75</v>
      </c>
      <c r="N2883" s="37" t="s">
        <v>23</v>
      </c>
      <c r="O2883" s="37" t="s">
        <v>24</v>
      </c>
    </row>
    <row r="2884" spans="1:15" s="36" customFormat="1" x14ac:dyDescent="0.25">
      <c r="A2884" s="37" t="s">
        <v>5742</v>
      </c>
      <c r="B2884" s="44" t="str">
        <f t="shared" si="53"/>
        <v>E4295 2F/50'Cd/230V/1Ph/DS/CSA</v>
      </c>
      <c r="C2884" s="37" t="s">
        <v>5743</v>
      </c>
      <c r="D2884" s="37" t="str">
        <f>VLOOKUP(A2884,'[1]Zoeller Pump Company'!$A$10:$C$3862,3,FALSE)</f>
        <v>https://www.zoellerpumps.com/en-us/products/sewage-pumps/commercial/290-series</v>
      </c>
      <c r="E2884" s="37" t="s">
        <v>21</v>
      </c>
      <c r="F2884" s="40">
        <v>1753</v>
      </c>
      <c r="G2884" s="41"/>
      <c r="H2884" s="42">
        <v>53514236786</v>
      </c>
      <c r="I2884" s="43">
        <v>102</v>
      </c>
      <c r="J2884" s="43" t="s">
        <v>22</v>
      </c>
      <c r="K2884" s="43">
        <v>22.62</v>
      </c>
      <c r="L2884" s="43">
        <v>11.75</v>
      </c>
      <c r="M2884" s="43">
        <v>14.75</v>
      </c>
      <c r="N2884" s="37" t="s">
        <v>23</v>
      </c>
      <c r="O2884" s="37" t="s">
        <v>24</v>
      </c>
    </row>
    <row r="2885" spans="1:15" s="36" customFormat="1" x14ac:dyDescent="0.25">
      <c r="A2885" s="37" t="s">
        <v>5744</v>
      </c>
      <c r="B2885" s="44" t="str">
        <f t="shared" si="53"/>
        <v>E4295 2F/25'Cd/230V/1Ph/DS/CSA</v>
      </c>
      <c r="C2885" s="37" t="s">
        <v>5745</v>
      </c>
      <c r="D2885" s="37" t="str">
        <f>VLOOKUP(A2885,'[1]Zoeller Pump Company'!$A$10:$C$3862,3,FALSE)</f>
        <v>https://www.zoellerpumps.com/en-us/products/sewage-pumps/commercial/290-series</v>
      </c>
      <c r="E2885" s="37" t="s">
        <v>21</v>
      </c>
      <c r="F2885" s="40">
        <v>1713</v>
      </c>
      <c r="G2885" s="41"/>
      <c r="H2885" s="42">
        <v>53514273293</v>
      </c>
      <c r="I2885" s="43">
        <v>101</v>
      </c>
      <c r="J2885" s="43" t="s">
        <v>22</v>
      </c>
      <c r="K2885" s="43">
        <v>22.62</v>
      </c>
      <c r="L2885" s="43">
        <v>11.75</v>
      </c>
      <c r="M2885" s="43">
        <v>14.75</v>
      </c>
      <c r="N2885" s="37" t="s">
        <v>23</v>
      </c>
      <c r="O2885" s="37" t="s">
        <v>24</v>
      </c>
    </row>
    <row r="2886" spans="1:15" s="36" customFormat="1" x14ac:dyDescent="0.25">
      <c r="A2886" s="37" t="s">
        <v>5746</v>
      </c>
      <c r="B2886" s="44" t="str">
        <f t="shared" si="53"/>
        <v>F4295 2F/50'Cd/230V/3Ph/DS/cCSAus/UL</v>
      </c>
      <c r="C2886" s="37" t="s">
        <v>5747</v>
      </c>
      <c r="D2886" s="37" t="str">
        <f>VLOOKUP(A2886,'[1]Zoeller Pump Company'!$A$10:$C$3862,3,FALSE)</f>
        <v>https://www.zoellerpumps.com/en-us/products/sewage-pumps/commercial/290-series</v>
      </c>
      <c r="E2886" s="37" t="s">
        <v>21</v>
      </c>
      <c r="F2886" s="40">
        <v>1868</v>
      </c>
      <c r="G2886" s="41"/>
      <c r="H2886" s="42">
        <v>53514330316</v>
      </c>
      <c r="I2886" s="43">
        <v>107</v>
      </c>
      <c r="J2886" s="43" t="s">
        <v>22</v>
      </c>
      <c r="K2886" s="43">
        <v>22.62</v>
      </c>
      <c r="L2886" s="43">
        <v>11.75</v>
      </c>
      <c r="M2886" s="43">
        <v>14.75</v>
      </c>
      <c r="N2886" s="37" t="s">
        <v>23</v>
      </c>
      <c r="O2886" s="37" t="s">
        <v>24</v>
      </c>
    </row>
    <row r="2887" spans="1:15" s="36" customFormat="1" x14ac:dyDescent="0.25">
      <c r="A2887" s="37" t="s">
        <v>5748</v>
      </c>
      <c r="B2887" s="44" t="str">
        <f t="shared" si="53"/>
        <v>I4295 2F/50'Cd/200-208V/1Ph/DS/cCSAus</v>
      </c>
      <c r="C2887" s="37" t="s">
        <v>5749</v>
      </c>
      <c r="D2887" s="37" t="str">
        <f>VLOOKUP(A2887,'[1]Zoeller Pump Company'!$A$10:$C$3862,3,FALSE)</f>
        <v>https://www.zoellerpumps.com/en-us/products/sewage-pumps/commercial/290-series</v>
      </c>
      <c r="E2887" s="37" t="s">
        <v>21</v>
      </c>
      <c r="F2887" s="40">
        <v>1793</v>
      </c>
      <c r="G2887" s="41"/>
      <c r="H2887" s="42">
        <v>53514388478</v>
      </c>
      <c r="I2887" s="43">
        <v>101</v>
      </c>
      <c r="J2887" s="43" t="s">
        <v>22</v>
      </c>
      <c r="K2887" s="43">
        <v>22.62</v>
      </c>
      <c r="L2887" s="43">
        <v>11.75</v>
      </c>
      <c r="M2887" s="43">
        <v>14.75</v>
      </c>
      <c r="N2887" s="37" t="s">
        <v>23</v>
      </c>
      <c r="O2887" s="37" t="s">
        <v>24</v>
      </c>
    </row>
    <row r="2888" spans="1:15" s="36" customFormat="1" x14ac:dyDescent="0.25">
      <c r="A2888" s="45" t="s">
        <v>5750</v>
      </c>
      <c r="B2888" s="44" t="str">
        <f t="shared" si="53"/>
        <v>E4295 2F/230V/1Ph/DS/CSA/Bronze Impeller</v>
      </c>
      <c r="C2888" s="37" t="s">
        <v>5751</v>
      </c>
      <c r="D2888" s="37" t="str">
        <f>VLOOKUP(A2888,'[1]Zoeller Pump Company'!$A$10:$C$3862,3,FALSE)</f>
        <v>https://www.zoellerpumps.com/en-us/products/sewage-pumps/commercial/290-series</v>
      </c>
      <c r="E2888" s="37" t="s">
        <v>21</v>
      </c>
      <c r="F2888" s="40">
        <v>1723</v>
      </c>
      <c r="G2888" s="41"/>
      <c r="H2888" s="42">
        <v>53514426934</v>
      </c>
      <c r="I2888" s="43">
        <v>99</v>
      </c>
      <c r="J2888" s="46" t="s">
        <v>22</v>
      </c>
      <c r="K2888" s="43">
        <v>22.62</v>
      </c>
      <c r="L2888" s="43">
        <v>11.75</v>
      </c>
      <c r="M2888" s="43">
        <v>14.75</v>
      </c>
      <c r="N2888" s="39" t="s">
        <v>23</v>
      </c>
      <c r="O2888" s="39" t="s">
        <v>196</v>
      </c>
    </row>
    <row r="2889" spans="1:15" s="36" customFormat="1" x14ac:dyDescent="0.25">
      <c r="A2889" s="52" t="s">
        <v>5752</v>
      </c>
      <c r="B2889" s="44" t="str">
        <f t="shared" si="53"/>
        <v>G4295 2F/50'Cd/460V/3Ph/DS/cCSAus/UL</v>
      </c>
      <c r="C2889" s="39" t="s">
        <v>5753</v>
      </c>
      <c r="D2889" s="37" t="str">
        <f>VLOOKUP(A2889,'[1]Zoeller Pump Company'!$A$10:$C$3862,3,FALSE)</f>
        <v>https://www.zoellerpumps.com/en-us/products/sewage-pumps/commercial/290-series</v>
      </c>
      <c r="E2889" s="39" t="s">
        <v>21</v>
      </c>
      <c r="F2889" s="40">
        <v>1868</v>
      </c>
      <c r="G2889" s="41"/>
      <c r="H2889" s="39">
        <v>53514452629</v>
      </c>
      <c r="I2889" s="39">
        <v>99.5</v>
      </c>
      <c r="J2889" s="39" t="s">
        <v>22</v>
      </c>
      <c r="K2889" s="39">
        <v>22.62</v>
      </c>
      <c r="L2889" s="39">
        <v>11.75</v>
      </c>
      <c r="M2889" s="39">
        <v>14.75</v>
      </c>
      <c r="N2889" s="37" t="s">
        <v>23</v>
      </c>
      <c r="O2889" s="37" t="s">
        <v>196</v>
      </c>
    </row>
    <row r="2890" spans="1:15" s="36" customFormat="1" x14ac:dyDescent="0.25">
      <c r="A2890" s="37" t="s">
        <v>5754</v>
      </c>
      <c r="B2890" s="44" t="str">
        <f t="shared" si="53"/>
        <v>N4161 3F/115V/1Ph/DS/cCSAus/(4161-0002)</v>
      </c>
      <c r="C2890" s="37" t="s">
        <v>5755</v>
      </c>
      <c r="D2890" s="37" t="str">
        <f>VLOOKUP(A2890,'[1]Zoeller Pump Company'!$A$10:$C$3862,3,FALSE)</f>
        <v>https://www.zoellerpumps.com/en-us/products/sump-effluent-pumps/commercial/160-series</v>
      </c>
      <c r="E2890" s="37" t="s">
        <v>21</v>
      </c>
      <c r="F2890" s="40">
        <v>1370</v>
      </c>
      <c r="G2890" s="41"/>
      <c r="H2890" s="42">
        <v>53514086916</v>
      </c>
      <c r="I2890" s="43">
        <v>92</v>
      </c>
      <c r="J2890" s="43" t="s">
        <v>22</v>
      </c>
      <c r="K2890" s="43">
        <v>22.62</v>
      </c>
      <c r="L2890" s="43">
        <v>11.75</v>
      </c>
      <c r="M2890" s="43">
        <v>14.75</v>
      </c>
      <c r="N2890" s="37" t="s">
        <v>23</v>
      </c>
      <c r="O2890" s="37" t="s">
        <v>24</v>
      </c>
    </row>
    <row r="2891" spans="1:15" s="36" customFormat="1" x14ac:dyDescent="0.25">
      <c r="A2891" s="37" t="s">
        <v>5756</v>
      </c>
      <c r="B2891" s="44" t="str">
        <f t="shared" si="53"/>
        <v>E4161 3F/230V/1Ph/cCSAus/UL/(4161-0004)</v>
      </c>
      <c r="C2891" s="37" t="s">
        <v>5757</v>
      </c>
      <c r="D2891" s="37" t="str">
        <f>VLOOKUP(A2891,'[1]Zoeller Pump Company'!$A$10:$C$3862,3,FALSE)</f>
        <v>https://www.zoellerpumps.com/en-us/products/sump-effluent-pumps/commercial/160-series</v>
      </c>
      <c r="E2891" s="37" t="s">
        <v>21</v>
      </c>
      <c r="F2891" s="40">
        <v>1396</v>
      </c>
      <c r="G2891" s="41"/>
      <c r="H2891" s="42">
        <v>53514163181</v>
      </c>
      <c r="I2891" s="43">
        <v>90</v>
      </c>
      <c r="J2891" s="43" t="s">
        <v>22</v>
      </c>
      <c r="K2891" s="43">
        <v>22.62</v>
      </c>
      <c r="L2891" s="43">
        <v>11.75</v>
      </c>
      <c r="M2891" s="43">
        <v>14.75</v>
      </c>
      <c r="N2891" s="37" t="s">
        <v>23</v>
      </c>
      <c r="O2891" s="37" t="s">
        <v>24</v>
      </c>
    </row>
    <row r="2892" spans="1:15" s="36" customFormat="1" x14ac:dyDescent="0.25">
      <c r="A2892" s="37" t="s">
        <v>5758</v>
      </c>
      <c r="B2892" s="44" t="str">
        <f t="shared" si="53"/>
        <v>G4161 3F/50'Cd/460V/3Ph/DS/cCSAus/UL/(4161-0017)</v>
      </c>
      <c r="C2892" s="37" t="s">
        <v>5759</v>
      </c>
      <c r="D2892" s="37" t="str">
        <f>VLOOKUP(A2892,'[1]Zoeller Pump Company'!$A$10:$C$3862,3,FALSE)</f>
        <v>https://www.zoellerpumps.com/en-us/products/sump-effluent-pumps/commercial/160-series</v>
      </c>
      <c r="E2892" s="37" t="s">
        <v>21</v>
      </c>
      <c r="F2892" s="40">
        <v>1651</v>
      </c>
      <c r="G2892" s="41"/>
      <c r="H2892" s="42">
        <v>53514098391</v>
      </c>
      <c r="I2892" s="43">
        <v>101</v>
      </c>
      <c r="J2892" s="43" t="s">
        <v>22</v>
      </c>
      <c r="K2892" s="43">
        <v>22.62</v>
      </c>
      <c r="L2892" s="43">
        <v>11.75</v>
      </c>
      <c r="M2892" s="43">
        <v>14.75</v>
      </c>
      <c r="N2892" s="37" t="s">
        <v>23</v>
      </c>
      <c r="O2892" s="37" t="s">
        <v>24</v>
      </c>
    </row>
    <row r="2893" spans="1:15" s="36" customFormat="1" x14ac:dyDescent="0.25">
      <c r="A2893" s="37" t="s">
        <v>5760</v>
      </c>
      <c r="B2893" s="44" t="str">
        <f t="shared" si="53"/>
        <v>G4161 3F/25'Cd/460V/3Ph/DS/cCSAus/UL/(4161-0020)</v>
      </c>
      <c r="C2893" s="37" t="s">
        <v>5761</v>
      </c>
      <c r="D2893" s="37" t="str">
        <f>VLOOKUP(A2893,'[1]Zoeller Pump Company'!$A$10:$C$3862,3,FALSE)</f>
        <v>https://www.zoellerpumps.com/en-us/products/sump-effluent-pumps/commercial/160-series</v>
      </c>
      <c r="E2893" s="37" t="s">
        <v>21</v>
      </c>
      <c r="F2893" s="40">
        <v>1611</v>
      </c>
      <c r="G2893" s="41"/>
      <c r="H2893" s="42">
        <v>53514136772</v>
      </c>
      <c r="I2893" s="43">
        <v>101</v>
      </c>
      <c r="J2893" s="43" t="s">
        <v>22</v>
      </c>
      <c r="K2893" s="43">
        <v>22.62</v>
      </c>
      <c r="L2893" s="43">
        <v>11.75</v>
      </c>
      <c r="M2893" s="43">
        <v>14.75</v>
      </c>
      <c r="N2893" s="37" t="s">
        <v>23</v>
      </c>
      <c r="O2893" s="37" t="s">
        <v>24</v>
      </c>
    </row>
    <row r="2894" spans="1:15" s="36" customFormat="1" x14ac:dyDescent="0.25">
      <c r="A2894" s="37" t="s">
        <v>5762</v>
      </c>
      <c r="B2894" s="44" t="str">
        <f t="shared" si="53"/>
        <v>G4161 3F/460V/3Ph/DS/cCSAus/UL/(4161-0008)</v>
      </c>
      <c r="C2894" s="37" t="s">
        <v>5763</v>
      </c>
      <c r="D2894" s="37" t="str">
        <f>VLOOKUP(A2894,'[1]Zoeller Pump Company'!$A$10:$C$3862,3,FALSE)</f>
        <v>https://www.zoellerpumps.com/en-us/products/sump-effluent-pumps/commercial/160-series</v>
      </c>
      <c r="E2894" s="37" t="s">
        <v>21</v>
      </c>
      <c r="F2894" s="40">
        <v>1511</v>
      </c>
      <c r="G2894" s="41"/>
      <c r="H2894" s="42">
        <v>53514173203</v>
      </c>
      <c r="I2894" s="43">
        <v>98</v>
      </c>
      <c r="J2894" s="43" t="s">
        <v>22</v>
      </c>
      <c r="K2894" s="43">
        <v>22.62</v>
      </c>
      <c r="L2894" s="43">
        <v>11.75</v>
      </c>
      <c r="M2894" s="43">
        <v>14.75</v>
      </c>
      <c r="N2894" s="37" t="s">
        <v>23</v>
      </c>
      <c r="O2894" s="37" t="s">
        <v>24</v>
      </c>
    </row>
    <row r="2895" spans="1:15" s="36" customFormat="1" x14ac:dyDescent="0.25">
      <c r="A2895" s="37" t="s">
        <v>5764</v>
      </c>
      <c r="B2895" s="44" t="str">
        <f t="shared" si="53"/>
        <v>J4161 3F/200-208V/3Ph/DS/cCSAus/UL/(4161-0006)</v>
      </c>
      <c r="C2895" s="37" t="s">
        <v>5765</v>
      </c>
      <c r="D2895" s="37" t="str">
        <f>VLOOKUP(A2895,'[1]Zoeller Pump Company'!$A$10:$C$3862,3,FALSE)</f>
        <v>https://www.zoellerpumps.com/en-us/products/sump-effluent-pumps/commercial/160-series</v>
      </c>
      <c r="E2895" s="37" t="s">
        <v>21</v>
      </c>
      <c r="F2895" s="40">
        <v>1511</v>
      </c>
      <c r="G2895" s="41"/>
      <c r="H2895" s="42">
        <v>53514193980</v>
      </c>
      <c r="I2895" s="43">
        <v>92</v>
      </c>
      <c r="J2895" s="43" t="s">
        <v>22</v>
      </c>
      <c r="K2895" s="43"/>
      <c r="L2895" s="43"/>
      <c r="M2895" s="43"/>
      <c r="N2895" s="37" t="s">
        <v>23</v>
      </c>
      <c r="O2895" s="37" t="s">
        <v>24</v>
      </c>
    </row>
    <row r="2896" spans="1:15" s="36" customFormat="1" x14ac:dyDescent="0.25">
      <c r="A2896" s="37" t="s">
        <v>5766</v>
      </c>
      <c r="B2896" s="44" t="str">
        <f t="shared" si="53"/>
        <v>E4163 3F/35'Cd/230V/1Ph/DS/cCSAus/UL/(4163-0018)</v>
      </c>
      <c r="C2896" s="37" t="s">
        <v>5767</v>
      </c>
      <c r="D2896" s="37" t="str">
        <f>VLOOKUP(A2896,'[1]Zoeller Pump Company'!$A$10:$C$3862,3,FALSE)</f>
        <v>https://www.zoellerpumps.com/en-us/products/sump-effluent-pumps/commercial/160-series</v>
      </c>
      <c r="E2896" s="37" t="s">
        <v>21</v>
      </c>
      <c r="F2896" s="40">
        <v>1396</v>
      </c>
      <c r="G2896" s="41"/>
      <c r="H2896" s="42">
        <v>53514099701</v>
      </c>
      <c r="I2896" s="43">
        <v>92</v>
      </c>
      <c r="J2896" s="43" t="s">
        <v>22</v>
      </c>
      <c r="K2896" s="43">
        <v>22.62</v>
      </c>
      <c r="L2896" s="43">
        <v>11.75</v>
      </c>
      <c r="M2896" s="43">
        <v>14.75</v>
      </c>
      <c r="N2896" s="37" t="s">
        <v>23</v>
      </c>
      <c r="O2896" s="37" t="s">
        <v>24</v>
      </c>
    </row>
    <row r="2897" spans="1:16" s="36" customFormat="1" x14ac:dyDescent="0.25">
      <c r="A2897" s="37" t="s">
        <v>5768</v>
      </c>
      <c r="B2897" s="44" t="str">
        <f t="shared" si="53"/>
        <v>G4163 3F/460V/3Ph/DS/cCSAus/UL/(4163-0008)</v>
      </c>
      <c r="C2897" s="37" t="s">
        <v>5769</v>
      </c>
      <c r="D2897" s="37" t="str">
        <f>VLOOKUP(A2897,'[1]Zoeller Pump Company'!$A$10:$C$3862,3,FALSE)</f>
        <v>https://www.zoellerpumps.com/en-us/products/sump-effluent-pumps/commercial/160-series</v>
      </c>
      <c r="E2897" s="37" t="s">
        <v>21</v>
      </c>
      <c r="F2897" s="40">
        <v>1511</v>
      </c>
      <c r="G2897" s="41"/>
      <c r="H2897" s="42">
        <v>53514127879</v>
      </c>
      <c r="I2897" s="43">
        <v>88</v>
      </c>
      <c r="J2897" s="43" t="s">
        <v>22</v>
      </c>
      <c r="K2897" s="43">
        <v>22.62</v>
      </c>
      <c r="L2897" s="43">
        <v>11.75</v>
      </c>
      <c r="M2897" s="43">
        <v>14.75</v>
      </c>
      <c r="N2897" s="37" t="s">
        <v>23</v>
      </c>
      <c r="O2897" s="37" t="s">
        <v>24</v>
      </c>
    </row>
    <row r="2898" spans="1:16" s="36" customFormat="1" x14ac:dyDescent="0.25">
      <c r="A2898" s="37" t="s">
        <v>5770</v>
      </c>
      <c r="B2898" s="44" t="str">
        <f t="shared" si="53"/>
        <v>J4163 3F/230V/3Ph/DS/cCSAus/UL/(4163-0006)</v>
      </c>
      <c r="C2898" s="37" t="s">
        <v>5771</v>
      </c>
      <c r="D2898" s="37" t="str">
        <f>VLOOKUP(A2898,'[1]Zoeller Pump Company'!$A$10:$C$3862,3,FALSE)</f>
        <v>https://www.zoellerpumps.com/en-us/products/sump-effluent-pumps/commercial/160-series</v>
      </c>
      <c r="E2898" s="37" t="s">
        <v>21</v>
      </c>
      <c r="F2898" s="40">
        <v>1511</v>
      </c>
      <c r="G2898" s="41"/>
      <c r="H2898" s="42">
        <v>53514191108</v>
      </c>
      <c r="I2898" s="43">
        <v>88</v>
      </c>
      <c r="J2898" s="43" t="s">
        <v>22</v>
      </c>
      <c r="K2898" s="43"/>
      <c r="L2898" s="43"/>
      <c r="M2898" s="43"/>
      <c r="N2898" s="37" t="s">
        <v>23</v>
      </c>
      <c r="O2898" s="37" t="s">
        <v>24</v>
      </c>
    </row>
    <row r="2899" spans="1:16" s="36" customFormat="1" x14ac:dyDescent="0.25">
      <c r="A2899" s="37" t="s">
        <v>5772</v>
      </c>
      <c r="B2899" s="44" t="str">
        <f t="shared" si="53"/>
        <v>N4163 3F/115V/1Ph/DS/cCSAus/(4163-0002)</v>
      </c>
      <c r="C2899" s="37" t="s">
        <v>5773</v>
      </c>
      <c r="D2899" s="37" t="str">
        <f>VLOOKUP(A2899,'[1]Zoeller Pump Company'!$A$10:$C$3862,3,FALSE)</f>
        <v>https://www.zoellerpumps.com/en-us/products/sump-effluent-pumps/commercial/160-series</v>
      </c>
      <c r="E2899" s="37" t="s">
        <v>21</v>
      </c>
      <c r="F2899" s="40">
        <v>1370</v>
      </c>
      <c r="G2899" s="41"/>
      <c r="H2899" s="42">
        <v>53514229276</v>
      </c>
      <c r="I2899" s="43">
        <v>88</v>
      </c>
      <c r="J2899" s="43" t="s">
        <v>22</v>
      </c>
      <c r="K2899" s="43">
        <v>22.62</v>
      </c>
      <c r="L2899" s="43">
        <v>11.75</v>
      </c>
      <c r="M2899" s="43">
        <v>14.75</v>
      </c>
      <c r="N2899" s="37" t="s">
        <v>23</v>
      </c>
      <c r="O2899" s="37" t="s">
        <v>24</v>
      </c>
    </row>
    <row r="2900" spans="1:16" s="36" customFormat="1" x14ac:dyDescent="0.25">
      <c r="A2900" s="37" t="s">
        <v>5774</v>
      </c>
      <c r="B2900" s="44" t="str">
        <f t="shared" si="53"/>
        <v>E4165 3F/230V/1Ph/DS/cCSAus/UL/(4165-0004)</v>
      </c>
      <c r="C2900" s="37" t="s">
        <v>5775</v>
      </c>
      <c r="D2900" s="37" t="str">
        <f>VLOOKUP(A2900,'[1]Zoeller Pump Company'!$A$10:$C$3862,3,FALSE)</f>
        <v>https://www.zoellerpumps.com/en-us/products/sump-effluent-pumps/commercial/160-series</v>
      </c>
      <c r="E2900" s="37" t="s">
        <v>21</v>
      </c>
      <c r="F2900" s="40">
        <v>1537</v>
      </c>
      <c r="G2900" s="41"/>
      <c r="H2900" s="42">
        <v>53514086909</v>
      </c>
      <c r="I2900" s="43">
        <v>91</v>
      </c>
      <c r="J2900" s="43" t="s">
        <v>22</v>
      </c>
      <c r="K2900" s="43">
        <v>22.62</v>
      </c>
      <c r="L2900" s="43">
        <v>11.75</v>
      </c>
      <c r="M2900" s="43">
        <v>14.75</v>
      </c>
      <c r="N2900" s="37" t="s">
        <v>23</v>
      </c>
      <c r="O2900" s="37" t="s">
        <v>24</v>
      </c>
      <c r="P2900" s="39"/>
    </row>
    <row r="2901" spans="1:16" s="36" customFormat="1" x14ac:dyDescent="0.25">
      <c r="A2901" s="37" t="s">
        <v>5776</v>
      </c>
      <c r="B2901" s="44" t="str">
        <f t="shared" si="53"/>
        <v>G4165 3F/50'Cd/460V/3Ph/DS/cCSAus/UL/(4165-0015)</v>
      </c>
      <c r="C2901" s="37" t="s">
        <v>5777</v>
      </c>
      <c r="D2901" s="37" t="str">
        <f>VLOOKUP(A2901,'[1]Zoeller Pump Company'!$A$10:$C$3862,3,FALSE)</f>
        <v>https://www.zoellerpumps.com/en-us/products/sump-effluent-pumps/commercial/160-series</v>
      </c>
      <c r="E2901" s="37" t="s">
        <v>21</v>
      </c>
      <c r="F2901" s="40">
        <v>1792</v>
      </c>
      <c r="G2901" s="41"/>
      <c r="H2901" s="42">
        <v>53514098278</v>
      </c>
      <c r="I2901" s="43">
        <v>98</v>
      </c>
      <c r="J2901" s="43" t="s">
        <v>22</v>
      </c>
      <c r="K2901" s="43">
        <v>22.62</v>
      </c>
      <c r="L2901" s="43">
        <v>11.75</v>
      </c>
      <c r="M2901" s="43">
        <v>14.75</v>
      </c>
      <c r="N2901" s="37" t="s">
        <v>23</v>
      </c>
      <c r="O2901" s="37" t="s">
        <v>24</v>
      </c>
    </row>
    <row r="2902" spans="1:16" s="36" customFormat="1" x14ac:dyDescent="0.25">
      <c r="A2902" s="37" t="s">
        <v>5778</v>
      </c>
      <c r="B2902" s="44" t="str">
        <f t="shared" si="53"/>
        <v>G4165 3F/460V/3Ph/DS/cCSAus/UL/(4165-0008)</v>
      </c>
      <c r="C2902" s="37" t="s">
        <v>5779</v>
      </c>
      <c r="D2902" s="37" t="str">
        <f>VLOOKUP(A2902,'[1]Zoeller Pump Company'!$A$10:$C$3862,3,FALSE)</f>
        <v>https://www.zoellerpumps.com/en-us/products/sump-effluent-pumps/commercial/160-series</v>
      </c>
      <c r="E2902" s="37" t="s">
        <v>21</v>
      </c>
      <c r="F2902" s="40">
        <v>1652</v>
      </c>
      <c r="G2902" s="41"/>
      <c r="H2902" s="42">
        <v>53514121822</v>
      </c>
      <c r="I2902" s="43">
        <v>98</v>
      </c>
      <c r="J2902" s="43" t="s">
        <v>22</v>
      </c>
      <c r="K2902" s="43">
        <v>22.62</v>
      </c>
      <c r="L2902" s="43">
        <v>11.75</v>
      </c>
      <c r="M2902" s="43">
        <v>14.75</v>
      </c>
      <c r="N2902" s="37" t="s">
        <v>23</v>
      </c>
      <c r="O2902" s="37" t="s">
        <v>24</v>
      </c>
    </row>
    <row r="2903" spans="1:16" s="36" customFormat="1" x14ac:dyDescent="0.25">
      <c r="A2903" s="37" t="s">
        <v>5780</v>
      </c>
      <c r="B2903" s="44" t="str">
        <f t="shared" si="53"/>
        <v>G4165 3F/50'Cd/460V/3Ph/DS/cCSAus/UL/(4165-0015)</v>
      </c>
      <c r="C2903" s="37" t="s">
        <v>5777</v>
      </c>
      <c r="D2903" s="37" t="str">
        <f>VLOOKUP(A2903,'[1]Zoeller Pump Company'!$A$10:$C$3862,3,FALSE)</f>
        <v>https://www.zoellerpumps.com/en-us/products/sump-effluent-pumps/commercial/160-series</v>
      </c>
      <c r="E2903" s="37" t="s">
        <v>21</v>
      </c>
      <c r="F2903" s="40">
        <v>1752</v>
      </c>
      <c r="G2903" s="41"/>
      <c r="H2903" s="42">
        <v>53514210748</v>
      </c>
      <c r="I2903" s="43">
        <v>99</v>
      </c>
      <c r="J2903" s="43" t="s">
        <v>22</v>
      </c>
      <c r="K2903" s="43">
        <v>22.62</v>
      </c>
      <c r="L2903" s="43">
        <v>11.75</v>
      </c>
      <c r="M2903" s="43">
        <v>14.75</v>
      </c>
      <c r="N2903" s="37" t="s">
        <v>23</v>
      </c>
      <c r="O2903" s="37" t="s">
        <v>24</v>
      </c>
    </row>
    <row r="2904" spans="1:16" s="36" customFormat="1" x14ac:dyDescent="0.25">
      <c r="A2904" s="37" t="s">
        <v>5781</v>
      </c>
      <c r="B2904" s="44" t="str">
        <f t="shared" si="53"/>
        <v>J4165 3F/200-208V/3Ph/DS/cCSAus/UL/(4165-0006)</v>
      </c>
      <c r="C2904" s="37" t="s">
        <v>5782</v>
      </c>
      <c r="D2904" s="37" t="str">
        <f>VLOOKUP(A2904,'[1]Zoeller Pump Company'!$A$10:$C$3862,3,FALSE)</f>
        <v>https://www.zoellerpumps.com/en-us/products/sump-effluent-pumps/commercial/160-series</v>
      </c>
      <c r="E2904" s="37" t="s">
        <v>21</v>
      </c>
      <c r="F2904" s="40">
        <v>1652</v>
      </c>
      <c r="G2904" s="41"/>
      <c r="H2904" s="42">
        <v>53514327026</v>
      </c>
      <c r="I2904" s="43">
        <v>92</v>
      </c>
      <c r="J2904" s="43" t="s">
        <v>22</v>
      </c>
      <c r="K2904" s="43">
        <v>22.62</v>
      </c>
      <c r="L2904" s="43">
        <v>11.75</v>
      </c>
      <c r="M2904" s="43">
        <v>14.75</v>
      </c>
      <c r="N2904" s="37" t="s">
        <v>23</v>
      </c>
      <c r="O2904" s="37" t="s">
        <v>24</v>
      </c>
    </row>
    <row r="2905" spans="1:16" s="36" customFormat="1" x14ac:dyDescent="0.25">
      <c r="A2905" s="37" t="s">
        <v>5783</v>
      </c>
      <c r="B2905" s="44" t="str">
        <f t="shared" si="53"/>
        <v>I4165 3F/200-208V/1Ph/Dbl Sl/cCSAus/UL/(4165-0005)</v>
      </c>
      <c r="C2905" s="37" t="s">
        <v>5784</v>
      </c>
      <c r="D2905" s="37" t="str">
        <f>VLOOKUP(A2905,'[1]Zoeller Pump Company'!$A$10:$C$3862,3,FALSE)</f>
        <v>https://www.zoellerpumps.com/en-us/products/sump-effluent-pumps/commercial/160-series</v>
      </c>
      <c r="E2905" s="37" t="s">
        <v>21</v>
      </c>
      <c r="F2905" s="40">
        <v>1577</v>
      </c>
      <c r="G2905" s="41"/>
      <c r="H2905" s="42">
        <v>53514380595</v>
      </c>
      <c r="I2905" s="43">
        <v>91</v>
      </c>
      <c r="J2905" s="43" t="s">
        <v>22</v>
      </c>
      <c r="K2905" s="43">
        <v>22.62</v>
      </c>
      <c r="L2905" s="43">
        <v>11.75</v>
      </c>
      <c r="M2905" s="43">
        <v>14.75</v>
      </c>
      <c r="N2905" s="37" t="s">
        <v>23</v>
      </c>
      <c r="O2905" s="37" t="s">
        <v>24</v>
      </c>
    </row>
    <row r="2906" spans="1:16" s="36" customFormat="1" x14ac:dyDescent="0.25">
      <c r="A2906" s="37" t="s">
        <v>5785</v>
      </c>
      <c r="B2906" s="44" t="str">
        <f t="shared" si="53"/>
        <v>N4282 3F/115V/1PH/DS/cCSAus/UL</v>
      </c>
      <c r="C2906" s="37" t="s">
        <v>5786</v>
      </c>
      <c r="D2906" s="37" t="str">
        <f>VLOOKUP(A2906,'[1]Zoeller Pump Company'!$A$10:$C$3862,3,FALSE)</f>
        <v>https://www.zoellerpumps.com/en-us/products/sewage-pumps/commercial/280-series</v>
      </c>
      <c r="E2906" s="37" t="s">
        <v>21</v>
      </c>
      <c r="F2906" s="40">
        <v>1130</v>
      </c>
      <c r="G2906" s="41"/>
      <c r="H2906" s="42">
        <v>53514056421</v>
      </c>
      <c r="I2906" s="43">
        <v>89</v>
      </c>
      <c r="J2906" s="43" t="s">
        <v>22</v>
      </c>
      <c r="K2906" s="43">
        <v>22.62</v>
      </c>
      <c r="L2906" s="43">
        <v>11.75</v>
      </c>
      <c r="M2906" s="43">
        <v>14.75</v>
      </c>
      <c r="N2906" s="37" t="s">
        <v>23</v>
      </c>
      <c r="O2906" s="37" t="s">
        <v>24</v>
      </c>
    </row>
    <row r="2907" spans="1:16" s="36" customFormat="1" x14ac:dyDescent="0.25">
      <c r="A2907" s="37" t="s">
        <v>5787</v>
      </c>
      <c r="B2907" s="44" t="str">
        <f t="shared" si="53"/>
        <v>E4282 3F/230V/1Ph/DS/cCSAus/UL</v>
      </c>
      <c r="C2907" s="37" t="s">
        <v>5788</v>
      </c>
      <c r="D2907" s="37" t="str">
        <f>VLOOKUP(A2907,'[1]Zoeller Pump Company'!$A$10:$C$3862,3,FALSE)</f>
        <v>https://www.zoellerpumps.com/en-us/products/sewage-pumps/commercial/280-series</v>
      </c>
      <c r="E2907" s="37" t="s">
        <v>21</v>
      </c>
      <c r="F2907" s="40">
        <v>1218</v>
      </c>
      <c r="G2907" s="41"/>
      <c r="H2907" s="42">
        <v>53514064242</v>
      </c>
      <c r="I2907" s="43">
        <v>88</v>
      </c>
      <c r="J2907" s="43" t="s">
        <v>22</v>
      </c>
      <c r="K2907" s="43">
        <v>22.62</v>
      </c>
      <c r="L2907" s="43">
        <v>11.75</v>
      </c>
      <c r="M2907" s="43">
        <v>14.75</v>
      </c>
      <c r="N2907" s="37" t="s">
        <v>23</v>
      </c>
      <c r="O2907" s="37" t="s">
        <v>24</v>
      </c>
    </row>
    <row r="2908" spans="1:16" s="36" customFormat="1" x14ac:dyDescent="0.25">
      <c r="A2908" s="37" t="s">
        <v>5789</v>
      </c>
      <c r="B2908" s="44" t="str">
        <f t="shared" si="53"/>
        <v>G4282 3F/460V/3Ph/DS/cCSAus/UL</v>
      </c>
      <c r="C2908" s="37" t="s">
        <v>5790</v>
      </c>
      <c r="D2908" s="37" t="str">
        <f>VLOOKUP(A2908,'[1]Zoeller Pump Company'!$A$10:$C$3862,3,FALSE)</f>
        <v>https://www.zoellerpumps.com/en-us/products/sewage-pumps/commercial/280-series</v>
      </c>
      <c r="E2908" s="37" t="s">
        <v>21</v>
      </c>
      <c r="F2908" s="40">
        <v>1333</v>
      </c>
      <c r="G2908" s="41"/>
      <c r="H2908" s="42">
        <v>53514071387</v>
      </c>
      <c r="I2908" s="43">
        <v>88</v>
      </c>
      <c r="J2908" s="43" t="s">
        <v>22</v>
      </c>
      <c r="K2908" s="43">
        <v>22.62</v>
      </c>
      <c r="L2908" s="43">
        <v>11.75</v>
      </c>
      <c r="M2908" s="43">
        <v>14.75</v>
      </c>
      <c r="N2908" s="37" t="s">
        <v>23</v>
      </c>
      <c r="O2908" s="37" t="s">
        <v>24</v>
      </c>
    </row>
    <row r="2909" spans="1:16" s="36" customFormat="1" x14ac:dyDescent="0.25">
      <c r="A2909" s="37" t="s">
        <v>5791</v>
      </c>
      <c r="B2909" s="44" t="str">
        <f t="shared" si="53"/>
        <v>J4282 3F/200-208V/3Ph/DS/cCSAus/UL</v>
      </c>
      <c r="C2909" s="37" t="s">
        <v>5792</v>
      </c>
      <c r="D2909" s="37" t="str">
        <f>VLOOKUP(A2909,'[1]Zoeller Pump Company'!$A$10:$C$3862,3,FALSE)</f>
        <v>https://www.zoellerpumps.com/en-us/products/sewage-pumps/commercial/280-series</v>
      </c>
      <c r="E2909" s="37" t="s">
        <v>21</v>
      </c>
      <c r="F2909" s="40">
        <v>1333</v>
      </c>
      <c r="G2909" s="41"/>
      <c r="H2909" s="42">
        <v>53514071417</v>
      </c>
      <c r="I2909" s="43">
        <v>88</v>
      </c>
      <c r="J2909" s="43" t="s">
        <v>22</v>
      </c>
      <c r="K2909" s="43">
        <v>22.62</v>
      </c>
      <c r="L2909" s="43">
        <v>11.75</v>
      </c>
      <c r="M2909" s="43">
        <v>14.75</v>
      </c>
      <c r="N2909" s="37" t="s">
        <v>23</v>
      </c>
      <c r="O2909" s="37" t="s">
        <v>24</v>
      </c>
    </row>
    <row r="2910" spans="1:16" s="36" customFormat="1" x14ac:dyDescent="0.25">
      <c r="A2910" s="37" t="s">
        <v>5793</v>
      </c>
      <c r="B2910" s="44" t="str">
        <f t="shared" si="53"/>
        <v>F4282 3F/230V/3Ph/DS/cCSAus/UL</v>
      </c>
      <c r="C2910" s="37" t="s">
        <v>5794</v>
      </c>
      <c r="D2910" s="37" t="str">
        <f>VLOOKUP(A2910,'[1]Zoeller Pump Company'!$A$10:$C$3862,3,FALSE)</f>
        <v>https://www.zoellerpumps.com/en-us/products/sewage-pumps/commercial/280-series</v>
      </c>
      <c r="E2910" s="37" t="s">
        <v>21</v>
      </c>
      <c r="F2910" s="40">
        <v>1333</v>
      </c>
      <c r="G2910" s="41"/>
      <c r="H2910" s="42">
        <v>53514076542</v>
      </c>
      <c r="I2910" s="43">
        <v>88</v>
      </c>
      <c r="J2910" s="43" t="s">
        <v>22</v>
      </c>
      <c r="K2910" s="43">
        <v>22.62</v>
      </c>
      <c r="L2910" s="43">
        <v>11.75</v>
      </c>
      <c r="M2910" s="43">
        <v>14.75</v>
      </c>
      <c r="N2910" s="37" t="s">
        <v>23</v>
      </c>
      <c r="O2910" s="37" t="s">
        <v>24</v>
      </c>
    </row>
    <row r="2911" spans="1:16" s="36" customFormat="1" x14ac:dyDescent="0.25">
      <c r="A2911" s="37" t="s">
        <v>5795</v>
      </c>
      <c r="B2911" s="44" t="str">
        <f t="shared" si="53"/>
        <v>I4282 3F/200-208V/1Ph/DS/cCSAus</v>
      </c>
      <c r="C2911" s="37" t="s">
        <v>5796</v>
      </c>
      <c r="D2911" s="37" t="str">
        <f>VLOOKUP(A2911,'[1]Zoeller Pump Company'!$A$10:$C$3862,3,FALSE)</f>
        <v>https://www.zoellerpumps.com/en-us/products/sewage-pumps/commercial/280-series</v>
      </c>
      <c r="E2911" s="37" t="s">
        <v>21</v>
      </c>
      <c r="F2911" s="40">
        <v>1258</v>
      </c>
      <c r="G2911" s="41"/>
      <c r="H2911" s="42">
        <v>53514084622</v>
      </c>
      <c r="I2911" s="43">
        <v>89</v>
      </c>
      <c r="J2911" s="43" t="s">
        <v>22</v>
      </c>
      <c r="K2911" s="43">
        <v>22.62</v>
      </c>
      <c r="L2911" s="43">
        <v>11.75</v>
      </c>
      <c r="M2911" s="43">
        <v>14.75</v>
      </c>
      <c r="N2911" s="37" t="s">
        <v>23</v>
      </c>
      <c r="O2911" s="37" t="s">
        <v>24</v>
      </c>
    </row>
    <row r="2912" spans="1:16" s="36" customFormat="1" x14ac:dyDescent="0.25">
      <c r="A2912" s="37" t="s">
        <v>5797</v>
      </c>
      <c r="B2912" s="44" t="str">
        <f t="shared" si="53"/>
        <v>I4282 3F/35'Cd/200-208V/1Ph/DS/cCSAus</v>
      </c>
      <c r="C2912" s="37" t="s">
        <v>5798</v>
      </c>
      <c r="D2912" s="37" t="str">
        <f>VLOOKUP(A2912,'[1]Zoeller Pump Company'!$A$10:$C$3862,3,FALSE)</f>
        <v>https://www.zoellerpumps.com/en-us/products/sewage-pumps/commercial/280-series</v>
      </c>
      <c r="E2912" s="37" t="s">
        <v>21</v>
      </c>
      <c r="F2912" s="40">
        <v>1368</v>
      </c>
      <c r="G2912" s="41"/>
      <c r="H2912" s="42">
        <v>53514179571</v>
      </c>
      <c r="I2912" s="43">
        <v>91</v>
      </c>
      <c r="J2912" s="43" t="s">
        <v>22</v>
      </c>
      <c r="K2912" s="43"/>
      <c r="L2912" s="43"/>
      <c r="M2912" s="43"/>
      <c r="N2912" s="37" t="s">
        <v>23</v>
      </c>
      <c r="O2912" s="37" t="s">
        <v>24</v>
      </c>
    </row>
    <row r="2913" spans="1:16" s="36" customFormat="1" x14ac:dyDescent="0.25">
      <c r="A2913" s="37" t="s">
        <v>5799</v>
      </c>
      <c r="B2913" s="44" t="str">
        <f t="shared" si="53"/>
        <v>N4282 3F/35'Cd/115V/1Ph/DS/cCSAus/UL</v>
      </c>
      <c r="C2913" s="37" t="s">
        <v>5800</v>
      </c>
      <c r="D2913" s="37" t="str">
        <f>VLOOKUP(A2913,'[1]Zoeller Pump Company'!$A$10:$C$3862,3,FALSE)</f>
        <v>https://www.zoellerpumps.com/en-us/products/sewage-pumps/commercial/280-series</v>
      </c>
      <c r="E2913" s="37" t="s">
        <v>21</v>
      </c>
      <c r="F2913" s="40">
        <v>1260</v>
      </c>
      <c r="G2913" s="41"/>
      <c r="H2913" s="42">
        <v>53514184100</v>
      </c>
      <c r="I2913" s="43">
        <v>95</v>
      </c>
      <c r="J2913" s="43" t="s">
        <v>22</v>
      </c>
      <c r="K2913" s="43">
        <v>22.62</v>
      </c>
      <c r="L2913" s="43">
        <v>11.75</v>
      </c>
      <c r="M2913" s="43">
        <v>14.75</v>
      </c>
      <c r="N2913" s="37" t="s">
        <v>23</v>
      </c>
      <c r="O2913" s="37" t="s">
        <v>24</v>
      </c>
    </row>
    <row r="2914" spans="1:16" s="36" customFormat="1" x14ac:dyDescent="0.25">
      <c r="A2914" s="37" t="s">
        <v>5801</v>
      </c>
      <c r="B2914" s="44" t="str">
        <f t="shared" si="53"/>
        <v>G4282 3F/25'Cd/460V/3Ph/DS/cCSAus/UL</v>
      </c>
      <c r="C2914" s="37" t="s">
        <v>5802</v>
      </c>
      <c r="D2914" s="37" t="str">
        <f>VLOOKUP(A2914,'[1]Zoeller Pump Company'!$A$10:$C$3862,3,FALSE)</f>
        <v>https://www.zoellerpumps.com/en-us/products/sewage-pumps/commercial/280-series</v>
      </c>
      <c r="E2914" s="37" t="s">
        <v>21</v>
      </c>
      <c r="F2914" s="40">
        <v>1453</v>
      </c>
      <c r="G2914" s="41"/>
      <c r="H2914" s="42">
        <v>53514190668</v>
      </c>
      <c r="I2914" s="43">
        <v>91</v>
      </c>
      <c r="J2914" s="43" t="s">
        <v>22</v>
      </c>
      <c r="K2914" s="43"/>
      <c r="L2914" s="43"/>
      <c r="M2914" s="43"/>
      <c r="N2914" s="37" t="s">
        <v>23</v>
      </c>
      <c r="O2914" s="37" t="s">
        <v>24</v>
      </c>
    </row>
    <row r="2915" spans="1:16" s="36" customFormat="1" x14ac:dyDescent="0.25">
      <c r="A2915" s="37" t="s">
        <v>5803</v>
      </c>
      <c r="B2915" s="44" t="str">
        <f t="shared" si="53"/>
        <v>J4282 3F/25'Cd/200-208V/3Ph/DS/cCSAus/UL</v>
      </c>
      <c r="C2915" s="37" t="s">
        <v>5804</v>
      </c>
      <c r="D2915" s="37" t="str">
        <f>VLOOKUP(A2915,'[1]Zoeller Pump Company'!$A$10:$C$3862,3,FALSE)</f>
        <v>https://www.zoellerpumps.com/en-us/products/sewage-pumps/commercial/280-series</v>
      </c>
      <c r="E2915" s="37" t="s">
        <v>21</v>
      </c>
      <c r="F2915" s="40">
        <v>1433</v>
      </c>
      <c r="G2915" s="41"/>
      <c r="H2915" s="42">
        <v>53514242374</v>
      </c>
      <c r="I2915" s="43">
        <v>88</v>
      </c>
      <c r="J2915" s="43" t="s">
        <v>22</v>
      </c>
      <c r="K2915" s="43">
        <v>22.62</v>
      </c>
      <c r="L2915" s="43">
        <v>11.75</v>
      </c>
      <c r="M2915" s="43">
        <v>14.75</v>
      </c>
      <c r="N2915" s="37" t="s">
        <v>23</v>
      </c>
      <c r="O2915" s="37" t="s">
        <v>24</v>
      </c>
      <c r="P2915" s="39"/>
    </row>
    <row r="2916" spans="1:16" s="36" customFormat="1" x14ac:dyDescent="0.25">
      <c r="A2916" s="37" t="s">
        <v>5805</v>
      </c>
      <c r="B2916" s="44" t="str">
        <f t="shared" si="53"/>
        <v>E4282 3F/25'Cd/230V/1Ph/DS/cCSAus/UL</v>
      </c>
      <c r="C2916" s="37" t="s">
        <v>5806</v>
      </c>
      <c r="D2916" s="37" t="str">
        <f>VLOOKUP(A2916,'[1]Zoeller Pump Company'!$A$10:$C$3862,3,FALSE)</f>
        <v>https://www.zoellerpumps.com/en-us/products/sewage-pumps/commercial/280-series</v>
      </c>
      <c r="E2916" s="37" t="s">
        <v>21</v>
      </c>
      <c r="F2916" s="40">
        <v>1318</v>
      </c>
      <c r="G2916" s="41"/>
      <c r="H2916" s="42">
        <v>53514270315</v>
      </c>
      <c r="I2916" s="43">
        <v>88</v>
      </c>
      <c r="J2916" s="43" t="s">
        <v>22</v>
      </c>
      <c r="K2916" s="43">
        <v>22.62</v>
      </c>
      <c r="L2916" s="43">
        <v>11.75</v>
      </c>
      <c r="M2916" s="43">
        <v>14.75</v>
      </c>
      <c r="N2916" s="37" t="s">
        <v>23</v>
      </c>
      <c r="O2916" s="37" t="s">
        <v>24</v>
      </c>
    </row>
    <row r="2917" spans="1:16" s="36" customFormat="1" x14ac:dyDescent="0.25">
      <c r="A2917" s="37" t="s">
        <v>5807</v>
      </c>
      <c r="B2917" s="44" t="str">
        <f t="shared" si="53"/>
        <v>N4282 3F/25'Cd/115V/1Ph/DS/cCSAus/UL</v>
      </c>
      <c r="C2917" s="37" t="s">
        <v>5808</v>
      </c>
      <c r="D2917" s="37" t="str">
        <f>VLOOKUP(A2917,'[1]Zoeller Pump Company'!$A$10:$C$3862,3,FALSE)</f>
        <v>https://www.zoellerpumps.com/en-us/products/sewage-pumps/commercial/280-series</v>
      </c>
      <c r="E2917" s="37" t="s">
        <v>21</v>
      </c>
      <c r="F2917" s="40">
        <v>1230</v>
      </c>
      <c r="G2917" s="41"/>
      <c r="H2917" s="42">
        <v>53514288839</v>
      </c>
      <c r="I2917" s="43">
        <v>94</v>
      </c>
      <c r="J2917" s="43" t="s">
        <v>22</v>
      </c>
      <c r="K2917" s="43">
        <v>22.62</v>
      </c>
      <c r="L2917" s="43">
        <v>11.75</v>
      </c>
      <c r="M2917" s="43">
        <v>14.75</v>
      </c>
      <c r="N2917" s="37" t="s">
        <v>23</v>
      </c>
      <c r="O2917" s="37" t="s">
        <v>24</v>
      </c>
    </row>
    <row r="2918" spans="1:16" s="36" customFormat="1" x14ac:dyDescent="0.25">
      <c r="A2918" s="37" t="s">
        <v>5809</v>
      </c>
      <c r="B2918" s="44" t="str">
        <f t="shared" si="53"/>
        <v>J4282 3F/50'Cd/200-208V/3Ph/DS/cCSAus/UL</v>
      </c>
      <c r="C2918" s="37" t="s">
        <v>5810</v>
      </c>
      <c r="D2918" s="37" t="str">
        <f>VLOOKUP(A2918,'[1]Zoeller Pump Company'!$A$10:$C$3862,3,FALSE)</f>
        <v>https://www.zoellerpumps.com/en-us/products/sewage-pumps/commercial/280-series</v>
      </c>
      <c r="E2918" s="37" t="s">
        <v>21</v>
      </c>
      <c r="F2918" s="40">
        <v>1493</v>
      </c>
      <c r="G2918" s="41"/>
      <c r="H2918" s="42">
        <v>53514352349</v>
      </c>
      <c r="I2918" s="43">
        <v>94</v>
      </c>
      <c r="J2918" s="43" t="s">
        <v>22</v>
      </c>
      <c r="K2918" s="43">
        <v>22.62</v>
      </c>
      <c r="L2918" s="43">
        <v>11.75</v>
      </c>
      <c r="M2918" s="43">
        <v>14.75</v>
      </c>
      <c r="N2918" s="37" t="s">
        <v>23</v>
      </c>
      <c r="O2918" s="37" t="s">
        <v>24</v>
      </c>
    </row>
    <row r="2919" spans="1:16" s="36" customFormat="1" x14ac:dyDescent="0.25">
      <c r="A2919" s="39" t="s">
        <v>5811</v>
      </c>
      <c r="B2919" s="44" t="str">
        <f t="shared" si="53"/>
        <v>G4282 3F/50'Cd/460V/3Ph/DS/cCSAus</v>
      </c>
      <c r="C2919" s="39" t="str">
        <f>VLOOKUP(A2919,'[2]2021 M10 PricePartsList'!$A:$D,2,FALSE)</f>
        <v>G4282 3F/50'Cd/460V/3Ph/DS/cCSAus</v>
      </c>
      <c r="D2919" s="39" t="s">
        <v>2749</v>
      </c>
      <c r="E2919" s="37" t="s">
        <v>21</v>
      </c>
      <c r="F2919" s="50">
        <v>1493</v>
      </c>
      <c r="G2919" s="41"/>
      <c r="H2919" s="42">
        <v>53514462437</v>
      </c>
      <c r="I2919" s="43">
        <v>94</v>
      </c>
      <c r="J2919" s="46" t="s">
        <v>22</v>
      </c>
      <c r="K2919" s="43">
        <v>22.62</v>
      </c>
      <c r="L2919" s="43">
        <v>11.75</v>
      </c>
      <c r="M2919" s="43">
        <v>14.75</v>
      </c>
      <c r="N2919" s="37" t="s">
        <v>23</v>
      </c>
      <c r="O2919" s="37" t="s">
        <v>24</v>
      </c>
    </row>
    <row r="2920" spans="1:16" s="36" customFormat="1" x14ac:dyDescent="0.25">
      <c r="A2920" s="39" t="s">
        <v>5812</v>
      </c>
      <c r="B2920" s="44" t="str">
        <f t="shared" si="53"/>
        <v>E4282 3F/50'Cd/230V/1Ph/DS/cCSAus</v>
      </c>
      <c r="C2920" s="39" t="str">
        <f>VLOOKUP(A2920,'[2]2021 M10 PricePartsList'!$A:$D,2,FALSE)</f>
        <v>E4282 3F/50'Cd/230V/1Ph/DS/cCSAus</v>
      </c>
      <c r="D2920" s="39" t="s">
        <v>2749</v>
      </c>
      <c r="E2920" s="37" t="s">
        <v>21</v>
      </c>
      <c r="F2920" s="50">
        <v>1378</v>
      </c>
      <c r="G2920" s="41"/>
      <c r="H2920" s="42">
        <v>53514470975</v>
      </c>
      <c r="I2920" s="43">
        <v>89</v>
      </c>
      <c r="J2920" s="46" t="s">
        <v>22</v>
      </c>
      <c r="K2920" s="43">
        <v>22.62</v>
      </c>
      <c r="L2920" s="43">
        <v>11.75</v>
      </c>
      <c r="M2920" s="43">
        <v>14.75</v>
      </c>
      <c r="N2920" s="37" t="s">
        <v>23</v>
      </c>
      <c r="O2920" s="37" t="s">
        <v>24</v>
      </c>
    </row>
    <row r="2921" spans="1:16" s="36" customFormat="1" x14ac:dyDescent="0.25">
      <c r="A2921" s="37" t="s">
        <v>5813</v>
      </c>
      <c r="B2921" s="44" t="str">
        <f t="shared" si="53"/>
        <v>E4284 3F/230V/1Ph/DS/cCSAus/UL</v>
      </c>
      <c r="C2921" s="37" t="s">
        <v>5814</v>
      </c>
      <c r="D2921" s="37" t="str">
        <f>VLOOKUP(A2921,'[1]Zoeller Pump Company'!$A$10:$C$3862,3,FALSE)</f>
        <v>https://www.zoellerpumps.com/en-us/products/sewage-pumps/commercial/280-series</v>
      </c>
      <c r="E2921" s="37" t="s">
        <v>21</v>
      </c>
      <c r="F2921" s="40">
        <v>1379</v>
      </c>
      <c r="G2921" s="41"/>
      <c r="H2921" s="42">
        <v>53514057985</v>
      </c>
      <c r="I2921" s="43">
        <v>91</v>
      </c>
      <c r="J2921" s="43" t="s">
        <v>22</v>
      </c>
      <c r="K2921" s="43">
        <v>22.62</v>
      </c>
      <c r="L2921" s="43">
        <v>11.75</v>
      </c>
      <c r="M2921" s="43">
        <v>14.75</v>
      </c>
      <c r="N2921" s="37" t="s">
        <v>23</v>
      </c>
      <c r="O2921" s="37" t="s">
        <v>24</v>
      </c>
    </row>
    <row r="2922" spans="1:16" s="36" customFormat="1" x14ac:dyDescent="0.25">
      <c r="A2922" s="37" t="s">
        <v>5815</v>
      </c>
      <c r="B2922" s="44" t="str">
        <f t="shared" si="53"/>
        <v>G4284 3F/460V/3Ph/DS/cCSAus/UL</v>
      </c>
      <c r="C2922" s="37" t="s">
        <v>5816</v>
      </c>
      <c r="D2922" s="37" t="str">
        <f>VLOOKUP(A2922,'[1]Zoeller Pump Company'!$A$10:$C$3862,3,FALSE)</f>
        <v>https://www.zoellerpumps.com/en-us/products/sewage-pumps/commercial/280-series</v>
      </c>
      <c r="E2922" s="37" t="s">
        <v>21</v>
      </c>
      <c r="F2922" s="40">
        <v>1494</v>
      </c>
      <c r="G2922" s="41"/>
      <c r="H2922" s="42">
        <v>53514058265</v>
      </c>
      <c r="I2922" s="43">
        <v>91</v>
      </c>
      <c r="J2922" s="43" t="s">
        <v>22</v>
      </c>
      <c r="K2922" s="43">
        <v>22.62</v>
      </c>
      <c r="L2922" s="43">
        <v>11.75</v>
      </c>
      <c r="M2922" s="43">
        <v>14.75</v>
      </c>
      <c r="N2922" s="37" t="s">
        <v>23</v>
      </c>
      <c r="O2922" s="37" t="s">
        <v>24</v>
      </c>
    </row>
    <row r="2923" spans="1:16" s="36" customFormat="1" x14ac:dyDescent="0.25">
      <c r="A2923" s="37" t="s">
        <v>5817</v>
      </c>
      <c r="B2923" s="44" t="str">
        <f t="shared" ref="B2923:B2986" si="54">IF(D2923&lt;&gt;0,HYPERLINK(D2923,C2923),"NO LINK")</f>
        <v>J4284 3F/200-208V/3Ph/DS/cCSAus/UL</v>
      </c>
      <c r="C2923" s="37" t="s">
        <v>5818</v>
      </c>
      <c r="D2923" s="37" t="str">
        <f>VLOOKUP(A2923,'[1]Zoeller Pump Company'!$A$10:$C$3862,3,FALSE)</f>
        <v>https://www.zoellerpumps.com/en-us/products/sewage-pumps/commercial/280-series</v>
      </c>
      <c r="E2923" s="37" t="s">
        <v>21</v>
      </c>
      <c r="F2923" s="40">
        <v>1494</v>
      </c>
      <c r="G2923" s="41"/>
      <c r="H2923" s="42">
        <v>53514058760</v>
      </c>
      <c r="I2923" s="43">
        <v>91</v>
      </c>
      <c r="J2923" s="43" t="s">
        <v>22</v>
      </c>
      <c r="K2923" s="43">
        <v>22.62</v>
      </c>
      <c r="L2923" s="43">
        <v>11.75</v>
      </c>
      <c r="M2923" s="43">
        <v>14.75</v>
      </c>
      <c r="N2923" s="37" t="s">
        <v>23</v>
      </c>
      <c r="O2923" s="37" t="s">
        <v>24</v>
      </c>
    </row>
    <row r="2924" spans="1:16" s="36" customFormat="1" x14ac:dyDescent="0.25">
      <c r="A2924" s="37" t="s">
        <v>5819</v>
      </c>
      <c r="B2924" s="44" t="str">
        <f t="shared" si="54"/>
        <v>F4284 3F/230V/3Ph/DS/cCSAus/UL</v>
      </c>
      <c r="C2924" s="37" t="s">
        <v>5820</v>
      </c>
      <c r="D2924" s="37" t="str">
        <f>VLOOKUP(A2924,'[1]Zoeller Pump Company'!$A$10:$C$3862,3,FALSE)</f>
        <v>https://www.zoellerpumps.com/en-us/products/sewage-pumps/commercial/280-series</v>
      </c>
      <c r="E2924" s="37" t="s">
        <v>21</v>
      </c>
      <c r="F2924" s="40">
        <v>1494</v>
      </c>
      <c r="G2924" s="41"/>
      <c r="H2924" s="42">
        <v>53514085643</v>
      </c>
      <c r="I2924" s="43">
        <v>91</v>
      </c>
      <c r="J2924" s="43" t="s">
        <v>22</v>
      </c>
      <c r="K2924" s="43">
        <v>22.62</v>
      </c>
      <c r="L2924" s="43">
        <v>11.75</v>
      </c>
      <c r="M2924" s="43">
        <v>14.75</v>
      </c>
      <c r="N2924" s="37" t="s">
        <v>23</v>
      </c>
      <c r="O2924" s="37" t="s">
        <v>24</v>
      </c>
    </row>
    <row r="2925" spans="1:16" s="36" customFormat="1" x14ac:dyDescent="0.25">
      <c r="A2925" s="37" t="s">
        <v>5821</v>
      </c>
      <c r="B2925" s="44" t="str">
        <f t="shared" si="54"/>
        <v>J4284 3F/35'Cd/200-208V/3Ph/DS/cCSAus/UL</v>
      </c>
      <c r="C2925" s="37" t="s">
        <v>5822</v>
      </c>
      <c r="D2925" s="37" t="str">
        <f>VLOOKUP(A2925,'[1]Zoeller Pump Company'!$A$10:$C$3862,3,FALSE)</f>
        <v>https://www.zoellerpumps.com/en-us/products/sewage-pumps/commercial/280-series</v>
      </c>
      <c r="E2925" s="37" t="s">
        <v>21</v>
      </c>
      <c r="F2925" s="40">
        <v>1604</v>
      </c>
      <c r="G2925" s="41"/>
      <c r="H2925" s="42">
        <v>53514106256</v>
      </c>
      <c r="I2925" s="43">
        <v>94</v>
      </c>
      <c r="J2925" s="43" t="s">
        <v>22</v>
      </c>
      <c r="K2925" s="43">
        <v>22.62</v>
      </c>
      <c r="L2925" s="43">
        <v>11.75</v>
      </c>
      <c r="M2925" s="43">
        <v>14.75</v>
      </c>
      <c r="N2925" s="37" t="s">
        <v>23</v>
      </c>
      <c r="O2925" s="37" t="s">
        <v>24</v>
      </c>
    </row>
    <row r="2926" spans="1:16" s="36" customFormat="1" x14ac:dyDescent="0.25">
      <c r="A2926" s="37" t="s">
        <v>5823</v>
      </c>
      <c r="B2926" s="44" t="str">
        <f t="shared" si="54"/>
        <v>I4284 3F/200-208V/1Ph/DS/cCSAus</v>
      </c>
      <c r="C2926" s="37" t="s">
        <v>5824</v>
      </c>
      <c r="D2926" s="37" t="str">
        <f>VLOOKUP(A2926,'[1]Zoeller Pump Company'!$A$10:$C$3862,3,FALSE)</f>
        <v>https://www.zoellerpumps.com/en-us/products/sewage-pumps/commercial/280-series</v>
      </c>
      <c r="E2926" s="37" t="s">
        <v>21</v>
      </c>
      <c r="F2926" s="40">
        <v>1419</v>
      </c>
      <c r="G2926" s="41"/>
      <c r="H2926" s="42">
        <v>53514110123</v>
      </c>
      <c r="I2926" s="43">
        <v>92</v>
      </c>
      <c r="J2926" s="43" t="s">
        <v>22</v>
      </c>
      <c r="K2926" s="43">
        <v>22.62</v>
      </c>
      <c r="L2926" s="43">
        <v>11.75</v>
      </c>
      <c r="M2926" s="43">
        <v>14.75</v>
      </c>
      <c r="N2926" s="37" t="s">
        <v>23</v>
      </c>
      <c r="O2926" s="37" t="s">
        <v>24</v>
      </c>
    </row>
    <row r="2927" spans="1:16" s="36" customFormat="1" x14ac:dyDescent="0.25">
      <c r="A2927" s="37" t="s">
        <v>5825</v>
      </c>
      <c r="B2927" s="44" t="str">
        <f t="shared" si="54"/>
        <v>G4284 3F/50'Cd/460V/3Ph/DS/cCSAus/UL</v>
      </c>
      <c r="C2927" s="37" t="s">
        <v>5826</v>
      </c>
      <c r="D2927" s="37" t="str">
        <f>VLOOKUP(A2927,'[1]Zoeller Pump Company'!$A$10:$C$3862,3,FALSE)</f>
        <v>https://www.zoellerpumps.com/en-us/products/sewage-pumps/commercial/280-series</v>
      </c>
      <c r="E2927" s="37" t="s">
        <v>21</v>
      </c>
      <c r="F2927" s="40">
        <v>1634</v>
      </c>
      <c r="G2927" s="41"/>
      <c r="H2927" s="42">
        <v>53514112417</v>
      </c>
      <c r="I2927" s="43">
        <v>95</v>
      </c>
      <c r="J2927" s="43" t="s">
        <v>22</v>
      </c>
      <c r="K2927" s="43">
        <v>22.62</v>
      </c>
      <c r="L2927" s="43">
        <v>11.75</v>
      </c>
      <c r="M2927" s="43">
        <v>14.75</v>
      </c>
      <c r="N2927" s="37" t="s">
        <v>23</v>
      </c>
      <c r="O2927" s="37" t="s">
        <v>24</v>
      </c>
    </row>
    <row r="2928" spans="1:16" s="36" customFormat="1" x14ac:dyDescent="0.25">
      <c r="A2928" s="37" t="s">
        <v>5827</v>
      </c>
      <c r="B2928" s="44" t="str">
        <f t="shared" si="54"/>
        <v>F4284 3F/25'Cd/230V/3Ph//DS/cCSAus/UL</v>
      </c>
      <c r="C2928" s="37" t="s">
        <v>5828</v>
      </c>
      <c r="D2928" s="37" t="str">
        <f>VLOOKUP(A2928,'[1]Zoeller Pump Company'!$A$10:$C$3862,3,FALSE)</f>
        <v>https://www.zoellerpumps.com/en-us/products/sewage-pumps/commercial/280-series</v>
      </c>
      <c r="E2928" s="37" t="s">
        <v>21</v>
      </c>
      <c r="F2928" s="40">
        <v>1594</v>
      </c>
      <c r="G2928" s="41"/>
      <c r="H2928" s="42">
        <v>53514120610</v>
      </c>
      <c r="I2928" s="43">
        <v>90</v>
      </c>
      <c r="J2928" s="43" t="s">
        <v>22</v>
      </c>
      <c r="K2928" s="43">
        <v>22.62</v>
      </c>
      <c r="L2928" s="43">
        <v>11.75</v>
      </c>
      <c r="M2928" s="43">
        <v>14.75</v>
      </c>
      <c r="N2928" s="37" t="s">
        <v>23</v>
      </c>
      <c r="O2928" s="37" t="s">
        <v>24</v>
      </c>
    </row>
    <row r="2929" spans="1:15" s="36" customFormat="1" x14ac:dyDescent="0.25">
      <c r="A2929" s="37" t="s">
        <v>5829</v>
      </c>
      <c r="B2929" s="44" t="str">
        <f t="shared" si="54"/>
        <v>G4284 3F/25'Cd/460V/3Ph/DS/cCSAus/UL</v>
      </c>
      <c r="C2929" s="37" t="s">
        <v>5830</v>
      </c>
      <c r="D2929" s="37" t="str">
        <f>VLOOKUP(A2929,'[1]Zoeller Pump Company'!$A$10:$C$3862,3,FALSE)</f>
        <v>https://www.zoellerpumps.com/en-us/products/sewage-pumps/commercial/280-series</v>
      </c>
      <c r="E2929" s="37" t="s">
        <v>21</v>
      </c>
      <c r="F2929" s="40">
        <v>1594</v>
      </c>
      <c r="G2929" s="41"/>
      <c r="H2929" s="42">
        <v>53514136116</v>
      </c>
      <c r="I2929" s="43">
        <v>95</v>
      </c>
      <c r="J2929" s="43" t="s">
        <v>22</v>
      </c>
      <c r="K2929" s="43">
        <v>22.62</v>
      </c>
      <c r="L2929" s="43">
        <v>11.75</v>
      </c>
      <c r="M2929" s="43">
        <v>14.75</v>
      </c>
      <c r="N2929" s="37" t="s">
        <v>23</v>
      </c>
      <c r="O2929" s="37" t="s">
        <v>24</v>
      </c>
    </row>
    <row r="2930" spans="1:15" s="36" customFormat="1" x14ac:dyDescent="0.25">
      <c r="A2930" s="37" t="s">
        <v>5831</v>
      </c>
      <c r="B2930" s="44" t="str">
        <f t="shared" si="54"/>
        <v>E4284 3F/35'Cd/230V/1Ph/DS/cCSAus/UL</v>
      </c>
      <c r="C2930" s="37" t="s">
        <v>5832</v>
      </c>
      <c r="D2930" s="37" t="str">
        <f>VLOOKUP(A2930,'[1]Zoeller Pump Company'!$A$10:$C$3862,3,FALSE)</f>
        <v>https://www.zoellerpumps.com/en-us/products/sewage-pumps/commercial/280-series</v>
      </c>
      <c r="E2930" s="37" t="s">
        <v>21</v>
      </c>
      <c r="F2930" s="40">
        <v>1489</v>
      </c>
      <c r="G2930" s="41"/>
      <c r="H2930" s="42">
        <v>53514140885</v>
      </c>
      <c r="I2930" s="43">
        <v>94</v>
      </c>
      <c r="J2930" s="43" t="s">
        <v>22</v>
      </c>
      <c r="K2930" s="43">
        <v>22.62</v>
      </c>
      <c r="L2930" s="43">
        <v>11.75</v>
      </c>
      <c r="M2930" s="43">
        <v>14.75</v>
      </c>
      <c r="N2930" s="37" t="s">
        <v>23</v>
      </c>
      <c r="O2930" s="37" t="s">
        <v>24</v>
      </c>
    </row>
    <row r="2931" spans="1:15" s="36" customFormat="1" x14ac:dyDescent="0.25">
      <c r="A2931" s="37" t="s">
        <v>5833</v>
      </c>
      <c r="B2931" s="44" t="str">
        <f t="shared" si="54"/>
        <v>J4284 3F/50'Cd/200-208V/3Ph/DS/cCSAus/UL</v>
      </c>
      <c r="C2931" s="37" t="s">
        <v>5834</v>
      </c>
      <c r="D2931" s="37" t="str">
        <f>VLOOKUP(A2931,'[1]Zoeller Pump Company'!$A$10:$C$3862,3,FALSE)</f>
        <v>https://www.zoellerpumps.com/en-us/products/sewage-pumps/commercial/280-series</v>
      </c>
      <c r="E2931" s="37" t="s">
        <v>21</v>
      </c>
      <c r="F2931" s="40">
        <v>1634</v>
      </c>
      <c r="G2931" s="41"/>
      <c r="H2931" s="42">
        <v>53514174989</v>
      </c>
      <c r="I2931" s="43">
        <v>96</v>
      </c>
      <c r="J2931" s="43" t="s">
        <v>22</v>
      </c>
      <c r="K2931" s="43">
        <v>22.62</v>
      </c>
      <c r="L2931" s="43">
        <v>11.75</v>
      </c>
      <c r="M2931" s="43">
        <v>14.75</v>
      </c>
      <c r="N2931" s="37" t="s">
        <v>23</v>
      </c>
      <c r="O2931" s="37" t="s">
        <v>24</v>
      </c>
    </row>
    <row r="2932" spans="1:15" s="36" customFormat="1" x14ac:dyDescent="0.25">
      <c r="A2932" s="37" t="s">
        <v>5835</v>
      </c>
      <c r="B2932" s="44" t="str">
        <f t="shared" si="54"/>
        <v>F4284 3F/50'Cd/230V/3Ph/DS/cCSAus/UL/(01</v>
      </c>
      <c r="C2932" s="37" t="s">
        <v>5836</v>
      </c>
      <c r="D2932" s="37" t="str">
        <f>VLOOKUP(A2932,'[1]Zoeller Pump Company'!$A$10:$C$3862,3,FALSE)</f>
        <v>https://www.zoellerpumps.com/en-us/products/sewage-pumps/commercial/280-series</v>
      </c>
      <c r="E2932" s="37" t="s">
        <v>21</v>
      </c>
      <c r="F2932" s="40">
        <v>1654</v>
      </c>
      <c r="G2932" s="41"/>
      <c r="H2932" s="42">
        <v>53514229191</v>
      </c>
      <c r="I2932" s="43">
        <v>98</v>
      </c>
      <c r="J2932" s="43" t="s">
        <v>22</v>
      </c>
      <c r="K2932" s="43">
        <v>0</v>
      </c>
      <c r="L2932" s="43">
        <v>0</v>
      </c>
      <c r="M2932" s="43">
        <v>0</v>
      </c>
      <c r="N2932" s="37" t="s">
        <v>23</v>
      </c>
      <c r="O2932" s="37" t="s">
        <v>24</v>
      </c>
    </row>
    <row r="2933" spans="1:15" s="36" customFormat="1" x14ac:dyDescent="0.25">
      <c r="A2933" s="37" t="s">
        <v>5837</v>
      </c>
      <c r="B2933" s="44" t="str">
        <f t="shared" si="54"/>
        <v>J4284 3F/25'Cd/200-208V/3Ph/DS/cCSAus/UL</v>
      </c>
      <c r="C2933" s="37" t="s">
        <v>5838</v>
      </c>
      <c r="D2933" s="37" t="str">
        <f>VLOOKUP(A2933,'[1]Zoeller Pump Company'!$A$10:$C$3862,3,FALSE)</f>
        <v>https://www.zoellerpumps.com/en-us/products/sewage-pumps/commercial/280-series</v>
      </c>
      <c r="E2933" s="37" t="s">
        <v>21</v>
      </c>
      <c r="F2933" s="40">
        <v>1594</v>
      </c>
      <c r="G2933" s="41"/>
      <c r="H2933" s="42">
        <v>53514242473</v>
      </c>
      <c r="I2933" s="43">
        <v>94</v>
      </c>
      <c r="J2933" s="43" t="s">
        <v>22</v>
      </c>
      <c r="K2933" s="43">
        <v>22.62</v>
      </c>
      <c r="L2933" s="43">
        <v>11.75</v>
      </c>
      <c r="M2933" s="43">
        <v>14.75</v>
      </c>
      <c r="N2933" s="37" t="s">
        <v>23</v>
      </c>
      <c r="O2933" s="37" t="s">
        <v>24</v>
      </c>
    </row>
    <row r="2934" spans="1:15" s="36" customFormat="1" x14ac:dyDescent="0.25">
      <c r="A2934" s="37" t="s">
        <v>5839</v>
      </c>
      <c r="B2934" s="44" t="str">
        <f t="shared" si="54"/>
        <v>E4284 3F/25'Cd/230V/1Ph/DS/cCSAus/UL</v>
      </c>
      <c r="C2934" s="37" t="s">
        <v>5840</v>
      </c>
      <c r="D2934" s="37" t="str">
        <f>VLOOKUP(A2934,'[1]Zoeller Pump Company'!$A$10:$C$3862,3,FALSE)</f>
        <v>https://www.zoellerpumps.com/en-us/products/sewage-pumps/commercial/280-series</v>
      </c>
      <c r="E2934" s="37" t="s">
        <v>21</v>
      </c>
      <c r="F2934" s="40">
        <v>1479</v>
      </c>
      <c r="G2934" s="41"/>
      <c r="H2934" s="42">
        <v>53514284084</v>
      </c>
      <c r="I2934" s="43">
        <v>93</v>
      </c>
      <c r="J2934" s="43" t="s">
        <v>22</v>
      </c>
      <c r="K2934" s="43">
        <v>22.62</v>
      </c>
      <c r="L2934" s="43">
        <v>11.75</v>
      </c>
      <c r="M2934" s="43">
        <v>14.75</v>
      </c>
      <c r="N2934" s="37" t="s">
        <v>23</v>
      </c>
      <c r="O2934" s="37" t="s">
        <v>24</v>
      </c>
    </row>
    <row r="2935" spans="1:15" s="36" customFormat="1" x14ac:dyDescent="0.25">
      <c r="A2935" s="37" t="s">
        <v>5841</v>
      </c>
      <c r="B2935" s="44" t="str">
        <f t="shared" si="54"/>
        <v>I4284 3F/25'Cd/200-208V/1Ph/DS/cCSAus</v>
      </c>
      <c r="C2935" s="37" t="s">
        <v>5842</v>
      </c>
      <c r="D2935" s="37" t="str">
        <f>VLOOKUP(A2935,'[1]Zoeller Pump Company'!$A$10:$C$3862,3,FALSE)</f>
        <v>https://www.zoellerpumps.com/en-us/products/sewage-pumps/commercial/280-series</v>
      </c>
      <c r="E2935" s="37" t="s">
        <v>21</v>
      </c>
      <c r="F2935" s="40">
        <v>1519</v>
      </c>
      <c r="G2935" s="41"/>
      <c r="H2935" s="42">
        <v>53514288495</v>
      </c>
      <c r="I2935" s="43">
        <v>98</v>
      </c>
      <c r="J2935" s="43" t="s">
        <v>22</v>
      </c>
      <c r="K2935" s="43">
        <v>22.62</v>
      </c>
      <c r="L2935" s="43">
        <v>11.75</v>
      </c>
      <c r="M2935" s="43">
        <v>14.75</v>
      </c>
      <c r="N2935" s="37" t="s">
        <v>23</v>
      </c>
      <c r="O2935" s="37" t="s">
        <v>24</v>
      </c>
    </row>
    <row r="2936" spans="1:15" s="36" customFormat="1" x14ac:dyDescent="0.25">
      <c r="A2936" s="37" t="s">
        <v>5843</v>
      </c>
      <c r="B2936" s="44" t="str">
        <f t="shared" si="54"/>
        <v>F4284 3F/35'Cd/230V/3Ph/DS/cCSAus/UL</v>
      </c>
      <c r="C2936" s="37" t="s">
        <v>5844</v>
      </c>
      <c r="D2936" s="37" t="str">
        <f>VLOOKUP(A2936,'[1]Zoeller Pump Company'!$A$10:$C$3862,3,FALSE)</f>
        <v>https://www.zoellerpumps.com/en-us/products/sewage-pumps/commercial/280-series</v>
      </c>
      <c r="E2936" s="37" t="s">
        <v>21</v>
      </c>
      <c r="F2936" s="40">
        <v>1624</v>
      </c>
      <c r="G2936" s="41"/>
      <c r="H2936" s="42">
        <v>53514313173</v>
      </c>
      <c r="I2936" s="43">
        <v>96</v>
      </c>
      <c r="J2936" s="43" t="s">
        <v>22</v>
      </c>
      <c r="K2936" s="43">
        <v>22.62</v>
      </c>
      <c r="L2936" s="43">
        <v>11.75</v>
      </c>
      <c r="M2936" s="43">
        <v>14.75</v>
      </c>
      <c r="N2936" s="37" t="s">
        <v>23</v>
      </c>
      <c r="O2936" s="37" t="s">
        <v>24</v>
      </c>
    </row>
    <row r="2937" spans="1:15" s="36" customFormat="1" x14ac:dyDescent="0.25">
      <c r="A2937" s="37" t="s">
        <v>5845</v>
      </c>
      <c r="B2937" s="44" t="str">
        <f t="shared" si="54"/>
        <v>E4284 3F/50'Cd/230V/1Ph/DS/cCSAus/UL</v>
      </c>
      <c r="C2937" s="37" t="s">
        <v>5846</v>
      </c>
      <c r="D2937" s="37" t="str">
        <f>VLOOKUP(A2937,'[1]Zoeller Pump Company'!$A$10:$C$3862,3,FALSE)</f>
        <v>https://www.zoellerpumps.com/en-us/products/sewage-pumps/commercial/280-series</v>
      </c>
      <c r="E2937" s="37" t="s">
        <v>21</v>
      </c>
      <c r="F2937" s="40">
        <v>1539</v>
      </c>
      <c r="G2937" s="41"/>
      <c r="H2937" s="42">
        <v>53514358983</v>
      </c>
      <c r="I2937" s="43">
        <v>94</v>
      </c>
      <c r="J2937" s="43" t="s">
        <v>22</v>
      </c>
      <c r="K2937" s="43">
        <v>22.62</v>
      </c>
      <c r="L2937" s="43">
        <v>11.75</v>
      </c>
      <c r="M2937" s="43">
        <v>14.75</v>
      </c>
      <c r="N2937" s="37" t="s">
        <v>23</v>
      </c>
      <c r="O2937" s="37" t="s">
        <v>24</v>
      </c>
    </row>
    <row r="2938" spans="1:15" s="36" customFormat="1" x14ac:dyDescent="0.25">
      <c r="A2938" s="37" t="s">
        <v>5847</v>
      </c>
      <c r="B2938" s="44" t="str">
        <f t="shared" si="54"/>
        <v>I4284 3F/35'Cd/200-208V/1Ph/DS/cCSAus</v>
      </c>
      <c r="C2938" s="37" t="s">
        <v>5848</v>
      </c>
      <c r="D2938" s="37" t="str">
        <f>VLOOKUP(A2938,'[1]Zoeller Pump Company'!$A$10:$C$3862,3,FALSE)</f>
        <v>https://www.zoellerpumps.com/en-us/products/sewage-pumps/commercial/280-series</v>
      </c>
      <c r="E2938" s="37" t="s">
        <v>21</v>
      </c>
      <c r="F2938" s="40">
        <v>1549</v>
      </c>
      <c r="G2938" s="41"/>
      <c r="H2938" s="42">
        <v>53514382575</v>
      </c>
      <c r="I2938" s="43">
        <v>98</v>
      </c>
      <c r="J2938" s="43" t="s">
        <v>22</v>
      </c>
      <c r="K2938" s="43">
        <v>22.62</v>
      </c>
      <c r="L2938" s="43">
        <v>11.75</v>
      </c>
      <c r="M2938" s="43">
        <v>14.75</v>
      </c>
      <c r="N2938" s="37" t="s">
        <v>23</v>
      </c>
      <c r="O2938" s="37" t="s">
        <v>24</v>
      </c>
    </row>
    <row r="2939" spans="1:15" s="36" customFormat="1" x14ac:dyDescent="0.25">
      <c r="A2939" s="52" t="s">
        <v>5849</v>
      </c>
      <c r="B2939" s="44" t="str">
        <f t="shared" si="54"/>
        <v>I4284 3F/50'Cd/200-208V/1Ph/DS/cCSAus/(4284-0020)</v>
      </c>
      <c r="C2939" s="39" t="s">
        <v>5850</v>
      </c>
      <c r="D2939" s="37" t="str">
        <f>VLOOKUP(A2939,'[1]Zoeller Pump Company'!$A$10:$C$3862,3,FALSE)</f>
        <v>https://www.zoellerpumps.com/en-us/products/sewage-pumps/commercial/280-series</v>
      </c>
      <c r="E2939" s="39" t="s">
        <v>21</v>
      </c>
      <c r="F2939" s="40">
        <v>1654</v>
      </c>
      <c r="G2939" s="41"/>
      <c r="H2939" s="39">
        <v>53514454173</v>
      </c>
      <c r="I2939" s="39">
        <v>99</v>
      </c>
      <c r="J2939" s="39" t="s">
        <v>22</v>
      </c>
      <c r="K2939" s="39">
        <v>22.62</v>
      </c>
      <c r="L2939" s="39">
        <v>11.75</v>
      </c>
      <c r="M2939" s="39">
        <v>14.75</v>
      </c>
      <c r="N2939" s="37" t="s">
        <v>23</v>
      </c>
      <c r="O2939" s="37" t="s">
        <v>24</v>
      </c>
    </row>
    <row r="2940" spans="1:15" s="36" customFormat="1" x14ac:dyDescent="0.25">
      <c r="A2940" s="37" t="s">
        <v>5851</v>
      </c>
      <c r="B2940" s="44" t="str">
        <f t="shared" si="54"/>
        <v>J4185 3F/200-208V/3Ph/DS/cCSAus/UL/(4185-0006)</v>
      </c>
      <c r="C2940" s="37" t="s">
        <v>5852</v>
      </c>
      <c r="D2940" s="37" t="str">
        <f>VLOOKUP(A2940,'[1]Zoeller Pump Company'!$A$10:$C$3862,3,FALSE)</f>
        <v>https://www.zoellerpumps.com/en-us/products/sump-effluent-pumps/commercial/180-190-series</v>
      </c>
      <c r="E2940" s="37" t="s">
        <v>21</v>
      </c>
      <c r="F2940" s="40">
        <v>1629</v>
      </c>
      <c r="G2940" s="41"/>
      <c r="H2940" s="42">
        <v>53514098940</v>
      </c>
      <c r="I2940" s="43">
        <v>91</v>
      </c>
      <c r="J2940" s="43" t="s">
        <v>22</v>
      </c>
      <c r="K2940" s="43">
        <v>22.62</v>
      </c>
      <c r="L2940" s="43">
        <v>11.75</v>
      </c>
      <c r="M2940" s="43">
        <v>14.75</v>
      </c>
      <c r="N2940" s="37" t="s">
        <v>23</v>
      </c>
      <c r="O2940" s="37" t="s">
        <v>24</v>
      </c>
    </row>
    <row r="2941" spans="1:15" s="36" customFormat="1" x14ac:dyDescent="0.25">
      <c r="A2941" s="37" t="s">
        <v>5853</v>
      </c>
      <c r="B2941" s="44" t="str">
        <f t="shared" si="54"/>
        <v>E4186 3F/230V/1Ph/DS/CSA/(4186-0004)</v>
      </c>
      <c r="C2941" s="37" t="s">
        <v>5854</v>
      </c>
      <c r="D2941" s="37" t="str">
        <f>VLOOKUP(A2941,'[1]Zoeller Pump Company'!$A$10:$C$3862,3,FALSE)</f>
        <v>https://www.zoellerpumps.com/en-us/products/sump-effluent-pumps/commercial/180-190-series</v>
      </c>
      <c r="E2941" s="37" t="s">
        <v>21</v>
      </c>
      <c r="F2941" s="40">
        <v>1687</v>
      </c>
      <c r="G2941" s="41"/>
      <c r="H2941" s="42">
        <v>53514265960</v>
      </c>
      <c r="I2941" s="43">
        <v>96</v>
      </c>
      <c r="J2941" s="43" t="s">
        <v>22</v>
      </c>
      <c r="K2941" s="43">
        <v>22.62</v>
      </c>
      <c r="L2941" s="43">
        <v>11.75</v>
      </c>
      <c r="M2941" s="43">
        <v>14.75</v>
      </c>
      <c r="N2941" s="37" t="s">
        <v>23</v>
      </c>
      <c r="O2941" s="37" t="s">
        <v>24</v>
      </c>
    </row>
    <row r="2942" spans="1:15" s="36" customFormat="1" x14ac:dyDescent="0.25">
      <c r="A2942" s="37" t="s">
        <v>5855</v>
      </c>
      <c r="B2942" s="44" t="str">
        <f t="shared" si="54"/>
        <v>G4186 3F/460V/3Ph/DS/cCSAus/(4186-0006)</v>
      </c>
      <c r="C2942" s="37" t="s">
        <v>5856</v>
      </c>
      <c r="D2942" s="37" t="str">
        <f>VLOOKUP(A2942,'[1]Zoeller Pump Company'!$A$10:$C$3862,3,FALSE)</f>
        <v>https://www.zoellerpumps.com/en-us/products/sump-effluent-pumps/commercial/180-190-series</v>
      </c>
      <c r="E2942" s="37" t="s">
        <v>21</v>
      </c>
      <c r="F2942" s="40">
        <v>1802</v>
      </c>
      <c r="G2942" s="41"/>
      <c r="H2942" s="42">
        <v>53514363482</v>
      </c>
      <c r="I2942" s="43">
        <v>97</v>
      </c>
      <c r="J2942" s="43" t="s">
        <v>22</v>
      </c>
      <c r="K2942" s="43">
        <v>22.62</v>
      </c>
      <c r="L2942" s="43">
        <v>11.75</v>
      </c>
      <c r="M2942" s="43">
        <v>14.75</v>
      </c>
      <c r="N2942" s="37" t="s">
        <v>23</v>
      </c>
      <c r="O2942" s="37" t="s">
        <v>24</v>
      </c>
    </row>
    <row r="2943" spans="1:15" s="36" customFormat="1" x14ac:dyDescent="0.25">
      <c r="A2943" s="39" t="s">
        <v>5857</v>
      </c>
      <c r="B2943" s="44" t="str">
        <f t="shared" si="54"/>
        <v>G4186 3F/35'Cd/460V/3Ph/DS/cCSAus/(4186-0011)</v>
      </c>
      <c r="C2943" s="39" t="str">
        <f>VLOOKUP(A2943,'[2]2021 M10 PricePartsList'!$A:$D,2,FALSE)</f>
        <v>G4186 3F/35'Cd/460V/3Ph/DS/cCSAus/(4186-0011)</v>
      </c>
      <c r="D2943" s="39" t="s">
        <v>1803</v>
      </c>
      <c r="E2943" s="37" t="s">
        <v>21</v>
      </c>
      <c r="F2943" s="50">
        <v>1912</v>
      </c>
      <c r="G2943" s="41"/>
      <c r="H2943" s="42">
        <v>53514475147</v>
      </c>
      <c r="I2943" s="43">
        <v>97</v>
      </c>
      <c r="J2943" s="46" t="s">
        <v>22</v>
      </c>
      <c r="K2943" s="43">
        <v>22.62</v>
      </c>
      <c r="L2943" s="43">
        <v>11.75</v>
      </c>
      <c r="M2943" s="43">
        <v>14.75</v>
      </c>
      <c r="N2943" s="37" t="s">
        <v>23</v>
      </c>
      <c r="O2943" s="37" t="s">
        <v>24</v>
      </c>
    </row>
    <row r="2944" spans="1:15" s="36" customFormat="1" x14ac:dyDescent="0.25">
      <c r="A2944" s="37" t="s">
        <v>5858</v>
      </c>
      <c r="B2944" s="44" t="str">
        <f t="shared" si="54"/>
        <v>E4188 3F/230V/1Ph/DS/CSA/(4188-0004)</v>
      </c>
      <c r="C2944" s="37" t="s">
        <v>5859</v>
      </c>
      <c r="D2944" s="37" t="str">
        <f>VLOOKUP(A2944,'[1]Zoeller Pump Company'!$A$10:$C$3862,3,FALSE)</f>
        <v>https://www.zoellerpumps.com/en-us/products/sump-effluent-pumps/commercial/180-190-series</v>
      </c>
      <c r="E2944" s="37" t="s">
        <v>21</v>
      </c>
      <c r="F2944" s="40">
        <v>1687</v>
      </c>
      <c r="G2944" s="41"/>
      <c r="H2944" s="42">
        <v>53514084349</v>
      </c>
      <c r="I2944" s="43">
        <v>99</v>
      </c>
      <c r="J2944" s="43" t="s">
        <v>22</v>
      </c>
      <c r="K2944" s="43">
        <v>22.62</v>
      </c>
      <c r="L2944" s="43">
        <v>11.75</v>
      </c>
      <c r="M2944" s="43">
        <v>14.75</v>
      </c>
      <c r="N2944" s="37" t="s">
        <v>23</v>
      </c>
      <c r="O2944" s="37" t="s">
        <v>24</v>
      </c>
    </row>
    <row r="2945" spans="1:16" s="36" customFormat="1" x14ac:dyDescent="0.25">
      <c r="A2945" s="37" t="s">
        <v>5860</v>
      </c>
      <c r="B2945" s="44" t="str">
        <f t="shared" si="54"/>
        <v>J4188 3F/200-208V/3Ph/DS/cCSAus/UL/(4188-0006)</v>
      </c>
      <c r="C2945" s="37" t="s">
        <v>5861</v>
      </c>
      <c r="D2945" s="37" t="str">
        <f>VLOOKUP(A2945,'[1]Zoeller Pump Company'!$A$10:$C$3862,3,FALSE)</f>
        <v>https://www.zoellerpumps.com/en-us/products/sump-effluent-pumps/commercial/180-190-series</v>
      </c>
      <c r="E2945" s="37" t="s">
        <v>21</v>
      </c>
      <c r="F2945" s="40">
        <v>1802</v>
      </c>
      <c r="G2945" s="41"/>
      <c r="H2945" s="42">
        <v>53514068844</v>
      </c>
      <c r="I2945" s="43">
        <v>97</v>
      </c>
      <c r="J2945" s="43" t="s">
        <v>22</v>
      </c>
      <c r="K2945" s="43">
        <v>22.62</v>
      </c>
      <c r="L2945" s="43">
        <v>11.75</v>
      </c>
      <c r="M2945" s="43">
        <v>14.75</v>
      </c>
      <c r="N2945" s="37" t="s">
        <v>23</v>
      </c>
      <c r="O2945" s="37" t="s">
        <v>24</v>
      </c>
    </row>
    <row r="2946" spans="1:16" s="36" customFormat="1" x14ac:dyDescent="0.25">
      <c r="A2946" s="37" t="s">
        <v>5862</v>
      </c>
      <c r="B2946" s="44" t="str">
        <f t="shared" si="54"/>
        <v>F4188 3F/230V/3Ph/DS/cCSAus/UL/(4188-0007)</v>
      </c>
      <c r="C2946" s="37" t="s">
        <v>5863</v>
      </c>
      <c r="D2946" s="37" t="str">
        <f>VLOOKUP(A2946,'[1]Zoeller Pump Company'!$A$10:$C$3862,3,FALSE)</f>
        <v>https://www.zoellerpumps.com/en-us/products/sump-effluent-pumps/commercial/180-190-series</v>
      </c>
      <c r="E2946" s="37" t="s">
        <v>21</v>
      </c>
      <c r="F2946" s="40">
        <v>1802</v>
      </c>
      <c r="G2946" s="41"/>
      <c r="H2946" s="42">
        <v>53514094522</v>
      </c>
      <c r="I2946" s="43">
        <v>97</v>
      </c>
      <c r="J2946" s="43" t="s">
        <v>22</v>
      </c>
      <c r="K2946" s="43">
        <v>22.62</v>
      </c>
      <c r="L2946" s="43">
        <v>11.75</v>
      </c>
      <c r="M2946" s="43">
        <v>14.75</v>
      </c>
      <c r="N2946" s="37" t="s">
        <v>23</v>
      </c>
      <c r="O2946" s="37" t="s">
        <v>24</v>
      </c>
    </row>
    <row r="2947" spans="1:16" s="36" customFormat="1" x14ac:dyDescent="0.25">
      <c r="A2947" s="37" t="s">
        <v>5864</v>
      </c>
      <c r="B2947" s="44" t="str">
        <f t="shared" si="54"/>
        <v>G4188 3F/460V/3Ph/DS/cCSAus/UL(4188-0008)</v>
      </c>
      <c r="C2947" s="37" t="s">
        <v>5865</v>
      </c>
      <c r="D2947" s="37" t="str">
        <f>VLOOKUP(A2947,'[1]Zoeller Pump Company'!$A$10:$C$3862,3,FALSE)</f>
        <v>https://www.zoellerpumps.com/en-us/products/sump-effluent-pumps/commercial/180-190-series</v>
      </c>
      <c r="E2947" s="37" t="s">
        <v>21</v>
      </c>
      <c r="F2947" s="40">
        <v>1802</v>
      </c>
      <c r="G2947" s="41"/>
      <c r="H2947" s="42">
        <v>53514103057</v>
      </c>
      <c r="I2947" s="43">
        <v>99</v>
      </c>
      <c r="J2947" s="43" t="s">
        <v>22</v>
      </c>
      <c r="K2947" s="43">
        <v>22.62</v>
      </c>
      <c r="L2947" s="43">
        <v>11.75</v>
      </c>
      <c r="M2947" s="43">
        <v>14.75</v>
      </c>
      <c r="N2947" s="37" t="s">
        <v>23</v>
      </c>
      <c r="O2947" s="37" t="s">
        <v>24</v>
      </c>
    </row>
    <row r="2948" spans="1:16" s="36" customFormat="1" x14ac:dyDescent="0.25">
      <c r="A2948" s="37" t="s">
        <v>5866</v>
      </c>
      <c r="B2948" s="44" t="str">
        <f t="shared" si="54"/>
        <v>I4188 3F/200-208V/1Ph/DS/cCSAus/(4188-0005)</v>
      </c>
      <c r="C2948" s="37" t="s">
        <v>5867</v>
      </c>
      <c r="D2948" s="37" t="str">
        <f>VLOOKUP(A2948,'[1]Zoeller Pump Company'!$A$10:$C$3862,3,FALSE)</f>
        <v>https://www.zoellerpumps.com/en-us/products/sump-effluent-pumps/commercial/180-190-series</v>
      </c>
      <c r="E2948" s="37" t="s">
        <v>21</v>
      </c>
      <c r="F2948" s="40">
        <v>1769</v>
      </c>
      <c r="G2948" s="41"/>
      <c r="H2948" s="42">
        <v>53514306793</v>
      </c>
      <c r="I2948" s="43">
        <v>98</v>
      </c>
      <c r="J2948" s="43" t="s">
        <v>22</v>
      </c>
      <c r="K2948" s="43">
        <v>22.62</v>
      </c>
      <c r="L2948" s="43">
        <v>11.75</v>
      </c>
      <c r="M2948" s="43">
        <v>14.75</v>
      </c>
      <c r="N2948" s="37" t="s">
        <v>23</v>
      </c>
      <c r="O2948" s="37" t="s">
        <v>24</v>
      </c>
    </row>
    <row r="2949" spans="1:16" s="36" customFormat="1" x14ac:dyDescent="0.25">
      <c r="A2949" s="37" t="s">
        <v>5868</v>
      </c>
      <c r="B2949" s="44" t="str">
        <f t="shared" si="54"/>
        <v>F4188 3F/35'Cd/230V/3Ph/DS/cCSAus/UL/(4188-0023)</v>
      </c>
      <c r="C2949" s="37" t="s">
        <v>5869</v>
      </c>
      <c r="D2949" s="37" t="str">
        <f>VLOOKUP(A2949,'[1]Zoeller Pump Company'!$A$10:$C$3862,3,FALSE)</f>
        <v>https://www.zoellerpumps.com/en-us/products/sump-effluent-pumps/commercial/180-190-series</v>
      </c>
      <c r="E2949" s="37" t="s">
        <v>21</v>
      </c>
      <c r="F2949" s="40">
        <v>1797</v>
      </c>
      <c r="G2949" s="41"/>
      <c r="H2949" s="42">
        <v>53514337582</v>
      </c>
      <c r="I2949" s="43">
        <v>98</v>
      </c>
      <c r="J2949" s="43" t="s">
        <v>22</v>
      </c>
      <c r="K2949" s="43">
        <v>22.62</v>
      </c>
      <c r="L2949" s="43">
        <v>11.75</v>
      </c>
      <c r="M2949" s="43">
        <v>14.75</v>
      </c>
      <c r="N2949" s="37" t="s">
        <v>23</v>
      </c>
      <c r="O2949" s="37" t="s">
        <v>24</v>
      </c>
      <c r="P2949" s="39"/>
    </row>
    <row r="2950" spans="1:16" s="36" customFormat="1" x14ac:dyDescent="0.25">
      <c r="A2950" s="37" t="s">
        <v>5870</v>
      </c>
      <c r="B2950" s="44" t="str">
        <f t="shared" si="54"/>
        <v>J4188 3F/25'Cd/200V/3Ph/DS/cCSAus/UL/(4188-0018)</v>
      </c>
      <c r="C2950" s="37" t="s">
        <v>5871</v>
      </c>
      <c r="D2950" s="37" t="str">
        <f>VLOOKUP(A2950,'[1]Zoeller Pump Company'!$A$10:$C$3862,3,FALSE)</f>
        <v>https://www.zoellerpumps.com/en-us/products/sump-effluent-pumps/commercial/180-190-series</v>
      </c>
      <c r="E2950" s="37" t="s">
        <v>21</v>
      </c>
      <c r="F2950" s="40">
        <v>1902</v>
      </c>
      <c r="G2950" s="41"/>
      <c r="H2950" s="42">
        <v>53514343224</v>
      </c>
      <c r="I2950" s="43">
        <v>100</v>
      </c>
      <c r="J2950" s="43" t="s">
        <v>22</v>
      </c>
      <c r="K2950" s="43">
        <v>22.62</v>
      </c>
      <c r="L2950" s="43">
        <v>11.75</v>
      </c>
      <c r="M2950" s="43">
        <v>14.75</v>
      </c>
      <c r="N2950" s="37" t="s">
        <v>23</v>
      </c>
      <c r="O2950" s="37" t="s">
        <v>24</v>
      </c>
    </row>
    <row r="2951" spans="1:16" s="36" customFormat="1" x14ac:dyDescent="0.25">
      <c r="A2951" s="37" t="s">
        <v>5872</v>
      </c>
      <c r="B2951" s="44" t="str">
        <f t="shared" si="54"/>
        <v>J4188 3F/35'Cd/200V/3Ph/DS/cCSAus/UL/(4188-0014)</v>
      </c>
      <c r="C2951" s="37" t="s">
        <v>5873</v>
      </c>
      <c r="D2951" s="37" t="str">
        <f>VLOOKUP(A2951,'[1]Zoeller Pump Company'!$A$10:$C$3862,3,FALSE)</f>
        <v>https://www.zoellerpumps.com/en-us/products/sump-effluent-pumps/commercial/180-190-series</v>
      </c>
      <c r="E2951" s="37" t="s">
        <v>21</v>
      </c>
      <c r="F2951" s="40">
        <v>1912</v>
      </c>
      <c r="G2951" s="41"/>
      <c r="H2951" s="42">
        <v>53514364908</v>
      </c>
      <c r="I2951" s="43">
        <v>100</v>
      </c>
      <c r="J2951" s="43" t="s">
        <v>22</v>
      </c>
      <c r="K2951" s="43">
        <v>22.62</v>
      </c>
      <c r="L2951" s="43">
        <v>11.75</v>
      </c>
      <c r="M2951" s="43">
        <v>14.75</v>
      </c>
      <c r="N2951" s="37" t="s">
        <v>23</v>
      </c>
      <c r="O2951" s="37" t="s">
        <v>24</v>
      </c>
    </row>
    <row r="2952" spans="1:16" s="36" customFormat="1" x14ac:dyDescent="0.25">
      <c r="A2952" s="52" t="s">
        <v>5874</v>
      </c>
      <c r="B2952" s="44" t="str">
        <f t="shared" si="54"/>
        <v>J4188 3F/50'Cd/200V/3Ph/DS/cCSAus/UL/(4188-0016)</v>
      </c>
      <c r="C2952" s="39" t="s">
        <v>5875</v>
      </c>
      <c r="D2952" s="37" t="str">
        <f>VLOOKUP(A2952,'[1]Zoeller Pump Company'!$A$10:$C$3862,3,FALSE)</f>
        <v>https://www.zoellerpumps.com/en-us/products/sump-effluent-pumps/commercial/180-190-series</v>
      </c>
      <c r="E2952" s="39" t="s">
        <v>21</v>
      </c>
      <c r="F2952" s="40">
        <v>1942</v>
      </c>
      <c r="G2952" s="41"/>
      <c r="H2952" s="39">
        <v>53514441005</v>
      </c>
      <c r="I2952" s="39">
        <v>100</v>
      </c>
      <c r="J2952" s="39" t="s">
        <v>22</v>
      </c>
      <c r="K2952" s="39">
        <v>22.62</v>
      </c>
      <c r="L2952" s="39">
        <v>11.75</v>
      </c>
      <c r="M2952" s="39">
        <v>14.75</v>
      </c>
      <c r="N2952" s="37" t="s">
        <v>23</v>
      </c>
      <c r="O2952" s="37" t="s">
        <v>24</v>
      </c>
    </row>
    <row r="2953" spans="1:16" s="36" customFormat="1" x14ac:dyDescent="0.25">
      <c r="A2953" s="37" t="s">
        <v>5876</v>
      </c>
      <c r="B2953" s="44" t="str">
        <f t="shared" si="54"/>
        <v>E4189 3F/230V/1Ph/DS/CSA/(4189-0004)</v>
      </c>
      <c r="C2953" s="37" t="s">
        <v>5877</v>
      </c>
      <c r="D2953" s="37" t="str">
        <f>VLOOKUP(A2953,'[1]Zoeller Pump Company'!$A$10:$C$3862,3,FALSE)</f>
        <v>https://www.zoellerpumps.com/en-us/products/sump-effluent-pumps/commercial/180-190-series</v>
      </c>
      <c r="E2953" s="37" t="s">
        <v>21</v>
      </c>
      <c r="F2953" s="40">
        <v>1773</v>
      </c>
      <c r="G2953" s="41"/>
      <c r="H2953" s="42">
        <v>53514079734</v>
      </c>
      <c r="I2953" s="43">
        <v>100</v>
      </c>
      <c r="J2953" s="43" t="s">
        <v>22</v>
      </c>
      <c r="K2953" s="43">
        <v>22.62</v>
      </c>
      <c r="L2953" s="43">
        <v>11.75</v>
      </c>
      <c r="M2953" s="43">
        <v>14.75</v>
      </c>
      <c r="N2953" s="37" t="s">
        <v>23</v>
      </c>
      <c r="O2953" s="37" t="s">
        <v>24</v>
      </c>
    </row>
    <row r="2954" spans="1:16" s="36" customFormat="1" x14ac:dyDescent="0.25">
      <c r="A2954" s="37" t="s">
        <v>5878</v>
      </c>
      <c r="B2954" s="44" t="str">
        <f t="shared" si="54"/>
        <v>E4189 3F/35'Cd/230V/1Ph/DS/CSA(4189-0017)</v>
      </c>
      <c r="C2954" s="37" t="s">
        <v>5879</v>
      </c>
      <c r="D2954" s="37" t="str">
        <f>VLOOKUP(A2954,'[1]Zoeller Pump Company'!$A$10:$C$3862,3,FALSE)</f>
        <v>https://www.zoellerpumps.com/en-us/products/sump-effluent-pumps/commercial/180-190-series</v>
      </c>
      <c r="E2954" s="37" t="s">
        <v>21</v>
      </c>
      <c r="F2954" s="40">
        <v>1883</v>
      </c>
      <c r="G2954" s="41"/>
      <c r="H2954" s="42">
        <v>53514064853</v>
      </c>
      <c r="I2954" s="43">
        <v>105</v>
      </c>
      <c r="J2954" s="43" t="s">
        <v>22</v>
      </c>
      <c r="K2954" s="43">
        <v>22.62</v>
      </c>
      <c r="L2954" s="43">
        <v>11.75</v>
      </c>
      <c r="M2954" s="43">
        <v>14.75</v>
      </c>
      <c r="N2954" s="37" t="s">
        <v>23</v>
      </c>
      <c r="O2954" s="37" t="s">
        <v>24</v>
      </c>
    </row>
    <row r="2955" spans="1:16" s="36" customFormat="1" x14ac:dyDescent="0.25">
      <c r="A2955" s="37" t="s">
        <v>5880</v>
      </c>
      <c r="B2955" s="44" t="str">
        <f t="shared" si="54"/>
        <v>E4189 3F/50'Cd/230V/1Ph/DS/CSA(4189-0019)</v>
      </c>
      <c r="C2955" s="37" t="s">
        <v>5881</v>
      </c>
      <c r="D2955" s="37" t="str">
        <f>VLOOKUP(A2955,'[1]Zoeller Pump Company'!$A$10:$C$3862,3,FALSE)</f>
        <v>https://www.zoellerpumps.com/en-us/products/sump-effluent-pumps/commercial/180-190-series</v>
      </c>
      <c r="E2955" s="37" t="s">
        <v>21</v>
      </c>
      <c r="F2955" s="40">
        <v>1913</v>
      </c>
      <c r="G2955" s="41"/>
      <c r="H2955" s="42">
        <v>53514069148</v>
      </c>
      <c r="I2955" s="43">
        <v>107</v>
      </c>
      <c r="J2955" s="43" t="s">
        <v>22</v>
      </c>
      <c r="K2955" s="43">
        <v>22.62</v>
      </c>
      <c r="L2955" s="43">
        <v>11.75</v>
      </c>
      <c r="M2955" s="43">
        <v>14.75</v>
      </c>
      <c r="N2955" s="37" t="s">
        <v>23</v>
      </c>
      <c r="O2955" s="37" t="s">
        <v>24</v>
      </c>
    </row>
    <row r="2956" spans="1:16" s="36" customFormat="1" x14ac:dyDescent="0.25">
      <c r="A2956" s="37" t="s">
        <v>5882</v>
      </c>
      <c r="B2956" s="44" t="str">
        <f t="shared" si="54"/>
        <v>J4189 3F/200-208V/3Ph/DS/cCSAus/UL/(4189-0007)</v>
      </c>
      <c r="C2956" s="37" t="s">
        <v>5883</v>
      </c>
      <c r="D2956" s="37" t="str">
        <f>VLOOKUP(A2956,'[1]Zoeller Pump Company'!$A$10:$C$3862,3,FALSE)</f>
        <v>https://www.zoellerpumps.com/en-us/products/sump-effluent-pumps/commercial/180-190-series</v>
      </c>
      <c r="E2956" s="37" t="s">
        <v>21</v>
      </c>
      <c r="F2956" s="40">
        <v>1888</v>
      </c>
      <c r="G2956" s="41"/>
      <c r="H2956" s="42">
        <v>53514112349</v>
      </c>
      <c r="I2956" s="43">
        <v>97</v>
      </c>
      <c r="J2956" s="43" t="s">
        <v>22</v>
      </c>
      <c r="K2956" s="43">
        <v>22.62</v>
      </c>
      <c r="L2956" s="43">
        <v>11.75</v>
      </c>
      <c r="M2956" s="43">
        <v>14.75</v>
      </c>
      <c r="N2956" s="37" t="s">
        <v>23</v>
      </c>
      <c r="O2956" s="37" t="s">
        <v>24</v>
      </c>
    </row>
    <row r="2957" spans="1:16" s="36" customFormat="1" x14ac:dyDescent="0.25">
      <c r="A2957" s="37" t="s">
        <v>5884</v>
      </c>
      <c r="B2957" s="44" t="str">
        <f t="shared" si="54"/>
        <v>G4189 3F/460V/3Ph/DS/cCSAus/UL/(4189-0009)</v>
      </c>
      <c r="C2957" s="37" t="s">
        <v>5885</v>
      </c>
      <c r="D2957" s="37" t="str">
        <f>VLOOKUP(A2957,'[1]Zoeller Pump Company'!$A$10:$C$3862,3,FALSE)</f>
        <v>https://www.zoellerpumps.com/en-us/products/sump-effluent-pumps/commercial/180-190-series</v>
      </c>
      <c r="E2957" s="37" t="s">
        <v>21</v>
      </c>
      <c r="F2957" s="40">
        <v>1888</v>
      </c>
      <c r="G2957" s="41"/>
      <c r="H2957" s="42">
        <v>53514174712</v>
      </c>
      <c r="I2957" s="43">
        <v>97</v>
      </c>
      <c r="J2957" s="43" t="s">
        <v>22</v>
      </c>
      <c r="K2957" s="43">
        <v>22.62</v>
      </c>
      <c r="L2957" s="43">
        <v>11.75</v>
      </c>
      <c r="M2957" s="43">
        <v>14.75</v>
      </c>
      <c r="N2957" s="37" t="s">
        <v>23</v>
      </c>
      <c r="O2957" s="37" t="s">
        <v>24</v>
      </c>
    </row>
    <row r="2958" spans="1:16" s="36" customFormat="1" x14ac:dyDescent="0.25">
      <c r="A2958" s="37" t="s">
        <v>5886</v>
      </c>
      <c r="B2958" s="44" t="str">
        <f t="shared" si="54"/>
        <v>G4189 3F/35'Cd/460V/3Ph/DS/cCSAus/UL/(4189-0026)</v>
      </c>
      <c r="C2958" s="37" t="s">
        <v>5887</v>
      </c>
      <c r="D2958" s="37" t="str">
        <f>VLOOKUP(A2958,'[1]Zoeller Pump Company'!$A$10:$C$3862,3,FALSE)</f>
        <v>https://www.zoellerpumps.com/en-us/products/sump-effluent-pumps/commercial/180-190-series</v>
      </c>
      <c r="E2958" s="37" t="s">
        <v>21</v>
      </c>
      <c r="F2958" s="40">
        <v>1998</v>
      </c>
      <c r="G2958" s="41"/>
      <c r="H2958" s="42">
        <v>53514309725</v>
      </c>
      <c r="I2958" s="43">
        <v>100</v>
      </c>
      <c r="J2958" s="43" t="s">
        <v>22</v>
      </c>
      <c r="K2958" s="43">
        <v>22.62</v>
      </c>
      <c r="L2958" s="43">
        <v>11.75</v>
      </c>
      <c r="M2958" s="43">
        <v>14.75</v>
      </c>
      <c r="N2958" s="37" t="s">
        <v>23</v>
      </c>
      <c r="O2958" s="37" t="s">
        <v>24</v>
      </c>
    </row>
    <row r="2959" spans="1:16" s="36" customFormat="1" x14ac:dyDescent="0.25">
      <c r="A2959" s="37" t="s">
        <v>5888</v>
      </c>
      <c r="B2959" s="44" t="str">
        <f t="shared" si="54"/>
        <v>F4189 3F/230V/3Ph/DS/cCSAus/UL/(4189-0008)</v>
      </c>
      <c r="C2959" s="37" t="s">
        <v>5889</v>
      </c>
      <c r="D2959" s="37" t="str">
        <f>VLOOKUP(A2959,'[1]Zoeller Pump Company'!$A$10:$C$3862,3,FALSE)</f>
        <v>https://www.zoellerpumps.com/en-us/products/sump-effluent-pumps/commercial/180-190-series</v>
      </c>
      <c r="E2959" s="37" t="s">
        <v>21</v>
      </c>
      <c r="F2959" s="40">
        <v>1888</v>
      </c>
      <c r="G2959" s="41"/>
      <c r="H2959" s="42">
        <v>53514338275</v>
      </c>
      <c r="I2959" s="43">
        <v>98</v>
      </c>
      <c r="J2959" s="43" t="s">
        <v>22</v>
      </c>
      <c r="K2959" s="43">
        <v>22.62</v>
      </c>
      <c r="L2959" s="43">
        <v>11.75</v>
      </c>
      <c r="M2959" s="43">
        <v>14.75</v>
      </c>
      <c r="N2959" s="37" t="s">
        <v>23</v>
      </c>
      <c r="O2959" s="37" t="s">
        <v>24</v>
      </c>
    </row>
    <row r="2960" spans="1:16" s="36" customFormat="1" x14ac:dyDescent="0.25">
      <c r="A2960" s="37" t="s">
        <v>5890</v>
      </c>
      <c r="B2960" s="44" t="str">
        <f t="shared" si="54"/>
        <v>G4189 3F/50'Cd/460V/3Ph/DS/cCSAus/UL/(4189-0020)</v>
      </c>
      <c r="C2960" s="37" t="s">
        <v>5891</v>
      </c>
      <c r="D2960" s="37" t="str">
        <f>VLOOKUP(A2960,'[1]Zoeller Pump Company'!$A$10:$C$3862,3,FALSE)</f>
        <v>https://www.zoellerpumps.com/en-us/products/sump-effluent-pumps/commercial/180-190-series</v>
      </c>
      <c r="E2960" s="37" t="s">
        <v>21</v>
      </c>
      <c r="F2960" s="40">
        <v>2028</v>
      </c>
      <c r="G2960" s="41"/>
      <c r="H2960" s="42">
        <v>53514414610</v>
      </c>
      <c r="I2960" s="43">
        <v>106</v>
      </c>
      <c r="J2960" s="43" t="s">
        <v>22</v>
      </c>
      <c r="K2960" s="43">
        <v>22.62</v>
      </c>
      <c r="L2960" s="43">
        <v>11.75</v>
      </c>
      <c r="M2960" s="43">
        <v>14.75</v>
      </c>
      <c r="N2960" s="37" t="s">
        <v>23</v>
      </c>
      <c r="O2960" s="37" t="s">
        <v>24</v>
      </c>
    </row>
    <row r="2961" spans="1:15" s="36" customFormat="1" x14ac:dyDescent="0.25">
      <c r="A2961" s="52" t="s">
        <v>5892</v>
      </c>
      <c r="B2961" s="44" t="str">
        <f t="shared" si="54"/>
        <v>F4189 3F/25'Cd/230V/3Ph/DS/cCSAus/UL/(4189-0030)</v>
      </c>
      <c r="C2961" s="39" t="s">
        <v>5893</v>
      </c>
      <c r="D2961" s="37" t="str">
        <f>VLOOKUP(A2961,'[1]Zoeller Pump Company'!$A$10:$C$3862,3,FALSE)</f>
        <v>https://www.zoellerpumps.com/en-us/products/sump-effluent-pumps/commercial/180-190-series</v>
      </c>
      <c r="E2961" s="39" t="s">
        <v>21</v>
      </c>
      <c r="F2961" s="40">
        <v>1988</v>
      </c>
      <c r="G2961" s="41"/>
      <c r="H2961" s="39">
        <v>53514454104</v>
      </c>
      <c r="I2961" s="39">
        <v>98</v>
      </c>
      <c r="J2961" s="39" t="s">
        <v>22</v>
      </c>
      <c r="K2961" s="39">
        <v>22.62</v>
      </c>
      <c r="L2961" s="39">
        <v>11.75</v>
      </c>
      <c r="M2961" s="39">
        <v>14.75</v>
      </c>
      <c r="N2961" s="37" t="s">
        <v>23</v>
      </c>
      <c r="O2961" s="37" t="s">
        <v>24</v>
      </c>
    </row>
    <row r="2962" spans="1:15" s="36" customFormat="1" x14ac:dyDescent="0.25">
      <c r="A2962" s="37" t="s">
        <v>5894</v>
      </c>
      <c r="B2962" s="44" t="str">
        <f t="shared" si="54"/>
        <v>E4290 3F/230V/1Ph/DS/(009348)</v>
      </c>
      <c r="C2962" s="37" t="s">
        <v>5895</v>
      </c>
      <c r="D2962" s="37" t="str">
        <f>VLOOKUP(A2962,'[1]Zoeller Pump Company'!$A$10:$C$3862,3,FALSE)</f>
        <v>https://www.zoellerpumps.com/en-us/products/sewage-pumps/commercial/290-series</v>
      </c>
      <c r="E2962" s="37" t="s">
        <v>21</v>
      </c>
      <c r="F2962" s="40">
        <v>2104</v>
      </c>
      <c r="G2962" s="41"/>
      <c r="H2962" s="42">
        <v>53514054977</v>
      </c>
      <c r="I2962" s="43">
        <v>102</v>
      </c>
      <c r="J2962" s="43" t="s">
        <v>22</v>
      </c>
      <c r="K2962" s="43">
        <v>22.62</v>
      </c>
      <c r="L2962" s="43">
        <v>11.75</v>
      </c>
      <c r="M2962" s="43">
        <v>14.75</v>
      </c>
      <c r="N2962" s="37" t="s">
        <v>23</v>
      </c>
      <c r="O2962" s="37" t="s">
        <v>24</v>
      </c>
    </row>
    <row r="2963" spans="1:15" s="36" customFormat="1" x14ac:dyDescent="0.25">
      <c r="A2963" s="37" t="s">
        <v>5896</v>
      </c>
      <c r="B2963" s="44" t="str">
        <f t="shared" si="54"/>
        <v>F4290 3F/230V/3Ph/DS/(011008)</v>
      </c>
      <c r="C2963" s="37" t="s">
        <v>5897</v>
      </c>
      <c r="D2963" s="37" t="str">
        <f>VLOOKUP(A2963,'[1]Zoeller Pump Company'!$A$10:$C$3862,3,FALSE)</f>
        <v>https://www.zoellerpumps.com/en-us/products/sewage-pumps/commercial/290-series</v>
      </c>
      <c r="E2963" s="37" t="s">
        <v>21</v>
      </c>
      <c r="F2963" s="40">
        <v>2219</v>
      </c>
      <c r="G2963" s="41"/>
      <c r="H2963" s="42">
        <v>53514064471</v>
      </c>
      <c r="I2963" s="43">
        <v>102</v>
      </c>
      <c r="J2963" s="43" t="s">
        <v>22</v>
      </c>
      <c r="K2963" s="43">
        <v>22.62</v>
      </c>
      <c r="L2963" s="43">
        <v>11.75</v>
      </c>
      <c r="M2963" s="43">
        <v>14.75</v>
      </c>
      <c r="N2963" s="37" t="s">
        <v>23</v>
      </c>
      <c r="O2963" s="37" t="s">
        <v>24</v>
      </c>
    </row>
    <row r="2964" spans="1:15" s="36" customFormat="1" x14ac:dyDescent="0.25">
      <c r="A2964" s="37" t="s">
        <v>5898</v>
      </c>
      <c r="B2964" s="44" t="str">
        <f t="shared" si="54"/>
        <v>G4290 3F/460V/3Ph/DS/(011009)</v>
      </c>
      <c r="C2964" s="37" t="s">
        <v>5899</v>
      </c>
      <c r="D2964" s="37" t="str">
        <f>VLOOKUP(A2964,'[1]Zoeller Pump Company'!$A$10:$C$3862,3,FALSE)</f>
        <v>https://www.zoellerpumps.com/en-us/products/sewage-pumps/commercial/290-series</v>
      </c>
      <c r="E2964" s="37" t="s">
        <v>21</v>
      </c>
      <c r="F2964" s="40">
        <v>2219</v>
      </c>
      <c r="G2964" s="41"/>
      <c r="H2964" s="42">
        <v>53514064488</v>
      </c>
      <c r="I2964" s="43">
        <v>102</v>
      </c>
      <c r="J2964" s="43" t="s">
        <v>22</v>
      </c>
      <c r="K2964" s="43">
        <v>22.62</v>
      </c>
      <c r="L2964" s="43">
        <v>11.75</v>
      </c>
      <c r="M2964" s="43">
        <v>14.75</v>
      </c>
      <c r="N2964" s="37" t="s">
        <v>23</v>
      </c>
      <c r="O2964" s="37" t="s">
        <v>24</v>
      </c>
    </row>
    <row r="2965" spans="1:15" s="36" customFormat="1" x14ac:dyDescent="0.25">
      <c r="A2965" s="37" t="s">
        <v>5900</v>
      </c>
      <c r="B2965" s="44" t="str">
        <f t="shared" si="54"/>
        <v>I4290 3F/200-208V/1Ph/DS/(011010)</v>
      </c>
      <c r="C2965" s="37" t="s">
        <v>5901</v>
      </c>
      <c r="D2965" s="37" t="str">
        <f>VLOOKUP(A2965,'[1]Zoeller Pump Company'!$A$10:$C$3862,3,FALSE)</f>
        <v>https://www.zoellerpumps.com/en-us/products/sewage-pumps/commercial/290-series</v>
      </c>
      <c r="E2965" s="37" t="s">
        <v>21</v>
      </c>
      <c r="F2965" s="40">
        <v>2144</v>
      </c>
      <c r="G2965" s="41"/>
      <c r="H2965" s="42">
        <v>53514064495</v>
      </c>
      <c r="I2965" s="43">
        <v>102</v>
      </c>
      <c r="J2965" s="43" t="s">
        <v>22</v>
      </c>
      <c r="K2965" s="43">
        <v>22.62</v>
      </c>
      <c r="L2965" s="43">
        <v>11.75</v>
      </c>
      <c r="M2965" s="43">
        <v>14.75</v>
      </c>
      <c r="N2965" s="37" t="s">
        <v>23</v>
      </c>
      <c r="O2965" s="37" t="s">
        <v>24</v>
      </c>
    </row>
    <row r="2966" spans="1:15" s="36" customFormat="1" x14ac:dyDescent="0.25">
      <c r="A2966" s="37" t="s">
        <v>5902</v>
      </c>
      <c r="B2966" s="44" t="str">
        <f t="shared" si="54"/>
        <v>J4290 3F/200-208V/3Ph/DS/(011011)</v>
      </c>
      <c r="C2966" s="37" t="s">
        <v>5903</v>
      </c>
      <c r="D2966" s="37" t="str">
        <f>VLOOKUP(A2966,'[1]Zoeller Pump Company'!$A$10:$C$3862,3,FALSE)</f>
        <v>https://www.zoellerpumps.com/en-us/products/sewage-pumps/commercial/290-series</v>
      </c>
      <c r="E2966" s="37" t="s">
        <v>21</v>
      </c>
      <c r="F2966" s="40">
        <v>2219</v>
      </c>
      <c r="G2966" s="41"/>
      <c r="H2966" s="42">
        <v>53514064501</v>
      </c>
      <c r="I2966" s="43">
        <v>102</v>
      </c>
      <c r="J2966" s="43" t="s">
        <v>22</v>
      </c>
      <c r="K2966" s="43">
        <v>22.62</v>
      </c>
      <c r="L2966" s="43">
        <v>11.75</v>
      </c>
      <c r="M2966" s="43">
        <v>14.75</v>
      </c>
      <c r="N2966" s="37" t="s">
        <v>23</v>
      </c>
      <c r="O2966" s="37" t="s">
        <v>24</v>
      </c>
    </row>
    <row r="2967" spans="1:15" s="36" customFormat="1" x14ac:dyDescent="0.25">
      <c r="A2967" s="37" t="s">
        <v>5904</v>
      </c>
      <c r="B2967" s="44" t="str">
        <f t="shared" si="54"/>
        <v>E4291 3F/230V/1Ph/DS/Wo Plug</v>
      </c>
      <c r="C2967" s="37" t="s">
        <v>5905</v>
      </c>
      <c r="D2967" s="37" t="str">
        <f>VLOOKUP(A2967,'[1]Zoeller Pump Company'!$A$10:$C$3862,3,FALSE)</f>
        <v>https://www.zoellerpumps.com/en-us/products/sewage-pumps/commercial/290-series</v>
      </c>
      <c r="E2967" s="37" t="s">
        <v>21</v>
      </c>
      <c r="F2967" s="40">
        <v>2395</v>
      </c>
      <c r="G2967" s="41"/>
      <c r="H2967" s="42">
        <v>53514064587</v>
      </c>
      <c r="I2967" s="43">
        <v>104</v>
      </c>
      <c r="J2967" s="43" t="s">
        <v>22</v>
      </c>
      <c r="K2967" s="43">
        <v>22.62</v>
      </c>
      <c r="L2967" s="43">
        <v>11.75</v>
      </c>
      <c r="M2967" s="43">
        <v>14.75</v>
      </c>
      <c r="N2967" s="37" t="s">
        <v>23</v>
      </c>
      <c r="O2967" s="37" t="s">
        <v>24</v>
      </c>
    </row>
    <row r="2968" spans="1:15" s="36" customFormat="1" x14ac:dyDescent="0.25">
      <c r="A2968" s="37" t="s">
        <v>5906</v>
      </c>
      <c r="B2968" s="44" t="str">
        <f t="shared" si="54"/>
        <v>F4291 3F/230V/3Ph/DS/(011014)</v>
      </c>
      <c r="C2968" s="37" t="s">
        <v>5907</v>
      </c>
      <c r="D2968" s="37" t="str">
        <f>VLOOKUP(A2968,'[1]Zoeller Pump Company'!$A$10:$C$3862,3,FALSE)</f>
        <v>https://www.zoellerpumps.com/en-us/products/sewage-pumps/commercial/290-series</v>
      </c>
      <c r="E2968" s="37" t="s">
        <v>21</v>
      </c>
      <c r="F2968" s="40">
        <v>2510</v>
      </c>
      <c r="G2968" s="41"/>
      <c r="H2968" s="42">
        <v>53514064594</v>
      </c>
      <c r="I2968" s="43">
        <v>104</v>
      </c>
      <c r="J2968" s="43" t="s">
        <v>22</v>
      </c>
      <c r="K2968" s="43">
        <v>22.62</v>
      </c>
      <c r="L2968" s="43">
        <v>11.75</v>
      </c>
      <c r="M2968" s="43">
        <v>14.75</v>
      </c>
      <c r="N2968" s="37" t="s">
        <v>23</v>
      </c>
      <c r="O2968" s="37" t="s">
        <v>24</v>
      </c>
    </row>
    <row r="2969" spans="1:15" s="36" customFormat="1" x14ac:dyDescent="0.25">
      <c r="A2969" s="37" t="s">
        <v>5908</v>
      </c>
      <c r="B2969" s="44" t="str">
        <f t="shared" si="54"/>
        <v>G4291 3F/460V/3Ph/DS/(011015)</v>
      </c>
      <c r="C2969" s="37" t="s">
        <v>5909</v>
      </c>
      <c r="D2969" s="37" t="str">
        <f>VLOOKUP(A2969,'[1]Zoeller Pump Company'!$A$10:$C$3862,3,FALSE)</f>
        <v>https://www.zoellerpumps.com/en-us/products/sewage-pumps/commercial/290-series</v>
      </c>
      <c r="E2969" s="37" t="s">
        <v>21</v>
      </c>
      <c r="F2969" s="40">
        <v>2510</v>
      </c>
      <c r="G2969" s="41"/>
      <c r="H2969" s="42">
        <v>53514064600</v>
      </c>
      <c r="I2969" s="43">
        <v>104</v>
      </c>
      <c r="J2969" s="43" t="s">
        <v>22</v>
      </c>
      <c r="K2969" s="43">
        <v>22.62</v>
      </c>
      <c r="L2969" s="43">
        <v>11.75</v>
      </c>
      <c r="M2969" s="43">
        <v>14.75</v>
      </c>
      <c r="N2969" s="37" t="s">
        <v>23</v>
      </c>
      <c r="O2969" s="37" t="s">
        <v>24</v>
      </c>
    </row>
    <row r="2970" spans="1:15" s="36" customFormat="1" x14ac:dyDescent="0.25">
      <c r="A2970" s="37" t="s">
        <v>5910</v>
      </c>
      <c r="B2970" s="44" t="str">
        <f t="shared" si="54"/>
        <v>I4291 3F/200-208V/1Ph/DS/(011016)</v>
      </c>
      <c r="C2970" s="37" t="s">
        <v>5911</v>
      </c>
      <c r="D2970" s="37" t="str">
        <f>VLOOKUP(A2970,'[1]Zoeller Pump Company'!$A$10:$C$3862,3,FALSE)</f>
        <v>https://www.zoellerpumps.com/en-us/products/sewage-pumps/commercial/290-series</v>
      </c>
      <c r="E2970" s="37" t="s">
        <v>21</v>
      </c>
      <c r="F2970" s="40">
        <v>2435</v>
      </c>
      <c r="G2970" s="41"/>
      <c r="H2970" s="42">
        <v>53514064617</v>
      </c>
      <c r="I2970" s="43">
        <v>104</v>
      </c>
      <c r="J2970" s="43" t="s">
        <v>22</v>
      </c>
      <c r="K2970" s="43">
        <v>22.62</v>
      </c>
      <c r="L2970" s="43">
        <v>11.75</v>
      </c>
      <c r="M2970" s="43">
        <v>14.75</v>
      </c>
      <c r="N2970" s="37" t="s">
        <v>23</v>
      </c>
      <c r="O2970" s="37" t="s">
        <v>24</v>
      </c>
    </row>
    <row r="2971" spans="1:15" s="36" customFormat="1" x14ac:dyDescent="0.25">
      <c r="A2971" s="37" t="s">
        <v>5912</v>
      </c>
      <c r="B2971" s="44" t="str">
        <f t="shared" si="54"/>
        <v>J4291 3F/200-208V/3Ph/DS/(011017)</v>
      </c>
      <c r="C2971" s="37" t="s">
        <v>5913</v>
      </c>
      <c r="D2971" s="37" t="str">
        <f>VLOOKUP(A2971,'[1]Zoeller Pump Company'!$A$10:$C$3862,3,FALSE)</f>
        <v>https://www.zoellerpumps.com/en-us/products/sewage-pumps/commercial/290-series</v>
      </c>
      <c r="E2971" s="37" t="s">
        <v>21</v>
      </c>
      <c r="F2971" s="40">
        <v>2510</v>
      </c>
      <c r="G2971" s="41"/>
      <c r="H2971" s="42">
        <v>53514064624</v>
      </c>
      <c r="I2971" s="43">
        <v>104</v>
      </c>
      <c r="J2971" s="43" t="s">
        <v>22</v>
      </c>
      <c r="K2971" s="43">
        <v>22.62</v>
      </c>
      <c r="L2971" s="43">
        <v>11.75</v>
      </c>
      <c r="M2971" s="43">
        <v>14.75</v>
      </c>
      <c r="N2971" s="37" t="s">
        <v>23</v>
      </c>
      <c r="O2971" s="37" t="s">
        <v>24</v>
      </c>
    </row>
    <row r="2972" spans="1:15" s="36" customFormat="1" x14ac:dyDescent="0.25">
      <c r="A2972" s="39" t="s">
        <v>5914</v>
      </c>
      <c r="B2972" s="44" t="str">
        <f t="shared" si="54"/>
        <v>E4291 3F/50'CD/230V/1Ph/DS</v>
      </c>
      <c r="C2972" s="39" t="str">
        <f>VLOOKUP(A2972,'[2]2021 M10 PricePartsList'!$A:$D,2,FALSE)</f>
        <v>E4291 3F/50'CD/230V/1Ph/DS</v>
      </c>
      <c r="D2972" s="39" t="s">
        <v>1803</v>
      </c>
      <c r="E2972" s="37" t="s">
        <v>21</v>
      </c>
      <c r="F2972" s="50">
        <v>2555</v>
      </c>
      <c r="G2972" s="41"/>
      <c r="H2972" s="42">
        <v>53514475055</v>
      </c>
      <c r="I2972" s="43">
        <v>104</v>
      </c>
      <c r="J2972" s="46" t="s">
        <v>22</v>
      </c>
      <c r="K2972" s="43">
        <v>22.62</v>
      </c>
      <c r="L2972" s="43">
        <v>11.75</v>
      </c>
      <c r="M2972" s="43">
        <v>14.75</v>
      </c>
      <c r="N2972" s="37" t="s">
        <v>23</v>
      </c>
      <c r="O2972" s="37" t="s">
        <v>24</v>
      </c>
    </row>
    <row r="2973" spans="1:15" s="36" customFormat="1" x14ac:dyDescent="0.25">
      <c r="A2973" s="37" t="s">
        <v>5915</v>
      </c>
      <c r="B2973" s="44" t="str">
        <f t="shared" si="54"/>
        <v>N4292 3F/115V/1Ph/DS/CSA</v>
      </c>
      <c r="C2973" s="37" t="s">
        <v>5916</v>
      </c>
      <c r="D2973" s="37" t="str">
        <f>VLOOKUP(A2973,'[1]Zoeller Pump Company'!$A$10:$C$3862,3,FALSE)</f>
        <v>https://www.zoellerpumps.com/en-us/products/sewage-pumps/commercial/290-series</v>
      </c>
      <c r="E2973" s="37" t="s">
        <v>21</v>
      </c>
      <c r="F2973" s="40">
        <v>1293</v>
      </c>
      <c r="G2973" s="41"/>
      <c r="H2973" s="42">
        <v>53514061296</v>
      </c>
      <c r="I2973" s="43">
        <v>95</v>
      </c>
      <c r="J2973" s="43" t="s">
        <v>22</v>
      </c>
      <c r="K2973" s="43">
        <v>22.62</v>
      </c>
      <c r="L2973" s="43">
        <v>11.75</v>
      </c>
      <c r="M2973" s="43">
        <v>14.75</v>
      </c>
      <c r="N2973" s="37" t="s">
        <v>23</v>
      </c>
      <c r="O2973" s="37" t="s">
        <v>24</v>
      </c>
    </row>
    <row r="2974" spans="1:15" s="36" customFormat="1" x14ac:dyDescent="0.25">
      <c r="A2974" s="37" t="s">
        <v>5917</v>
      </c>
      <c r="B2974" s="44" t="str">
        <f t="shared" si="54"/>
        <v>N4292 3F/35'Cd/115V/1Ph/DS/CSA</v>
      </c>
      <c r="C2974" s="37" t="s">
        <v>5918</v>
      </c>
      <c r="D2974" s="37" t="str">
        <f>VLOOKUP(A2974,'[1]Zoeller Pump Company'!$A$10:$C$3862,3,FALSE)</f>
        <v>https://www.zoellerpumps.com/en-us/products/sewage-pumps/commercial/290-series</v>
      </c>
      <c r="E2974" s="37" t="s">
        <v>21</v>
      </c>
      <c r="F2974" s="40">
        <v>1403</v>
      </c>
      <c r="G2974" s="41"/>
      <c r="H2974" s="42">
        <v>53514180799</v>
      </c>
      <c r="I2974" s="43">
        <v>98</v>
      </c>
      <c r="J2974" s="43" t="s">
        <v>22</v>
      </c>
      <c r="K2974" s="43"/>
      <c r="L2974" s="43"/>
      <c r="M2974" s="43"/>
      <c r="N2974" s="37" t="s">
        <v>23</v>
      </c>
      <c r="O2974" s="37" t="s">
        <v>24</v>
      </c>
    </row>
    <row r="2975" spans="1:15" s="36" customFormat="1" x14ac:dyDescent="0.25">
      <c r="A2975" s="37" t="s">
        <v>5919</v>
      </c>
      <c r="B2975" s="44" t="str">
        <f t="shared" si="54"/>
        <v>N4292 3F/50'Cd/115V/1Ph/DS/CSA</v>
      </c>
      <c r="C2975" s="37" t="s">
        <v>5920</v>
      </c>
      <c r="D2975" s="37" t="str">
        <f>VLOOKUP(A2975,'[1]Zoeller Pump Company'!$A$10:$C$3862,3,FALSE)</f>
        <v>https://www.zoellerpumps.com/en-us/products/sewage-pumps/commercial/290-series</v>
      </c>
      <c r="E2975" s="37" t="s">
        <v>21</v>
      </c>
      <c r="F2975" s="40">
        <v>1433</v>
      </c>
      <c r="G2975" s="41"/>
      <c r="H2975" s="42">
        <v>53514229696</v>
      </c>
      <c r="I2975" s="43">
        <v>98</v>
      </c>
      <c r="J2975" s="43" t="s">
        <v>22</v>
      </c>
      <c r="K2975" s="43">
        <v>0</v>
      </c>
      <c r="L2975" s="43">
        <v>0</v>
      </c>
      <c r="M2975" s="43">
        <v>0</v>
      </c>
      <c r="N2975" s="37" t="s">
        <v>23</v>
      </c>
      <c r="O2975" s="37" t="s">
        <v>24</v>
      </c>
    </row>
    <row r="2976" spans="1:15" s="36" customFormat="1" x14ac:dyDescent="0.25">
      <c r="A2976" s="37" t="s">
        <v>5921</v>
      </c>
      <c r="B2976" s="44" t="str">
        <f t="shared" si="54"/>
        <v>F4292 3F/230V/3Ph/DS/cCSAus</v>
      </c>
      <c r="C2976" s="37" t="s">
        <v>5922</v>
      </c>
      <c r="D2976" s="37" t="str">
        <f>VLOOKUP(A2976,'[1]Zoeller Pump Company'!$A$10:$C$3862,3,FALSE)</f>
        <v>https://www.zoellerpumps.com/en-us/products/sewage-pumps/commercial/290-series</v>
      </c>
      <c r="E2976" s="37" t="s">
        <v>21</v>
      </c>
      <c r="F2976" s="40">
        <v>1423</v>
      </c>
      <c r="G2976" s="41"/>
      <c r="H2976" s="42">
        <v>53514355616</v>
      </c>
      <c r="I2976" s="43">
        <v>95</v>
      </c>
      <c r="J2976" s="43" t="s">
        <v>22</v>
      </c>
      <c r="K2976" s="43">
        <v>22.62</v>
      </c>
      <c r="L2976" s="43">
        <v>11.75</v>
      </c>
      <c r="M2976" s="43">
        <v>14.75</v>
      </c>
      <c r="N2976" s="37" t="s">
        <v>23</v>
      </c>
      <c r="O2976" s="37" t="s">
        <v>24</v>
      </c>
    </row>
    <row r="2977" spans="1:15" s="36" customFormat="1" x14ac:dyDescent="0.25">
      <c r="A2977" s="37" t="s">
        <v>5923</v>
      </c>
      <c r="B2977" s="44" t="str">
        <f t="shared" si="54"/>
        <v>G4292 3F/460V/3Ph/DS/cCSAus</v>
      </c>
      <c r="C2977" s="37" t="s">
        <v>5924</v>
      </c>
      <c r="D2977" s="37" t="str">
        <f>VLOOKUP(A2977,'[1]Zoeller Pump Company'!$A$10:$C$3862,3,FALSE)</f>
        <v>https://www.zoellerpumps.com/en-us/products/sewage-pumps/commercial/290-series</v>
      </c>
      <c r="E2977" s="37" t="s">
        <v>21</v>
      </c>
      <c r="F2977" s="40">
        <v>1354</v>
      </c>
      <c r="G2977" s="41"/>
      <c r="H2977" s="42">
        <v>53514361006</v>
      </c>
      <c r="I2977" s="43">
        <v>95</v>
      </c>
      <c r="J2977" s="43" t="s">
        <v>22</v>
      </c>
      <c r="K2977" s="43">
        <v>22.65</v>
      </c>
      <c r="L2977" s="43">
        <v>11.75</v>
      </c>
      <c r="M2977" s="43">
        <v>14.75</v>
      </c>
      <c r="N2977" s="37" t="s">
        <v>23</v>
      </c>
      <c r="O2977" s="37" t="s">
        <v>24</v>
      </c>
    </row>
    <row r="2978" spans="1:15" s="36" customFormat="1" x14ac:dyDescent="0.25">
      <c r="A2978" s="37" t="s">
        <v>5925</v>
      </c>
      <c r="B2978" s="44" t="str">
        <f t="shared" si="54"/>
        <v>J4292 3F/50'Cd/200-208V/3Ph/DS/cCSAus</v>
      </c>
      <c r="C2978" s="37" t="s">
        <v>5926</v>
      </c>
      <c r="D2978" s="37" t="str">
        <f>VLOOKUP(A2978,'[1]Zoeller Pump Company'!$A$10:$C$3862,3,FALSE)</f>
        <v>https://www.zoellerpumps.com/en-us/products/sewage-pumps/commercial/290-series</v>
      </c>
      <c r="E2978" s="37" t="s">
        <v>21</v>
      </c>
      <c r="F2978" s="40">
        <v>1624</v>
      </c>
      <c r="G2978" s="41"/>
      <c r="H2978" s="42">
        <v>53514363864</v>
      </c>
      <c r="I2978" s="43">
        <v>95</v>
      </c>
      <c r="J2978" s="43" t="s">
        <v>22</v>
      </c>
      <c r="K2978" s="43">
        <v>22.62</v>
      </c>
      <c r="L2978" s="43">
        <v>11.75</v>
      </c>
      <c r="M2978" s="43">
        <v>14.75</v>
      </c>
      <c r="N2978" s="37" t="s">
        <v>23</v>
      </c>
      <c r="O2978" s="37" t="s">
        <v>24</v>
      </c>
    </row>
    <row r="2979" spans="1:15" s="36" customFormat="1" x14ac:dyDescent="0.25">
      <c r="A2979" s="37" t="s">
        <v>5927</v>
      </c>
      <c r="B2979" s="44" t="str">
        <f t="shared" si="54"/>
        <v>J4292 3F/200-208V/3Ph/DS/cCSAus</v>
      </c>
      <c r="C2979" s="37" t="s">
        <v>5928</v>
      </c>
      <c r="D2979" s="37" t="str">
        <f>VLOOKUP(A2979,'[1]Zoeller Pump Company'!$A$10:$C$3862,3,FALSE)</f>
        <v>https://www.zoellerpumps.com/en-us/products/sewage-pumps/commercial/290-series</v>
      </c>
      <c r="E2979" s="37" t="s">
        <v>21</v>
      </c>
      <c r="F2979" s="40">
        <v>1469</v>
      </c>
      <c r="G2979" s="41"/>
      <c r="H2979" s="42">
        <v>53514412708</v>
      </c>
      <c r="I2979" s="43">
        <v>95</v>
      </c>
      <c r="J2979" s="43" t="s">
        <v>22</v>
      </c>
      <c r="K2979" s="43">
        <v>22.62</v>
      </c>
      <c r="L2979" s="43">
        <v>11.75</v>
      </c>
      <c r="M2979" s="43">
        <v>14.75</v>
      </c>
      <c r="N2979" s="37" t="s">
        <v>23</v>
      </c>
      <c r="O2979" s="37" t="s">
        <v>24</v>
      </c>
    </row>
    <row r="2980" spans="1:15" s="36" customFormat="1" x14ac:dyDescent="0.25">
      <c r="A2980" s="37" t="s">
        <v>5929</v>
      </c>
      <c r="B2980" s="44" t="str">
        <f t="shared" si="54"/>
        <v>E4293 3F/230V/1Ph/DS/cCSAus/UL</v>
      </c>
      <c r="C2980" s="37" t="s">
        <v>5930</v>
      </c>
      <c r="D2980" s="37" t="str">
        <f>VLOOKUP(A2980,'[1]Zoeller Pump Company'!$A$10:$C$3862,3,FALSE)</f>
        <v>https://www.zoellerpumps.com/en-us/products/sewage-pumps/commercial/290-series</v>
      </c>
      <c r="E2980" s="37" t="s">
        <v>21</v>
      </c>
      <c r="F2980" s="40">
        <v>1400</v>
      </c>
      <c r="G2980" s="41"/>
      <c r="H2980" s="42">
        <v>53514078133</v>
      </c>
      <c r="I2980" s="43">
        <v>96</v>
      </c>
      <c r="J2980" s="43" t="s">
        <v>22</v>
      </c>
      <c r="K2980" s="43">
        <v>22.62</v>
      </c>
      <c r="L2980" s="43">
        <v>11.75</v>
      </c>
      <c r="M2980" s="43">
        <v>14.75</v>
      </c>
      <c r="N2980" s="37" t="s">
        <v>23</v>
      </c>
      <c r="O2980" s="37" t="s">
        <v>24</v>
      </c>
    </row>
    <row r="2981" spans="1:15" s="36" customFormat="1" x14ac:dyDescent="0.25">
      <c r="A2981" s="37" t="s">
        <v>5931</v>
      </c>
      <c r="B2981" s="44" t="str">
        <f t="shared" si="54"/>
        <v>J4293 3F/200-208V/3Ph/DS/cCSAus</v>
      </c>
      <c r="C2981" s="37" t="s">
        <v>5932</v>
      </c>
      <c r="D2981" s="37" t="str">
        <f>VLOOKUP(A2981,'[1]Zoeller Pump Company'!$A$10:$C$3862,3,FALSE)</f>
        <v>https://www.zoellerpumps.com/en-us/products/sewage-pumps/commercial/290-series</v>
      </c>
      <c r="E2981" s="37" t="s">
        <v>21</v>
      </c>
      <c r="F2981" s="40">
        <v>1515</v>
      </c>
      <c r="G2981" s="41"/>
      <c r="H2981" s="42">
        <v>53514057442</v>
      </c>
      <c r="I2981" s="43">
        <v>96</v>
      </c>
      <c r="J2981" s="43" t="s">
        <v>22</v>
      </c>
      <c r="K2981" s="43">
        <v>22.62</v>
      </c>
      <c r="L2981" s="43">
        <v>11.75</v>
      </c>
      <c r="M2981" s="43">
        <v>14.75</v>
      </c>
      <c r="N2981" s="37" t="s">
        <v>23</v>
      </c>
      <c r="O2981" s="37" t="s">
        <v>24</v>
      </c>
    </row>
    <row r="2982" spans="1:15" s="36" customFormat="1" x14ac:dyDescent="0.25">
      <c r="A2982" s="37" t="s">
        <v>5933</v>
      </c>
      <c r="B2982" s="44" t="str">
        <f t="shared" si="54"/>
        <v>G4293 3F/460V/3Ph/DS/cCSAus/UL</v>
      </c>
      <c r="C2982" s="37" t="s">
        <v>5934</v>
      </c>
      <c r="D2982" s="37" t="str">
        <f>VLOOKUP(A2982,'[1]Zoeller Pump Company'!$A$10:$C$3862,3,FALSE)</f>
        <v>https://www.zoellerpumps.com/en-us/products/sewage-pumps/commercial/290-series</v>
      </c>
      <c r="E2982" s="37" t="s">
        <v>21</v>
      </c>
      <c r="F2982" s="40">
        <v>1515</v>
      </c>
      <c r="G2982" s="41"/>
      <c r="H2982" s="42">
        <v>53514069124</v>
      </c>
      <c r="I2982" s="43">
        <v>96</v>
      </c>
      <c r="J2982" s="43" t="s">
        <v>22</v>
      </c>
      <c r="K2982" s="43">
        <v>22.62</v>
      </c>
      <c r="L2982" s="43">
        <v>11.75</v>
      </c>
      <c r="M2982" s="43">
        <v>14.75</v>
      </c>
      <c r="N2982" s="37" t="s">
        <v>23</v>
      </c>
      <c r="O2982" s="37" t="s">
        <v>24</v>
      </c>
    </row>
    <row r="2983" spans="1:15" s="36" customFormat="1" x14ac:dyDescent="0.25">
      <c r="A2983" s="37" t="s">
        <v>5935</v>
      </c>
      <c r="B2983" s="44" t="str">
        <f t="shared" si="54"/>
        <v>G4293 3F/35'Cd/460V/3Ph/DS/cCSAus/UL</v>
      </c>
      <c r="C2983" s="37" t="s">
        <v>5936</v>
      </c>
      <c r="D2983" s="37" t="str">
        <f>VLOOKUP(A2983,'[1]Zoeller Pump Company'!$A$10:$C$3862,3,FALSE)</f>
        <v>https://www.zoellerpumps.com/en-us/products/sewage-pumps/commercial/290-series</v>
      </c>
      <c r="E2983" s="37" t="s">
        <v>21</v>
      </c>
      <c r="F2983" s="40">
        <v>1625</v>
      </c>
      <c r="G2983" s="41"/>
      <c r="H2983" s="42">
        <v>53514072995</v>
      </c>
      <c r="I2983" s="43">
        <v>97</v>
      </c>
      <c r="J2983" s="43" t="s">
        <v>22</v>
      </c>
      <c r="K2983" s="43">
        <v>22.62</v>
      </c>
      <c r="L2983" s="43">
        <v>11.75</v>
      </c>
      <c r="M2983" s="43">
        <v>14.75</v>
      </c>
      <c r="N2983" s="37" t="s">
        <v>23</v>
      </c>
      <c r="O2983" s="37" t="s">
        <v>24</v>
      </c>
    </row>
    <row r="2984" spans="1:15" s="36" customFormat="1" x14ac:dyDescent="0.25">
      <c r="A2984" s="37" t="s">
        <v>5937</v>
      </c>
      <c r="B2984" s="44" t="str">
        <f t="shared" si="54"/>
        <v>I4293 3F/35'Cd/200-208V/1Ph/DS/cCSAus</v>
      </c>
      <c r="C2984" s="37" t="s">
        <v>5938</v>
      </c>
      <c r="D2984" s="37" t="str">
        <f>VLOOKUP(A2984,'[1]Zoeller Pump Company'!$A$10:$C$3862,3,FALSE)</f>
        <v>https://www.zoellerpumps.com/en-us/products/sewage-pumps/commercial/290-series</v>
      </c>
      <c r="E2984" s="37" t="s">
        <v>21</v>
      </c>
      <c r="F2984" s="40">
        <v>1550</v>
      </c>
      <c r="G2984" s="41"/>
      <c r="H2984" s="42">
        <v>53514141967</v>
      </c>
      <c r="I2984" s="43">
        <v>99</v>
      </c>
      <c r="J2984" s="43" t="s">
        <v>22</v>
      </c>
      <c r="K2984" s="43">
        <v>22.62</v>
      </c>
      <c r="L2984" s="43">
        <v>11.75</v>
      </c>
      <c r="M2984" s="43">
        <v>14.75</v>
      </c>
      <c r="N2984" s="37" t="s">
        <v>23</v>
      </c>
      <c r="O2984" s="37" t="s">
        <v>24</v>
      </c>
    </row>
    <row r="2985" spans="1:15" s="36" customFormat="1" x14ac:dyDescent="0.25">
      <c r="A2985" s="37" t="s">
        <v>5939</v>
      </c>
      <c r="B2985" s="44" t="str">
        <f t="shared" si="54"/>
        <v>F4293 3F/230V/3Ph/DS/cCSAus/UL</v>
      </c>
      <c r="C2985" s="37" t="s">
        <v>5940</v>
      </c>
      <c r="D2985" s="37" t="str">
        <f>VLOOKUP(A2985,'[1]Zoeller Pump Company'!$A$10:$C$3862,3,FALSE)</f>
        <v>https://www.zoellerpumps.com/en-us/products/sewage-pumps/commercial/290-series</v>
      </c>
      <c r="E2985" s="37" t="s">
        <v>21</v>
      </c>
      <c r="F2985" s="40">
        <v>1515</v>
      </c>
      <c r="G2985" s="41"/>
      <c r="H2985" s="42">
        <v>53514190828</v>
      </c>
      <c r="I2985" s="43">
        <v>98</v>
      </c>
      <c r="J2985" s="43" t="s">
        <v>22</v>
      </c>
      <c r="K2985" s="43">
        <v>22.62</v>
      </c>
      <c r="L2985" s="43">
        <v>11.75</v>
      </c>
      <c r="M2985" s="43">
        <v>14.75</v>
      </c>
      <c r="N2985" s="37" t="s">
        <v>23</v>
      </c>
      <c r="O2985" s="37" t="s">
        <v>24</v>
      </c>
    </row>
    <row r="2986" spans="1:15" s="36" customFormat="1" x14ac:dyDescent="0.25">
      <c r="A2986" s="37" t="s">
        <v>5941</v>
      </c>
      <c r="B2986" s="44" t="str">
        <f t="shared" si="54"/>
        <v>I4293 3F/200-208V/1Ph/DS/cCSAus</v>
      </c>
      <c r="C2986" s="37" t="s">
        <v>5942</v>
      </c>
      <c r="D2986" s="37" t="str">
        <f>VLOOKUP(A2986,'[1]Zoeller Pump Company'!$A$10:$C$3862,3,FALSE)</f>
        <v>https://www.zoellerpumps.com/en-us/products/sewage-pumps/commercial/290-series</v>
      </c>
      <c r="E2986" s="37" t="s">
        <v>21</v>
      </c>
      <c r="F2986" s="40">
        <v>1440</v>
      </c>
      <c r="G2986" s="41"/>
      <c r="H2986" s="42">
        <v>53514325190</v>
      </c>
      <c r="I2986" s="43">
        <v>96</v>
      </c>
      <c r="J2986" s="43" t="s">
        <v>22</v>
      </c>
      <c r="K2986" s="43">
        <v>22.62</v>
      </c>
      <c r="L2986" s="43">
        <v>11.75</v>
      </c>
      <c r="M2986" s="43">
        <v>14.75</v>
      </c>
      <c r="N2986" s="37" t="s">
        <v>23</v>
      </c>
      <c r="O2986" s="37" t="s">
        <v>24</v>
      </c>
    </row>
    <row r="2987" spans="1:15" s="36" customFormat="1" x14ac:dyDescent="0.25">
      <c r="A2987" s="37" t="s">
        <v>5943</v>
      </c>
      <c r="B2987" s="44" t="str">
        <f t="shared" ref="B2987:B3050" si="55">IF(D2987&lt;&gt;0,HYPERLINK(D2987,C2987),"NO LINK")</f>
        <v>E4293 3F/50'Cd/230V/1Ph/DS/cCSAus/UL</v>
      </c>
      <c r="C2987" s="37" t="s">
        <v>5944</v>
      </c>
      <c r="D2987" s="37" t="str">
        <f>VLOOKUP(A2987,'[1]Zoeller Pump Company'!$A$10:$C$3862,3,FALSE)</f>
        <v>https://www.zoellerpumps.com/en-us/products/sewage-pumps/commercial/290-series</v>
      </c>
      <c r="E2987" s="37" t="s">
        <v>21</v>
      </c>
      <c r="F2987" s="40">
        <v>1540</v>
      </c>
      <c r="G2987" s="41"/>
      <c r="H2987" s="42">
        <v>53514352585</v>
      </c>
      <c r="I2987" s="43">
        <v>105</v>
      </c>
      <c r="J2987" s="43" t="s">
        <v>22</v>
      </c>
      <c r="K2987" s="43">
        <v>22.62</v>
      </c>
      <c r="L2987" s="43">
        <v>11.75</v>
      </c>
      <c r="M2987" s="43">
        <v>14.75</v>
      </c>
      <c r="N2987" s="37" t="s">
        <v>23</v>
      </c>
      <c r="O2987" s="37" t="s">
        <v>24</v>
      </c>
    </row>
    <row r="2988" spans="1:15" s="36" customFormat="1" x14ac:dyDescent="0.25">
      <c r="A2988" s="37" t="s">
        <v>5945</v>
      </c>
      <c r="B2988" s="44" t="str">
        <f t="shared" si="55"/>
        <v>F4293 3F/25'Cd/230V/3Ph/DS/cCSAus/UL</v>
      </c>
      <c r="C2988" s="37" t="s">
        <v>5946</v>
      </c>
      <c r="D2988" s="37" t="str">
        <f>VLOOKUP(A2988,'[1]Zoeller Pump Company'!$A$10:$C$3862,3,FALSE)</f>
        <v>https://www.zoellerpumps.com/en-us/products/sewage-pumps/commercial/290-series</v>
      </c>
      <c r="E2988" s="37" t="s">
        <v>21</v>
      </c>
      <c r="F2988" s="40">
        <v>1615</v>
      </c>
      <c r="G2988" s="41"/>
      <c r="H2988" s="42">
        <v>53514361891</v>
      </c>
      <c r="I2988" s="43">
        <v>98</v>
      </c>
      <c r="J2988" s="43" t="s">
        <v>22</v>
      </c>
      <c r="K2988" s="43">
        <v>22.62</v>
      </c>
      <c r="L2988" s="43">
        <v>11.75</v>
      </c>
      <c r="M2988" s="43">
        <v>14.75</v>
      </c>
      <c r="N2988" s="37" t="s">
        <v>23</v>
      </c>
      <c r="O2988" s="37" t="s">
        <v>24</v>
      </c>
    </row>
    <row r="2989" spans="1:15" s="36" customFormat="1" x14ac:dyDescent="0.25">
      <c r="A2989" s="37" t="s">
        <v>5947</v>
      </c>
      <c r="B2989" s="44" t="str">
        <f t="shared" si="55"/>
        <v>J4293 3F/25'Cd/200-208V/3Ph/DS/cCSAus</v>
      </c>
      <c r="C2989" s="37" t="s">
        <v>5948</v>
      </c>
      <c r="D2989" s="37" t="str">
        <f>VLOOKUP(A2989,'[1]Zoeller Pump Company'!$A$10:$C$3862,3,FALSE)</f>
        <v>https://www.zoellerpumps.com/en-us/products/sewage-pumps/commercial/290-series</v>
      </c>
      <c r="E2989" s="37" t="s">
        <v>21</v>
      </c>
      <c r="F2989" s="40">
        <v>1615</v>
      </c>
      <c r="G2989" s="41"/>
      <c r="H2989" s="42">
        <v>53514365745</v>
      </c>
      <c r="I2989" s="43">
        <v>96</v>
      </c>
      <c r="J2989" s="43" t="s">
        <v>22</v>
      </c>
      <c r="K2989" s="43">
        <v>22.62</v>
      </c>
      <c r="L2989" s="43">
        <v>11.75</v>
      </c>
      <c r="M2989" s="43">
        <v>14.75</v>
      </c>
      <c r="N2989" s="37" t="s">
        <v>23</v>
      </c>
      <c r="O2989" s="37" t="s">
        <v>24</v>
      </c>
    </row>
    <row r="2990" spans="1:15" s="36" customFormat="1" x14ac:dyDescent="0.25">
      <c r="A2990" s="39" t="s">
        <v>5949</v>
      </c>
      <c r="B2990" s="44" t="str">
        <f t="shared" si="55"/>
        <v>I4293 3F/50'Cd/200-208V/1Ph/DS/cCSAus</v>
      </c>
      <c r="C2990" s="39" t="str">
        <f>VLOOKUP(A2990,'[2]2021 M10 PricePartsList'!$A:$D,2,FALSE)</f>
        <v>I4293 3F/50'Cd/200-208V/1Ph/DS/cCSAus</v>
      </c>
      <c r="D2990" s="39" t="s">
        <v>3148</v>
      </c>
      <c r="E2990" s="37" t="s">
        <v>21</v>
      </c>
      <c r="F2990" s="50">
        <v>1580</v>
      </c>
      <c r="G2990" s="41"/>
      <c r="H2990" s="42">
        <v>53514473068</v>
      </c>
      <c r="I2990" s="43">
        <v>96</v>
      </c>
      <c r="J2990" s="46" t="s">
        <v>22</v>
      </c>
      <c r="K2990" s="43">
        <v>22.62</v>
      </c>
      <c r="L2990" s="43">
        <v>11.75</v>
      </c>
      <c r="M2990" s="43">
        <v>14.75</v>
      </c>
      <c r="N2990" s="37" t="s">
        <v>23</v>
      </c>
      <c r="O2990" s="37" t="s">
        <v>24</v>
      </c>
    </row>
    <row r="2991" spans="1:15" s="36" customFormat="1" x14ac:dyDescent="0.25">
      <c r="A2991" s="37" t="s">
        <v>5950</v>
      </c>
      <c r="B2991" s="44" t="str">
        <f t="shared" si="55"/>
        <v>I4294 3F/200-208V/1Ph/DS/cCSAus</v>
      </c>
      <c r="C2991" s="37" t="s">
        <v>5951</v>
      </c>
      <c r="D2991" s="37" t="str">
        <f>VLOOKUP(A2991,'[1]Zoeller Pump Company'!$A$10:$C$3862,3,FALSE)</f>
        <v>https://www.zoellerpumps.com/en-us/products/sewage-pumps/commercial/290-series</v>
      </c>
      <c r="E2991" s="37" t="s">
        <v>21</v>
      </c>
      <c r="F2991" s="40">
        <v>1649</v>
      </c>
      <c r="G2991" s="41"/>
      <c r="H2991" s="42">
        <v>53514056940</v>
      </c>
      <c r="I2991" s="43">
        <v>97</v>
      </c>
      <c r="J2991" s="43" t="s">
        <v>22</v>
      </c>
      <c r="K2991" s="43">
        <v>22.62</v>
      </c>
      <c r="L2991" s="43">
        <v>11.75</v>
      </c>
      <c r="M2991" s="43">
        <v>14.75</v>
      </c>
      <c r="N2991" s="37" t="s">
        <v>23</v>
      </c>
      <c r="O2991" s="37" t="s">
        <v>24</v>
      </c>
    </row>
    <row r="2992" spans="1:15" s="36" customFormat="1" x14ac:dyDescent="0.25">
      <c r="A2992" s="37" t="s">
        <v>5952</v>
      </c>
      <c r="B2992" s="44" t="str">
        <f t="shared" si="55"/>
        <v>J4294 3F/200-208V/3Ph/DS/cCSAus/UL</v>
      </c>
      <c r="C2992" s="37" t="s">
        <v>5953</v>
      </c>
      <c r="D2992" s="37" t="str">
        <f>VLOOKUP(A2992,'[1]Zoeller Pump Company'!$A$10:$C$3862,3,FALSE)</f>
        <v>https://www.zoellerpumps.com/en-us/products/sewage-pumps/commercial/290-series</v>
      </c>
      <c r="E2992" s="37" t="s">
        <v>21</v>
      </c>
      <c r="F2992" s="40">
        <v>1704</v>
      </c>
      <c r="G2992" s="41"/>
      <c r="H2992" s="42">
        <v>53514058401</v>
      </c>
      <c r="I2992" s="43">
        <v>96</v>
      </c>
      <c r="J2992" s="43" t="s">
        <v>22</v>
      </c>
      <c r="K2992" s="43">
        <v>22.62</v>
      </c>
      <c r="L2992" s="43">
        <v>11.75</v>
      </c>
      <c r="M2992" s="43">
        <v>14.75</v>
      </c>
      <c r="N2992" s="37" t="s">
        <v>23</v>
      </c>
      <c r="O2992" s="37" t="s">
        <v>24</v>
      </c>
    </row>
    <row r="2993" spans="1:15" s="36" customFormat="1" x14ac:dyDescent="0.25">
      <c r="A2993" s="37" t="s">
        <v>5954</v>
      </c>
      <c r="B2993" s="44" t="str">
        <f t="shared" si="55"/>
        <v>E4294 3F/230V/1Ph/DS/CSA</v>
      </c>
      <c r="C2993" s="37" t="s">
        <v>5955</v>
      </c>
      <c r="D2993" s="37" t="str">
        <f>VLOOKUP(A2993,'[1]Zoeller Pump Company'!$A$10:$C$3862,3,FALSE)</f>
        <v>https://www.zoellerpumps.com/en-us/products/sewage-pumps/commercial/290-series</v>
      </c>
      <c r="E2993" s="37" t="s">
        <v>21</v>
      </c>
      <c r="F2993" s="40">
        <v>1609</v>
      </c>
      <c r="G2993" s="41"/>
      <c r="H2993" s="42">
        <v>53514072322</v>
      </c>
      <c r="I2993" s="43">
        <v>96</v>
      </c>
      <c r="J2993" s="43" t="s">
        <v>22</v>
      </c>
      <c r="K2993" s="43">
        <v>22.62</v>
      </c>
      <c r="L2993" s="43">
        <v>11.75</v>
      </c>
      <c r="M2993" s="43">
        <v>14.75</v>
      </c>
      <c r="N2993" s="37" t="s">
        <v>23</v>
      </c>
      <c r="O2993" s="37" t="s">
        <v>24</v>
      </c>
    </row>
    <row r="2994" spans="1:15" s="36" customFormat="1" x14ac:dyDescent="0.25">
      <c r="A2994" s="37" t="s">
        <v>5956</v>
      </c>
      <c r="B2994" s="44" t="str">
        <f t="shared" si="55"/>
        <v>G4294 3F/460V/3Ph/DS/cCSAus/UL</v>
      </c>
      <c r="C2994" s="37" t="s">
        <v>5957</v>
      </c>
      <c r="D2994" s="37" t="str">
        <f>VLOOKUP(A2994,'[1]Zoeller Pump Company'!$A$10:$C$3862,3,FALSE)</f>
        <v>https://www.zoellerpumps.com/en-us/products/sewage-pumps/commercial/290-series</v>
      </c>
      <c r="E2994" s="37" t="s">
        <v>21</v>
      </c>
      <c r="F2994" s="40">
        <v>1724</v>
      </c>
      <c r="G2994" s="41"/>
      <c r="H2994" s="42">
        <v>53514077198</v>
      </c>
      <c r="I2994" s="43">
        <v>96</v>
      </c>
      <c r="J2994" s="43" t="s">
        <v>22</v>
      </c>
      <c r="K2994" s="43">
        <v>22.62</v>
      </c>
      <c r="L2994" s="43">
        <v>11.75</v>
      </c>
      <c r="M2994" s="43">
        <v>14.75</v>
      </c>
      <c r="N2994" s="37" t="s">
        <v>23</v>
      </c>
      <c r="O2994" s="37" t="s">
        <v>24</v>
      </c>
    </row>
    <row r="2995" spans="1:15" s="36" customFormat="1" x14ac:dyDescent="0.25">
      <c r="A2995" s="37" t="s">
        <v>5958</v>
      </c>
      <c r="B2995" s="44" t="str">
        <f t="shared" si="55"/>
        <v>E4294 3F/25'Cd/230V/1Ph/DS/CSA</v>
      </c>
      <c r="C2995" s="37" t="s">
        <v>5959</v>
      </c>
      <c r="D2995" s="37" t="str">
        <f>VLOOKUP(A2995,'[1]Zoeller Pump Company'!$A$10:$C$3862,3,FALSE)</f>
        <v>https://www.zoellerpumps.com/en-us/products/sewage-pumps/commercial/290-series</v>
      </c>
      <c r="E2995" s="37" t="s">
        <v>21</v>
      </c>
      <c r="F2995" s="40">
        <v>1709</v>
      </c>
      <c r="G2995" s="41"/>
      <c r="H2995" s="42">
        <v>53514102289</v>
      </c>
      <c r="I2995" s="43">
        <v>95</v>
      </c>
      <c r="J2995" s="43" t="s">
        <v>22</v>
      </c>
      <c r="K2995" s="43">
        <v>22.62</v>
      </c>
      <c r="L2995" s="43">
        <v>11.75</v>
      </c>
      <c r="M2995" s="43">
        <v>14.75</v>
      </c>
      <c r="N2995" s="37" t="s">
        <v>23</v>
      </c>
      <c r="O2995" s="37" t="s">
        <v>24</v>
      </c>
    </row>
    <row r="2996" spans="1:15" s="36" customFormat="1" x14ac:dyDescent="0.25">
      <c r="A2996" s="37" t="s">
        <v>5960</v>
      </c>
      <c r="B2996" s="44" t="str">
        <f t="shared" si="55"/>
        <v>F4294 3F/230V/3Ph/DS/cCSAus/UL</v>
      </c>
      <c r="C2996" s="37" t="s">
        <v>5961</v>
      </c>
      <c r="D2996" s="37" t="str">
        <f>VLOOKUP(A2996,'[1]Zoeller Pump Company'!$A$10:$C$3862,3,FALSE)</f>
        <v>https://www.zoellerpumps.com/en-us/products/sewage-pumps/commercial/290-series</v>
      </c>
      <c r="E2996" s="37" t="s">
        <v>21</v>
      </c>
      <c r="F2996" s="40">
        <v>1724</v>
      </c>
      <c r="G2996" s="41"/>
      <c r="H2996" s="42">
        <v>53514121341</v>
      </c>
      <c r="I2996" s="43">
        <v>96</v>
      </c>
      <c r="J2996" s="43" t="s">
        <v>22</v>
      </c>
      <c r="K2996" s="43">
        <v>22.62</v>
      </c>
      <c r="L2996" s="43">
        <v>11.75</v>
      </c>
      <c r="M2996" s="43">
        <v>14.75</v>
      </c>
      <c r="N2996" s="37" t="s">
        <v>23</v>
      </c>
      <c r="O2996" s="37" t="s">
        <v>24</v>
      </c>
    </row>
    <row r="2997" spans="1:15" s="36" customFormat="1" x14ac:dyDescent="0.25">
      <c r="A2997" s="37" t="s">
        <v>5962</v>
      </c>
      <c r="B2997" s="44" t="str">
        <f t="shared" si="55"/>
        <v>J4294 3F/25'Cd/200-208V/3Ph/DS/cCSAus/UL</v>
      </c>
      <c r="C2997" s="37" t="s">
        <v>5963</v>
      </c>
      <c r="D2997" s="37" t="str">
        <f>VLOOKUP(A2997,'[1]Zoeller Pump Company'!$A$10:$C$3862,3,FALSE)</f>
        <v>https://www.zoellerpumps.com/en-us/products/sewage-pumps/commercial/290-series</v>
      </c>
      <c r="E2997" s="37" t="s">
        <v>21</v>
      </c>
      <c r="F2997" s="40">
        <v>1824</v>
      </c>
      <c r="G2997" s="41"/>
      <c r="H2997" s="42">
        <v>53514175726</v>
      </c>
      <c r="I2997" s="43">
        <v>98</v>
      </c>
      <c r="J2997" s="43" t="s">
        <v>22</v>
      </c>
      <c r="K2997" s="43">
        <v>22.62</v>
      </c>
      <c r="L2997" s="43">
        <v>11.75</v>
      </c>
      <c r="M2997" s="43">
        <v>14.75</v>
      </c>
      <c r="N2997" s="37" t="s">
        <v>23</v>
      </c>
      <c r="O2997" s="37" t="s">
        <v>24</v>
      </c>
    </row>
    <row r="2998" spans="1:15" s="36" customFormat="1" x14ac:dyDescent="0.25">
      <c r="A2998" s="37" t="s">
        <v>5964</v>
      </c>
      <c r="B2998" s="44" t="str">
        <f t="shared" si="55"/>
        <v>G4294 3F/25'Cd/460V/3Ph/DS/cCSAus/UL</v>
      </c>
      <c r="C2998" s="37" t="s">
        <v>5965</v>
      </c>
      <c r="D2998" s="37" t="str">
        <f>VLOOKUP(A2998,'[1]Zoeller Pump Company'!$A$10:$C$3862,3,FALSE)</f>
        <v>https://www.zoellerpumps.com/en-us/products/sewage-pumps/commercial/290-series</v>
      </c>
      <c r="E2998" s="37" t="s">
        <v>21</v>
      </c>
      <c r="F2998" s="40">
        <v>1824</v>
      </c>
      <c r="G2998" s="41"/>
      <c r="H2998" s="42">
        <v>53514186470</v>
      </c>
      <c r="I2998" s="43">
        <v>97</v>
      </c>
      <c r="J2998" s="43" t="s">
        <v>22</v>
      </c>
      <c r="K2998" s="43"/>
      <c r="L2998" s="43"/>
      <c r="M2998" s="43"/>
      <c r="N2998" s="37" t="s">
        <v>23</v>
      </c>
      <c r="O2998" s="37" t="s">
        <v>24</v>
      </c>
    </row>
    <row r="2999" spans="1:15" s="36" customFormat="1" x14ac:dyDescent="0.25">
      <c r="A2999" s="37" t="s">
        <v>5966</v>
      </c>
      <c r="B2999" s="44" t="str">
        <f t="shared" si="55"/>
        <v>E4294 3F/50'Cd/230V/1Ph/DS/CSA</v>
      </c>
      <c r="C2999" s="37" t="s">
        <v>5967</v>
      </c>
      <c r="D2999" s="37" t="str">
        <f>VLOOKUP(A2999,'[1]Zoeller Pump Company'!$A$10:$C$3862,3,FALSE)</f>
        <v>https://www.zoellerpumps.com/en-us/products/sewage-pumps/commercial/290-series</v>
      </c>
      <c r="E2999" s="37" t="s">
        <v>21</v>
      </c>
      <c r="F2999" s="40">
        <v>1749</v>
      </c>
      <c r="G2999" s="41"/>
      <c r="H2999" s="42">
        <v>53514230012</v>
      </c>
      <c r="I2999" s="43">
        <v>98</v>
      </c>
      <c r="J2999" s="43" t="s">
        <v>22</v>
      </c>
      <c r="K2999" s="43">
        <v>0</v>
      </c>
      <c r="L2999" s="43">
        <v>0</v>
      </c>
      <c r="M2999" s="43">
        <v>0</v>
      </c>
      <c r="N2999" s="37" t="s">
        <v>23</v>
      </c>
      <c r="O2999" s="37" t="s">
        <v>24</v>
      </c>
    </row>
    <row r="3000" spans="1:15" s="36" customFormat="1" x14ac:dyDescent="0.25">
      <c r="A3000" s="37" t="s">
        <v>5968</v>
      </c>
      <c r="B3000" s="44" t="str">
        <f t="shared" si="55"/>
        <v>I4294 50'Cd/3F/200-208V/1Ph/DS/cCSAus</v>
      </c>
      <c r="C3000" s="37" t="s">
        <v>5969</v>
      </c>
      <c r="D3000" s="37" t="str">
        <f>VLOOKUP(A3000,'[1]Zoeller Pump Company'!$A$10:$C$3862,3,FALSE)</f>
        <v>https://www.zoellerpumps.com/en-us/products/sewage-pumps/commercial/290-series</v>
      </c>
      <c r="E3000" s="37" t="s">
        <v>21</v>
      </c>
      <c r="F3000" s="40">
        <v>1789</v>
      </c>
      <c r="G3000" s="41"/>
      <c r="H3000" s="42">
        <v>53514266080</v>
      </c>
      <c r="I3000" s="43">
        <v>97</v>
      </c>
      <c r="J3000" s="43" t="s">
        <v>22</v>
      </c>
      <c r="K3000" s="43">
        <v>22.62</v>
      </c>
      <c r="L3000" s="43">
        <v>11.75</v>
      </c>
      <c r="M3000" s="43">
        <v>14.75</v>
      </c>
      <c r="N3000" s="37" t="s">
        <v>23</v>
      </c>
      <c r="O3000" s="37" t="s">
        <v>24</v>
      </c>
    </row>
    <row r="3001" spans="1:15" s="36" customFormat="1" x14ac:dyDescent="0.25">
      <c r="A3001" s="37" t="s">
        <v>5970</v>
      </c>
      <c r="B3001" s="44" t="str">
        <f t="shared" si="55"/>
        <v>J4294 3F/50'Cd/200-208V/3Ph/DS/cCSAus/UL</v>
      </c>
      <c r="C3001" s="37" t="s">
        <v>5971</v>
      </c>
      <c r="D3001" s="37" t="str">
        <f>VLOOKUP(A3001,'[1]Zoeller Pump Company'!$A$10:$C$3862,3,FALSE)</f>
        <v>https://www.zoellerpumps.com/en-us/products/sewage-pumps/commercial/290-series</v>
      </c>
      <c r="E3001" s="37" t="s">
        <v>21</v>
      </c>
      <c r="F3001" s="40">
        <v>1864</v>
      </c>
      <c r="G3001" s="41"/>
      <c r="H3001" s="42">
        <v>53514361280</v>
      </c>
      <c r="I3001" s="43">
        <v>98</v>
      </c>
      <c r="J3001" s="43" t="s">
        <v>22</v>
      </c>
      <c r="K3001" s="43">
        <v>22.62</v>
      </c>
      <c r="L3001" s="43">
        <v>11.75</v>
      </c>
      <c r="M3001" s="43">
        <v>14.75</v>
      </c>
      <c r="N3001" s="37" t="s">
        <v>23</v>
      </c>
      <c r="O3001" s="37" t="s">
        <v>24</v>
      </c>
    </row>
    <row r="3002" spans="1:15" s="36" customFormat="1" x14ac:dyDescent="0.25">
      <c r="A3002" s="37" t="s">
        <v>5972</v>
      </c>
      <c r="B3002" s="44" t="str">
        <f t="shared" si="55"/>
        <v>E4294 3F/35'Cd/230V/1Ph/DS/CSA</v>
      </c>
      <c r="C3002" s="37" t="s">
        <v>5973</v>
      </c>
      <c r="D3002" s="37" t="str">
        <f>VLOOKUP(A3002,'[1]Zoeller Pump Company'!$A$10:$C$3862,3,FALSE)</f>
        <v>https://www.zoellerpumps.com/en-us/products/sewage-pumps/commercial/290-series</v>
      </c>
      <c r="E3002" s="37" t="s">
        <v>21</v>
      </c>
      <c r="F3002" s="40">
        <v>1719</v>
      </c>
      <c r="G3002" s="41"/>
      <c r="H3002" s="42">
        <v>53514365677</v>
      </c>
      <c r="I3002" s="43">
        <v>98</v>
      </c>
      <c r="J3002" s="43" t="s">
        <v>22</v>
      </c>
      <c r="K3002" s="43">
        <v>22.62</v>
      </c>
      <c r="L3002" s="43">
        <v>11.75</v>
      </c>
      <c r="M3002" s="43">
        <v>14.75</v>
      </c>
      <c r="N3002" s="37" t="s">
        <v>23</v>
      </c>
      <c r="O3002" s="37" t="s">
        <v>24</v>
      </c>
    </row>
    <row r="3003" spans="1:15" s="36" customFormat="1" x14ac:dyDescent="0.25">
      <c r="A3003" s="37" t="s">
        <v>5974</v>
      </c>
      <c r="B3003" s="44" t="str">
        <f t="shared" si="55"/>
        <v>G4294 3F/50'Cd/460V/3Ph/DS/cCSAus/UL</v>
      </c>
      <c r="C3003" s="37" t="s">
        <v>5975</v>
      </c>
      <c r="D3003" s="37" t="str">
        <f>VLOOKUP(A3003,'[1]Zoeller Pump Company'!$A$10:$C$3862,3,FALSE)</f>
        <v>https://www.zoellerpumps.com/en-us/products/sewage-pumps/commercial/290-series</v>
      </c>
      <c r="E3003" s="37" t="s">
        <v>21</v>
      </c>
      <c r="F3003" s="40">
        <v>1864</v>
      </c>
      <c r="G3003" s="41"/>
      <c r="H3003" s="42">
        <v>53514370961</v>
      </c>
      <c r="I3003" s="43">
        <v>97</v>
      </c>
      <c r="J3003" s="43" t="s">
        <v>22</v>
      </c>
      <c r="K3003" s="43">
        <v>0</v>
      </c>
      <c r="L3003" s="43">
        <v>0</v>
      </c>
      <c r="M3003" s="43">
        <v>0</v>
      </c>
      <c r="N3003" s="37" t="s">
        <v>23</v>
      </c>
      <c r="O3003" s="37" t="s">
        <v>24</v>
      </c>
    </row>
    <row r="3004" spans="1:15" s="36" customFormat="1" x14ac:dyDescent="0.25">
      <c r="A3004" s="37" t="s">
        <v>5976</v>
      </c>
      <c r="B3004" s="44" t="str">
        <f t="shared" si="55"/>
        <v>F4294 3F/35'Cd/230V/3Ph/DS/cCSAus/UL</v>
      </c>
      <c r="C3004" s="37" t="s">
        <v>5977</v>
      </c>
      <c r="D3004" s="37" t="str">
        <f>VLOOKUP(A3004,'[1]Zoeller Pump Company'!$A$10:$C$3862,3,FALSE)</f>
        <v>https://www.zoellerpumps.com/en-us/products/sewage-pumps/commercial/290-series</v>
      </c>
      <c r="E3004" s="37" t="s">
        <v>21</v>
      </c>
      <c r="F3004" s="40">
        <v>1834</v>
      </c>
      <c r="G3004" s="41"/>
      <c r="H3004" s="42">
        <v>53514384739</v>
      </c>
      <c r="I3004" s="43">
        <v>96</v>
      </c>
      <c r="J3004" s="43" t="s">
        <v>22</v>
      </c>
      <c r="K3004" s="43">
        <v>22.62</v>
      </c>
      <c r="L3004" s="43">
        <v>11.75</v>
      </c>
      <c r="M3004" s="43">
        <v>14.75</v>
      </c>
      <c r="N3004" s="37" t="s">
        <v>23</v>
      </c>
      <c r="O3004" s="37" t="s">
        <v>24</v>
      </c>
    </row>
    <row r="3005" spans="1:15" s="36" customFormat="1" x14ac:dyDescent="0.25">
      <c r="A3005" s="45" t="s">
        <v>5978</v>
      </c>
      <c r="B3005" s="44" t="str">
        <f t="shared" si="55"/>
        <v>E4294 3F/230V/1Ph/DS/CSA/Bronze Impeller</v>
      </c>
      <c r="C3005" s="37" t="s">
        <v>5979</v>
      </c>
      <c r="D3005" s="37" t="str">
        <f>VLOOKUP(A3005,'[1]Zoeller Pump Company'!$A$10:$C$3862,3,FALSE)</f>
        <v>https://www.zoellerpumps.com/en-us/products/sewage-pumps/commercial/290-series</v>
      </c>
      <c r="E3005" s="37" t="s">
        <v>21</v>
      </c>
      <c r="F3005" s="40">
        <v>1719</v>
      </c>
      <c r="G3005" s="41"/>
      <c r="H3005" s="42">
        <v>53514430368</v>
      </c>
      <c r="I3005" s="43">
        <v>96</v>
      </c>
      <c r="J3005" s="46" t="s">
        <v>22</v>
      </c>
      <c r="K3005" s="43">
        <v>22.62</v>
      </c>
      <c r="L3005" s="43">
        <v>11.75</v>
      </c>
      <c r="M3005" s="43">
        <v>14.75</v>
      </c>
      <c r="N3005" s="39" t="s">
        <v>23</v>
      </c>
      <c r="O3005" s="39" t="s">
        <v>196</v>
      </c>
    </row>
    <row r="3006" spans="1:15" s="36" customFormat="1" x14ac:dyDescent="0.25">
      <c r="A3006" s="52" t="s">
        <v>5980</v>
      </c>
      <c r="B3006" s="44" t="str">
        <f t="shared" si="55"/>
        <v>F4294 3F/50'Cd/230V/3Ph/DS/cCSAus/UL</v>
      </c>
      <c r="C3006" s="39" t="s">
        <v>5981</v>
      </c>
      <c r="D3006" s="37" t="str">
        <f>VLOOKUP(A3006,'[1]Zoeller Pump Company'!$A$10:$C$3862,3,FALSE)</f>
        <v>https://www.zoellerpumps.com/en-us/products/sewage-pumps/commercial/290-series</v>
      </c>
      <c r="E3006" s="39" t="s">
        <v>21</v>
      </c>
      <c r="F3006" s="40">
        <v>1864</v>
      </c>
      <c r="G3006" s="41"/>
      <c r="H3006" s="39">
        <v>53514441494</v>
      </c>
      <c r="I3006" s="39">
        <v>96</v>
      </c>
      <c r="J3006" s="39" t="s">
        <v>22</v>
      </c>
      <c r="K3006" s="39">
        <v>22.62</v>
      </c>
      <c r="L3006" s="39">
        <v>11.75</v>
      </c>
      <c r="M3006" s="39">
        <v>14.75</v>
      </c>
      <c r="N3006" s="37" t="s">
        <v>23</v>
      </c>
      <c r="O3006" s="37" t="s">
        <v>24</v>
      </c>
    </row>
    <row r="3007" spans="1:15" s="36" customFormat="1" x14ac:dyDescent="0.25">
      <c r="A3007" s="39" t="s">
        <v>5982</v>
      </c>
      <c r="B3007" s="44" t="str">
        <f t="shared" si="55"/>
        <v>I4294 3F/35'Cd/200-208V/1Ph/DS/cCSAus</v>
      </c>
      <c r="C3007" s="39" t="str">
        <f>VLOOKUP(A3007,'[2]2021 M10 PricePartsList'!$A:$D,2,FALSE)</f>
        <v>I4294 3F/35'Cd/200-208V/1Ph/DS/cCSAus</v>
      </c>
      <c r="D3007" s="39" t="s">
        <v>3148</v>
      </c>
      <c r="E3007" s="37" t="s">
        <v>21</v>
      </c>
      <c r="F3007" s="50">
        <v>1759</v>
      </c>
      <c r="G3007" s="41"/>
      <c r="H3007" s="42">
        <v>53514470869</v>
      </c>
      <c r="I3007" s="43">
        <v>96</v>
      </c>
      <c r="J3007" s="46" t="s">
        <v>22</v>
      </c>
      <c r="K3007" s="43">
        <v>22.62</v>
      </c>
      <c r="L3007" s="43">
        <v>11.75</v>
      </c>
      <c r="M3007" s="43">
        <v>14.75</v>
      </c>
      <c r="N3007" s="37" t="s">
        <v>23</v>
      </c>
      <c r="O3007" s="37" t="s">
        <v>24</v>
      </c>
    </row>
    <row r="3008" spans="1:15" s="36" customFormat="1" x14ac:dyDescent="0.25">
      <c r="A3008" s="39" t="s">
        <v>5983</v>
      </c>
      <c r="B3008" s="44" t="str">
        <f t="shared" si="55"/>
        <v>J4294 3F/35'Cd/200-208V/3Ph/DS/cCSAus</v>
      </c>
      <c r="C3008" s="39" t="str">
        <f>VLOOKUP(A3008,'[2]2021 M10 PricePartsList'!$A:$D,2,FALSE)</f>
        <v>J4294 3F/35'Cd/200-208V/3Ph/DS/cCSAus</v>
      </c>
      <c r="D3008" s="39" t="s">
        <v>3148</v>
      </c>
      <c r="E3008" s="37" t="s">
        <v>21</v>
      </c>
      <c r="F3008" s="50">
        <v>1834</v>
      </c>
      <c r="G3008" s="41"/>
      <c r="H3008" s="42">
        <v>53514472320</v>
      </c>
      <c r="I3008" s="43">
        <v>96</v>
      </c>
      <c r="J3008" s="46" t="s">
        <v>22</v>
      </c>
      <c r="K3008" s="43">
        <v>22.62</v>
      </c>
      <c r="L3008" s="43">
        <v>11.75</v>
      </c>
      <c r="M3008" s="43">
        <v>14.75</v>
      </c>
      <c r="N3008" s="37" t="s">
        <v>23</v>
      </c>
      <c r="O3008" s="37" t="s">
        <v>24</v>
      </c>
    </row>
    <row r="3009" spans="1:15" s="36" customFormat="1" x14ac:dyDescent="0.25">
      <c r="A3009" s="37" t="s">
        <v>5984</v>
      </c>
      <c r="B3009" s="44" t="str">
        <f t="shared" si="55"/>
        <v>E4295 3F/230V/1Ph/DS/CSA</v>
      </c>
      <c r="C3009" s="37" t="s">
        <v>5985</v>
      </c>
      <c r="D3009" s="37" t="str">
        <f>VLOOKUP(A3009,'[1]Zoeller Pump Company'!$A$10:$C$3862,3,FALSE)</f>
        <v>https://www.zoellerpumps.com/en-us/products/sewage-pumps/commercial/290-series</v>
      </c>
      <c r="E3009" s="37" t="s">
        <v>21</v>
      </c>
      <c r="F3009" s="40">
        <v>1633</v>
      </c>
      <c r="G3009" s="41"/>
      <c r="H3009" s="42">
        <v>53514085490</v>
      </c>
      <c r="I3009" s="43">
        <v>101</v>
      </c>
      <c r="J3009" s="43" t="s">
        <v>22</v>
      </c>
      <c r="K3009" s="43">
        <v>22.62</v>
      </c>
      <c r="L3009" s="43">
        <v>11.75</v>
      </c>
      <c r="M3009" s="43">
        <v>14.75</v>
      </c>
      <c r="N3009" s="37" t="s">
        <v>23</v>
      </c>
      <c r="O3009" s="37" t="s">
        <v>24</v>
      </c>
    </row>
    <row r="3010" spans="1:15" s="36" customFormat="1" x14ac:dyDescent="0.25">
      <c r="A3010" s="37" t="s">
        <v>5986</v>
      </c>
      <c r="B3010" s="44" t="str">
        <f t="shared" si="55"/>
        <v>J4295 3F/35'Cd/200-208V/3Ph/DS/cCSAus/UL</v>
      </c>
      <c r="C3010" s="37" t="s">
        <v>5987</v>
      </c>
      <c r="D3010" s="37" t="str">
        <f>VLOOKUP(A3010,'[1]Zoeller Pump Company'!$A$10:$C$3862,3,FALSE)</f>
        <v>https://www.zoellerpumps.com/en-us/products/sewage-pumps/commercial/290-series</v>
      </c>
      <c r="E3010" s="37" t="s">
        <v>21</v>
      </c>
      <c r="F3010" s="40">
        <v>1858</v>
      </c>
      <c r="G3010" s="41"/>
      <c r="H3010" s="42">
        <v>53514058630</v>
      </c>
      <c r="I3010" s="43">
        <v>99</v>
      </c>
      <c r="J3010" s="43" t="s">
        <v>22</v>
      </c>
      <c r="K3010" s="43">
        <v>22.62</v>
      </c>
      <c r="L3010" s="43">
        <v>11.75</v>
      </c>
      <c r="M3010" s="43">
        <v>14.75</v>
      </c>
      <c r="N3010" s="37" t="s">
        <v>23</v>
      </c>
      <c r="O3010" s="37" t="s">
        <v>24</v>
      </c>
    </row>
    <row r="3011" spans="1:15" s="36" customFormat="1" x14ac:dyDescent="0.25">
      <c r="A3011" s="37" t="s">
        <v>5988</v>
      </c>
      <c r="B3011" s="44" t="str">
        <f t="shared" si="55"/>
        <v>G4295 3F/460V/3Ph/DS/cCSAus/UL</v>
      </c>
      <c r="C3011" s="37" t="s">
        <v>5989</v>
      </c>
      <c r="D3011" s="37" t="str">
        <f>VLOOKUP(A3011,'[1]Zoeller Pump Company'!$A$10:$C$3862,3,FALSE)</f>
        <v>https://www.zoellerpumps.com/en-us/products/sewage-pumps/commercial/290-series</v>
      </c>
      <c r="E3011" s="37" t="s">
        <v>21</v>
      </c>
      <c r="F3011" s="40">
        <v>1748</v>
      </c>
      <c r="G3011" s="41"/>
      <c r="H3011" s="42">
        <v>53514061074</v>
      </c>
      <c r="I3011" s="43">
        <v>99</v>
      </c>
      <c r="J3011" s="43" t="s">
        <v>22</v>
      </c>
      <c r="K3011" s="43">
        <v>22.62</v>
      </c>
      <c r="L3011" s="43">
        <v>11.75</v>
      </c>
      <c r="M3011" s="43">
        <v>14.75</v>
      </c>
      <c r="N3011" s="37" t="s">
        <v>23</v>
      </c>
      <c r="O3011" s="37" t="s">
        <v>24</v>
      </c>
    </row>
    <row r="3012" spans="1:15" s="36" customFormat="1" x14ac:dyDescent="0.25">
      <c r="A3012" s="37" t="s">
        <v>5990</v>
      </c>
      <c r="B3012" s="44" t="str">
        <f t="shared" si="55"/>
        <v>J4295 3F/200-208V/3Ph/DS/cCSAus/UL</v>
      </c>
      <c r="C3012" s="37" t="s">
        <v>5991</v>
      </c>
      <c r="D3012" s="37" t="str">
        <f>VLOOKUP(A3012,'[1]Zoeller Pump Company'!$A$10:$C$3862,3,FALSE)</f>
        <v>https://www.zoellerpumps.com/en-us/products/sewage-pumps/commercial/290-series</v>
      </c>
      <c r="E3012" s="37" t="s">
        <v>21</v>
      </c>
      <c r="F3012" s="40">
        <v>1748</v>
      </c>
      <c r="G3012" s="41"/>
      <c r="H3012" s="42">
        <v>53514077396</v>
      </c>
      <c r="I3012" s="43">
        <v>99</v>
      </c>
      <c r="J3012" s="43" t="s">
        <v>22</v>
      </c>
      <c r="K3012" s="43">
        <v>22.62</v>
      </c>
      <c r="L3012" s="43">
        <v>11.75</v>
      </c>
      <c r="M3012" s="43">
        <v>14.75</v>
      </c>
      <c r="N3012" s="37" t="s">
        <v>23</v>
      </c>
      <c r="O3012" s="37" t="s">
        <v>24</v>
      </c>
    </row>
    <row r="3013" spans="1:15" s="36" customFormat="1" x14ac:dyDescent="0.25">
      <c r="A3013" s="37" t="s">
        <v>5992</v>
      </c>
      <c r="B3013" s="44" t="str">
        <f t="shared" si="55"/>
        <v>F4295 3F/230V/3Ph/DS/cCSAus/UL</v>
      </c>
      <c r="C3013" s="37" t="s">
        <v>5993</v>
      </c>
      <c r="D3013" s="37" t="str">
        <f>VLOOKUP(A3013,'[1]Zoeller Pump Company'!$A$10:$C$3862,3,FALSE)</f>
        <v>https://www.zoellerpumps.com/en-us/products/sewage-pumps/commercial/290-series</v>
      </c>
      <c r="E3013" s="37" t="s">
        <v>21</v>
      </c>
      <c r="F3013" s="40">
        <v>1748</v>
      </c>
      <c r="G3013" s="41"/>
      <c r="H3013" s="42">
        <v>53514077501</v>
      </c>
      <c r="I3013" s="43">
        <v>98</v>
      </c>
      <c r="J3013" s="43" t="s">
        <v>22</v>
      </c>
      <c r="K3013" s="43">
        <v>22.62</v>
      </c>
      <c r="L3013" s="43">
        <v>11.75</v>
      </c>
      <c r="M3013" s="43">
        <v>14.75</v>
      </c>
      <c r="N3013" s="37" t="s">
        <v>23</v>
      </c>
      <c r="O3013" s="37" t="s">
        <v>24</v>
      </c>
    </row>
    <row r="3014" spans="1:15" s="36" customFormat="1" x14ac:dyDescent="0.25">
      <c r="A3014" s="37" t="s">
        <v>5994</v>
      </c>
      <c r="B3014" s="44" t="str">
        <f t="shared" si="55"/>
        <v>E4295 3F/25'Cd/230V/1Ph/DS/CSA</v>
      </c>
      <c r="C3014" s="37" t="s">
        <v>5995</v>
      </c>
      <c r="D3014" s="37" t="str">
        <f>VLOOKUP(A3014,'[1]Zoeller Pump Company'!$A$10:$C$3862,3,FALSE)</f>
        <v>https://www.zoellerpumps.com/en-us/products/sewage-pumps/commercial/290-series</v>
      </c>
      <c r="E3014" s="37" t="s">
        <v>21</v>
      </c>
      <c r="F3014" s="40">
        <v>1733</v>
      </c>
      <c r="G3014" s="41"/>
      <c r="H3014" s="42">
        <v>53514091378</v>
      </c>
      <c r="I3014" s="43">
        <v>101</v>
      </c>
      <c r="J3014" s="43" t="s">
        <v>22</v>
      </c>
      <c r="K3014" s="43">
        <v>22.62</v>
      </c>
      <c r="L3014" s="43">
        <v>11.75</v>
      </c>
      <c r="M3014" s="43">
        <v>14.75</v>
      </c>
      <c r="N3014" s="37" t="s">
        <v>23</v>
      </c>
      <c r="O3014" s="37" t="s">
        <v>24</v>
      </c>
    </row>
    <row r="3015" spans="1:15" s="36" customFormat="1" x14ac:dyDescent="0.25">
      <c r="A3015" s="37" t="s">
        <v>5996</v>
      </c>
      <c r="B3015" s="44" t="str">
        <f t="shared" si="55"/>
        <v>I4295 3F/200-208V/1Ph/DS/cCSAus</v>
      </c>
      <c r="C3015" s="37" t="s">
        <v>5997</v>
      </c>
      <c r="D3015" s="37" t="str">
        <f>VLOOKUP(A3015,'[1]Zoeller Pump Company'!$A$10:$C$3862,3,FALSE)</f>
        <v>https://www.zoellerpumps.com/en-us/products/sewage-pumps/commercial/290-series</v>
      </c>
      <c r="E3015" s="37" t="s">
        <v>21</v>
      </c>
      <c r="F3015" s="40">
        <v>1673</v>
      </c>
      <c r="G3015" s="41"/>
      <c r="H3015" s="42">
        <v>53514092153</v>
      </c>
      <c r="I3015" s="43">
        <v>99</v>
      </c>
      <c r="J3015" s="43" t="s">
        <v>22</v>
      </c>
      <c r="K3015" s="43">
        <v>22.62</v>
      </c>
      <c r="L3015" s="43">
        <v>11.75</v>
      </c>
      <c r="M3015" s="43">
        <v>14.75</v>
      </c>
      <c r="N3015" s="37" t="s">
        <v>23</v>
      </c>
      <c r="O3015" s="37" t="s">
        <v>24</v>
      </c>
    </row>
    <row r="3016" spans="1:15" s="36" customFormat="1" x14ac:dyDescent="0.25">
      <c r="A3016" s="37" t="s">
        <v>5998</v>
      </c>
      <c r="B3016" s="44" t="str">
        <f t="shared" si="55"/>
        <v>F4295 3F/25'Cd/230V/3Ph/DS/cCSAus/UL</v>
      </c>
      <c r="C3016" s="37" t="s">
        <v>5999</v>
      </c>
      <c r="D3016" s="37" t="str">
        <f>VLOOKUP(A3016,'[1]Zoeller Pump Company'!$A$10:$C$3862,3,FALSE)</f>
        <v>https://www.zoellerpumps.com/en-us/products/sewage-pumps/commercial/290-series</v>
      </c>
      <c r="E3016" s="37" t="s">
        <v>21</v>
      </c>
      <c r="F3016" s="40">
        <v>1848</v>
      </c>
      <c r="G3016" s="41"/>
      <c r="H3016" s="42">
        <v>53514176433</v>
      </c>
      <c r="I3016" s="43">
        <v>105</v>
      </c>
      <c r="J3016" s="43" t="s">
        <v>22</v>
      </c>
      <c r="K3016" s="43"/>
      <c r="L3016" s="43"/>
      <c r="M3016" s="43"/>
      <c r="N3016" s="37" t="s">
        <v>23</v>
      </c>
      <c r="O3016" s="37" t="s">
        <v>24</v>
      </c>
    </row>
    <row r="3017" spans="1:15" s="36" customFormat="1" x14ac:dyDescent="0.25">
      <c r="A3017" s="37" t="s">
        <v>6000</v>
      </c>
      <c r="B3017" s="44" t="str">
        <f t="shared" si="55"/>
        <v>F4295 3F/35'Cd/230V/3Ph/DS/cCSAus/UL</v>
      </c>
      <c r="C3017" s="37" t="s">
        <v>6001</v>
      </c>
      <c r="D3017" s="37" t="str">
        <f>VLOOKUP(A3017,'[1]Zoeller Pump Company'!$A$10:$C$3862,3,FALSE)</f>
        <v>https://www.zoellerpumps.com/en-us/products/sewage-pumps/commercial/290-series</v>
      </c>
      <c r="E3017" s="37" t="s">
        <v>21</v>
      </c>
      <c r="F3017" s="40">
        <v>1858</v>
      </c>
      <c r="G3017" s="41"/>
      <c r="H3017" s="42">
        <v>53514186913</v>
      </c>
      <c r="I3017" s="43">
        <v>104</v>
      </c>
      <c r="J3017" s="43" t="s">
        <v>22</v>
      </c>
      <c r="K3017" s="43"/>
      <c r="L3017" s="43"/>
      <c r="M3017" s="43"/>
      <c r="N3017" s="37" t="s">
        <v>23</v>
      </c>
      <c r="O3017" s="37" t="s">
        <v>24</v>
      </c>
    </row>
    <row r="3018" spans="1:15" s="36" customFormat="1" x14ac:dyDescent="0.25">
      <c r="A3018" s="37" t="s">
        <v>6002</v>
      </c>
      <c r="B3018" s="44" t="str">
        <f t="shared" si="55"/>
        <v>F4295 3F/50'Cd/230V/3Ph/DS/cCSAus/UL</v>
      </c>
      <c r="C3018" s="37" t="s">
        <v>6003</v>
      </c>
      <c r="D3018" s="37" t="str">
        <f>VLOOKUP(A3018,'[1]Zoeller Pump Company'!$A$10:$C$3862,3,FALSE)</f>
        <v>https://www.zoellerpumps.com/en-us/products/sewage-pumps/commercial/290-series</v>
      </c>
      <c r="E3018" s="37" t="s">
        <v>21</v>
      </c>
      <c r="F3018" s="40">
        <v>1888</v>
      </c>
      <c r="G3018" s="41"/>
      <c r="H3018" s="42">
        <v>53514201289</v>
      </c>
      <c r="I3018" s="43">
        <v>107</v>
      </c>
      <c r="J3018" s="43" t="s">
        <v>22</v>
      </c>
      <c r="K3018" s="43">
        <v>22.62</v>
      </c>
      <c r="L3018" s="43">
        <v>11.75</v>
      </c>
      <c r="M3018" s="43">
        <v>14.75</v>
      </c>
      <c r="N3018" s="37" t="s">
        <v>23</v>
      </c>
      <c r="O3018" s="37" t="s">
        <v>24</v>
      </c>
    </row>
    <row r="3019" spans="1:15" s="36" customFormat="1" x14ac:dyDescent="0.25">
      <c r="A3019" s="37" t="s">
        <v>6004</v>
      </c>
      <c r="B3019" s="44" t="str">
        <f t="shared" si="55"/>
        <v>G4295 3F/25'Cd/460V/3Ph/DS/cCSAus/UL</v>
      </c>
      <c r="C3019" s="37" t="s">
        <v>6005</v>
      </c>
      <c r="D3019" s="37" t="str">
        <f>VLOOKUP(A3019,'[1]Zoeller Pump Company'!$A$10:$C$3862,3,FALSE)</f>
        <v>https://www.zoellerpumps.com/en-us/products/sewage-pumps/commercial/290-series</v>
      </c>
      <c r="E3019" s="37" t="s">
        <v>21</v>
      </c>
      <c r="F3019" s="40">
        <v>1863</v>
      </c>
      <c r="G3019" s="41"/>
      <c r="H3019" s="42">
        <v>53514211226</v>
      </c>
      <c r="I3019" s="43">
        <v>99.5</v>
      </c>
      <c r="J3019" s="43" t="s">
        <v>22</v>
      </c>
      <c r="K3019" s="43">
        <v>22.62</v>
      </c>
      <c r="L3019" s="43">
        <v>11.75</v>
      </c>
      <c r="M3019" s="43">
        <v>14.75</v>
      </c>
      <c r="N3019" s="37" t="s">
        <v>23</v>
      </c>
      <c r="O3019" s="37" t="s">
        <v>24</v>
      </c>
    </row>
    <row r="3020" spans="1:15" s="36" customFormat="1" x14ac:dyDescent="0.25">
      <c r="A3020" s="37" t="s">
        <v>6006</v>
      </c>
      <c r="B3020" s="44" t="str">
        <f t="shared" si="55"/>
        <v>E4295 3F/50'Cd/230V/1Ph/DS/CSA</v>
      </c>
      <c r="C3020" s="37" t="s">
        <v>6007</v>
      </c>
      <c r="D3020" s="37" t="str">
        <f>VLOOKUP(A3020,'[1]Zoeller Pump Company'!$A$10:$C$3862,3,FALSE)</f>
        <v>https://www.zoellerpumps.com/en-us/products/sewage-pumps/commercial/290-series</v>
      </c>
      <c r="E3020" s="37" t="s">
        <v>21</v>
      </c>
      <c r="F3020" s="40">
        <v>1773</v>
      </c>
      <c r="G3020" s="41"/>
      <c r="H3020" s="42">
        <v>53514229979</v>
      </c>
      <c r="I3020" s="43">
        <v>102</v>
      </c>
      <c r="J3020" s="43" t="s">
        <v>22</v>
      </c>
      <c r="K3020" s="43">
        <v>22.62</v>
      </c>
      <c r="L3020" s="43">
        <v>11.75</v>
      </c>
      <c r="M3020" s="43">
        <v>14.75</v>
      </c>
      <c r="N3020" s="37" t="s">
        <v>23</v>
      </c>
      <c r="O3020" s="37" t="s">
        <v>24</v>
      </c>
    </row>
    <row r="3021" spans="1:15" s="36" customFormat="1" x14ac:dyDescent="0.25">
      <c r="A3021" s="37" t="s">
        <v>6008</v>
      </c>
      <c r="B3021" s="44" t="str">
        <f t="shared" si="55"/>
        <v>G4295 3F/50'Cd/460V/3Ph/DS/cCSAus/UL</v>
      </c>
      <c r="C3021" s="37" t="s">
        <v>6009</v>
      </c>
      <c r="D3021" s="37" t="str">
        <f>VLOOKUP(A3021,'[1]Zoeller Pump Company'!$A$10:$C$3862,3,FALSE)</f>
        <v>https://www.zoellerpumps.com/en-us/products/sewage-pumps/commercial/290-series</v>
      </c>
      <c r="E3021" s="37" t="s">
        <v>21</v>
      </c>
      <c r="F3021" s="40">
        <v>1888</v>
      </c>
      <c r="G3021" s="41"/>
      <c r="H3021" s="42">
        <v>53514256104</v>
      </c>
      <c r="I3021" s="43">
        <v>99.5</v>
      </c>
      <c r="J3021" s="43" t="s">
        <v>22</v>
      </c>
      <c r="K3021" s="43">
        <v>22.62</v>
      </c>
      <c r="L3021" s="43">
        <v>11.75</v>
      </c>
      <c r="M3021" s="43">
        <v>14.75</v>
      </c>
      <c r="N3021" s="37" t="s">
        <v>23</v>
      </c>
      <c r="O3021" s="37" t="s">
        <v>24</v>
      </c>
    </row>
    <row r="3022" spans="1:15" s="36" customFormat="1" x14ac:dyDescent="0.25">
      <c r="A3022" s="37" t="s">
        <v>6010</v>
      </c>
      <c r="B3022" s="44" t="str">
        <f t="shared" si="55"/>
        <v>J4295 3F/25'Cd/200-208V/3Ph/DS/cCSAus/UL</v>
      </c>
      <c r="C3022" s="37" t="s">
        <v>6011</v>
      </c>
      <c r="D3022" s="37" t="str">
        <f>VLOOKUP(A3022,'[1]Zoeller Pump Company'!$A$10:$C$3862,3,FALSE)</f>
        <v>https://www.zoellerpumps.com/en-us/products/sewage-pumps/commercial/290-series</v>
      </c>
      <c r="E3022" s="37" t="s">
        <v>21</v>
      </c>
      <c r="F3022" s="40">
        <v>1848</v>
      </c>
      <c r="G3022" s="41"/>
      <c r="H3022" s="42">
        <v>53514264420</v>
      </c>
      <c r="I3022" s="43">
        <v>99</v>
      </c>
      <c r="J3022" s="43" t="s">
        <v>22</v>
      </c>
      <c r="K3022" s="43">
        <v>22.62</v>
      </c>
      <c r="L3022" s="43">
        <v>11.75</v>
      </c>
      <c r="M3022" s="43">
        <v>14.75</v>
      </c>
      <c r="N3022" s="37" t="s">
        <v>23</v>
      </c>
      <c r="O3022" s="37" t="s">
        <v>24</v>
      </c>
    </row>
    <row r="3023" spans="1:15" s="36" customFormat="1" x14ac:dyDescent="0.25">
      <c r="A3023" s="37" t="s">
        <v>6012</v>
      </c>
      <c r="B3023" s="44" t="str">
        <f t="shared" si="55"/>
        <v>J4295 3F/50'Cd/200-208V/3Ph/DS/cCSAus/UL</v>
      </c>
      <c r="C3023" s="37" t="s">
        <v>6013</v>
      </c>
      <c r="D3023" s="37" t="str">
        <f>VLOOKUP(A3023,'[1]Zoeller Pump Company'!$A$10:$C$3862,3,FALSE)</f>
        <v>https://www.zoellerpumps.com/en-us/products/sewage-pumps/commercial/290-series</v>
      </c>
      <c r="E3023" s="37" t="s">
        <v>21</v>
      </c>
      <c r="F3023" s="40">
        <v>1888</v>
      </c>
      <c r="G3023" s="41"/>
      <c r="H3023" s="42">
        <v>53514305130</v>
      </c>
      <c r="I3023" s="43">
        <v>102</v>
      </c>
      <c r="J3023" s="43" t="s">
        <v>22</v>
      </c>
      <c r="K3023" s="43">
        <v>22.62</v>
      </c>
      <c r="L3023" s="43">
        <v>11.75</v>
      </c>
      <c r="M3023" s="43">
        <v>14.75</v>
      </c>
      <c r="N3023" s="37" t="s">
        <v>23</v>
      </c>
      <c r="O3023" s="37" t="s">
        <v>24</v>
      </c>
    </row>
    <row r="3024" spans="1:15" s="36" customFormat="1" x14ac:dyDescent="0.25">
      <c r="A3024" s="37" t="s">
        <v>6014</v>
      </c>
      <c r="B3024" s="44" t="str">
        <f t="shared" si="55"/>
        <v>G4295 3F/35'Cd/460V/3Ph/DS/cCSAus/UL</v>
      </c>
      <c r="C3024" s="37" t="s">
        <v>6015</v>
      </c>
      <c r="D3024" s="37" t="str">
        <f>VLOOKUP(A3024,'[1]Zoeller Pump Company'!$A$10:$C$3862,3,FALSE)</f>
        <v>https://www.zoellerpumps.com/en-us/products/sewage-pumps/commercial/290-series</v>
      </c>
      <c r="E3024" s="37" t="s">
        <v>21</v>
      </c>
      <c r="F3024" s="40">
        <v>1858</v>
      </c>
      <c r="G3024" s="41"/>
      <c r="H3024" s="42">
        <v>53514306830</v>
      </c>
      <c r="I3024" s="43">
        <v>97</v>
      </c>
      <c r="J3024" s="43" t="s">
        <v>22</v>
      </c>
      <c r="K3024" s="43">
        <v>22.62</v>
      </c>
      <c r="L3024" s="43">
        <v>11.75</v>
      </c>
      <c r="M3024" s="43">
        <v>14.75</v>
      </c>
      <c r="N3024" s="37" t="s">
        <v>23</v>
      </c>
      <c r="O3024" s="37" t="s">
        <v>24</v>
      </c>
    </row>
    <row r="3025" spans="1:15" s="36" customFormat="1" x14ac:dyDescent="0.25">
      <c r="A3025" s="37" t="s">
        <v>6016</v>
      </c>
      <c r="B3025" s="44" t="str">
        <f t="shared" si="55"/>
        <v>I4295 3F/50'Cd/200-208V/1Ph/DS/cCSAus</v>
      </c>
      <c r="C3025" s="37" t="s">
        <v>6017</v>
      </c>
      <c r="D3025" s="37" t="str">
        <f>VLOOKUP(A3025,'[1]Zoeller Pump Company'!$A$10:$C$3862,3,FALSE)</f>
        <v>https://www.zoellerpumps.com/en-us/products/sewage-pumps/commercial/290-series</v>
      </c>
      <c r="E3025" s="37" t="s">
        <v>21</v>
      </c>
      <c r="F3025" s="40">
        <v>1813</v>
      </c>
      <c r="G3025" s="41"/>
      <c r="H3025" s="42">
        <v>53514345778</v>
      </c>
      <c r="I3025" s="43">
        <v>101</v>
      </c>
      <c r="J3025" s="43" t="s">
        <v>22</v>
      </c>
      <c r="K3025" s="43">
        <v>22.62</v>
      </c>
      <c r="L3025" s="43">
        <v>11.75</v>
      </c>
      <c r="M3025" s="43">
        <v>14.75</v>
      </c>
      <c r="N3025" s="37" t="s">
        <v>23</v>
      </c>
      <c r="O3025" s="37" t="s">
        <v>24</v>
      </c>
    </row>
    <row r="3026" spans="1:15" s="36" customFormat="1" x14ac:dyDescent="0.25">
      <c r="A3026" s="37" t="s">
        <v>6018</v>
      </c>
      <c r="B3026" s="44" t="str">
        <f t="shared" si="55"/>
        <v>N44 115V/1Ph/9'Cd/cCSAus</v>
      </c>
      <c r="C3026" s="37" t="s">
        <v>6019</v>
      </c>
      <c r="D3026" s="37" t="str">
        <f>VLOOKUP(A3026,'[1]Zoeller Pump Company'!$A$10:$C$3862,3,FALSE)</f>
        <v>https://www.zoellerpumps.com/en-us/products/40-series</v>
      </c>
      <c r="E3026" s="37" t="s">
        <v>21</v>
      </c>
      <c r="F3026" s="40">
        <v>174</v>
      </c>
      <c r="G3026" s="41"/>
      <c r="H3026" s="42">
        <v>53514127626</v>
      </c>
      <c r="I3026" s="43">
        <v>7.7</v>
      </c>
      <c r="J3026" s="43" t="s">
        <v>22</v>
      </c>
      <c r="K3026" s="43">
        <v>12</v>
      </c>
      <c r="L3026" s="43">
        <v>6.5</v>
      </c>
      <c r="M3026" s="43">
        <v>8</v>
      </c>
      <c r="N3026" s="37" t="s">
        <v>23</v>
      </c>
      <c r="O3026" s="37" t="s">
        <v>196</v>
      </c>
    </row>
    <row r="3027" spans="1:15" s="36" customFormat="1" x14ac:dyDescent="0.25">
      <c r="A3027" s="37" t="s">
        <v>6020</v>
      </c>
      <c r="B3027" s="44" t="str">
        <f t="shared" si="55"/>
        <v>N44 115V/1Ph/20'Cd/cCSAus</v>
      </c>
      <c r="C3027" s="37" t="s">
        <v>6021</v>
      </c>
      <c r="D3027" s="37" t="str">
        <f>VLOOKUP(A3027,'[1]Zoeller Pump Company'!$A$10:$C$3862,3,FALSE)</f>
        <v>https://www.zoellerpumps.com/en-us/products/40-series</v>
      </c>
      <c r="E3027" s="37" t="s">
        <v>21</v>
      </c>
      <c r="F3027" s="40">
        <v>177</v>
      </c>
      <c r="G3027" s="41"/>
      <c r="H3027" s="42">
        <v>53514127633</v>
      </c>
      <c r="I3027" s="43">
        <v>8.5</v>
      </c>
      <c r="J3027" s="43" t="s">
        <v>22</v>
      </c>
      <c r="K3027" s="43">
        <v>12</v>
      </c>
      <c r="L3027" s="43">
        <v>6.5</v>
      </c>
      <c r="M3027" s="43">
        <v>8</v>
      </c>
      <c r="N3027" s="37" t="s">
        <v>23</v>
      </c>
      <c r="O3027" s="37" t="s">
        <v>196</v>
      </c>
    </row>
    <row r="3028" spans="1:15" s="36" customFormat="1" x14ac:dyDescent="0.25">
      <c r="A3028" s="37" t="s">
        <v>6022</v>
      </c>
      <c r="B3028" s="44" t="str">
        <f t="shared" si="55"/>
        <v>LM44 115V/1Ph/9'Cd/Auto W-Sensor/cCSAus</v>
      </c>
      <c r="C3028" s="37" t="s">
        <v>6023</v>
      </c>
      <c r="D3028" s="37" t="str">
        <f>VLOOKUP(A3028,'[1]Zoeller Pump Company'!$A$10:$C$3862,3,FALSE)</f>
        <v>https://www.zoellerpumps.com/en-us/products/40-series</v>
      </c>
      <c r="E3028" s="37" t="s">
        <v>21</v>
      </c>
      <c r="F3028" s="40">
        <v>224</v>
      </c>
      <c r="G3028" s="41"/>
      <c r="H3028" s="42">
        <v>53514196790</v>
      </c>
      <c r="I3028" s="43">
        <v>8.6</v>
      </c>
      <c r="J3028" s="43" t="s">
        <v>22</v>
      </c>
      <c r="K3028" s="43">
        <v>12</v>
      </c>
      <c r="L3028" s="43">
        <v>6.5</v>
      </c>
      <c r="M3028" s="43">
        <v>8</v>
      </c>
      <c r="N3028" s="37" t="s">
        <v>23</v>
      </c>
      <c r="O3028" s="37" t="s">
        <v>196</v>
      </c>
    </row>
    <row r="3029" spans="1:15" s="36" customFormat="1" x14ac:dyDescent="0.25">
      <c r="A3029" s="37" t="s">
        <v>6024</v>
      </c>
      <c r="B3029" s="44" t="str">
        <f t="shared" si="55"/>
        <v>LM44 115V/1Ph/20'Cd/Autow-Sensor/cCSAus</v>
      </c>
      <c r="C3029" s="37" t="s">
        <v>6025</v>
      </c>
      <c r="D3029" s="37" t="str">
        <f>VLOOKUP(A3029,'[1]Zoeller Pump Company'!$A$10:$C$3862,3,FALSE)</f>
        <v>https://www.zoellerpumps.com/en-us/products/40-series</v>
      </c>
      <c r="E3029" s="37" t="s">
        <v>21</v>
      </c>
      <c r="F3029" s="40">
        <v>233</v>
      </c>
      <c r="G3029" s="41"/>
      <c r="H3029" s="42">
        <v>53514196806</v>
      </c>
      <c r="I3029" s="43">
        <v>9.4</v>
      </c>
      <c r="J3029" s="43" t="s">
        <v>22</v>
      </c>
      <c r="K3029" s="43">
        <v>12</v>
      </c>
      <c r="L3029" s="43">
        <v>6.5</v>
      </c>
      <c r="M3029" s="43">
        <v>8</v>
      </c>
      <c r="N3029" s="37" t="s">
        <v>23</v>
      </c>
      <c r="O3029" s="37" t="s">
        <v>196</v>
      </c>
    </row>
    <row r="3030" spans="1:15" s="36" customFormat="1" x14ac:dyDescent="0.25">
      <c r="A3030" s="37" t="s">
        <v>6026</v>
      </c>
      <c r="B3030" s="44" t="str">
        <f t="shared" si="55"/>
        <v>E4404 230V/1Ph/DS/cCSAus</v>
      </c>
      <c r="C3030" s="37" t="s">
        <v>6027</v>
      </c>
      <c r="D3030" s="37" t="str">
        <f>VLOOKUP(A3030,'[1]Zoeller Pump Company'!$A$10:$C$3862,3,FALSE)</f>
        <v>https://www.zoellerpumps.com/en-us/products/sewage-pumps/commercial/400-series</v>
      </c>
      <c r="E3030" s="37" t="s">
        <v>21</v>
      </c>
      <c r="F3030" s="40">
        <v>2242</v>
      </c>
      <c r="G3030" s="41"/>
      <c r="H3030" s="42">
        <v>53514091897</v>
      </c>
      <c r="I3030" s="43">
        <v>147</v>
      </c>
      <c r="J3030" s="43" t="s">
        <v>22</v>
      </c>
      <c r="K3030" s="43">
        <v>45</v>
      </c>
      <c r="L3030" s="43">
        <v>24.5</v>
      </c>
      <c r="M3030" s="43">
        <v>32.75</v>
      </c>
      <c r="N3030" s="37" t="s">
        <v>23</v>
      </c>
      <c r="O3030" s="37" t="s">
        <v>24</v>
      </c>
    </row>
    <row r="3031" spans="1:15" s="36" customFormat="1" x14ac:dyDescent="0.25">
      <c r="A3031" s="37" t="s">
        <v>6028</v>
      </c>
      <c r="B3031" s="44" t="str">
        <f t="shared" si="55"/>
        <v>F4404 230V/3Ph/DS/cCSAus</v>
      </c>
      <c r="C3031" s="37" t="s">
        <v>6029</v>
      </c>
      <c r="D3031" s="37" t="str">
        <f>VLOOKUP(A3031,'[1]Zoeller Pump Company'!$A$10:$C$3862,3,FALSE)</f>
        <v>https://www.zoellerpumps.com/en-us/products/sewage-pumps/commercial/400-series</v>
      </c>
      <c r="E3031" s="37" t="s">
        <v>21</v>
      </c>
      <c r="F3031" s="40">
        <v>2357</v>
      </c>
      <c r="G3031" s="41"/>
      <c r="H3031" s="42">
        <v>53514091927</v>
      </c>
      <c r="I3031" s="43">
        <v>147</v>
      </c>
      <c r="J3031" s="43" t="s">
        <v>22</v>
      </c>
      <c r="K3031" s="43">
        <v>45</v>
      </c>
      <c r="L3031" s="43">
        <v>24.5</v>
      </c>
      <c r="M3031" s="43">
        <v>32.75</v>
      </c>
      <c r="N3031" s="37" t="s">
        <v>23</v>
      </c>
      <c r="O3031" s="37" t="s">
        <v>24</v>
      </c>
    </row>
    <row r="3032" spans="1:15" s="36" customFormat="1" x14ac:dyDescent="0.25">
      <c r="A3032" s="37" t="s">
        <v>6030</v>
      </c>
      <c r="B3032" s="44" t="str">
        <f t="shared" si="55"/>
        <v>G4404 460V/3Ph/DS/cCSAus</v>
      </c>
      <c r="C3032" s="37" t="s">
        <v>6031</v>
      </c>
      <c r="D3032" s="37" t="str">
        <f>VLOOKUP(A3032,'[1]Zoeller Pump Company'!$A$10:$C$3862,3,FALSE)</f>
        <v>https://www.zoellerpumps.com/en-us/products/sewage-pumps/commercial/400-series</v>
      </c>
      <c r="E3032" s="37" t="s">
        <v>21</v>
      </c>
      <c r="F3032" s="40">
        <v>2357</v>
      </c>
      <c r="G3032" s="41"/>
      <c r="H3032" s="42">
        <v>53514091934</v>
      </c>
      <c r="I3032" s="43">
        <v>147</v>
      </c>
      <c r="J3032" s="43" t="s">
        <v>22</v>
      </c>
      <c r="K3032" s="43">
        <v>45</v>
      </c>
      <c r="L3032" s="43">
        <v>24.5</v>
      </c>
      <c r="M3032" s="43">
        <v>32.75</v>
      </c>
      <c r="N3032" s="37" t="s">
        <v>23</v>
      </c>
      <c r="O3032" s="37" t="s">
        <v>24</v>
      </c>
    </row>
    <row r="3033" spans="1:15" s="36" customFormat="1" x14ac:dyDescent="0.25">
      <c r="A3033" s="37" t="s">
        <v>6032</v>
      </c>
      <c r="B3033" s="44" t="str">
        <f t="shared" si="55"/>
        <v>I4404 200-208V/1Ph/DS/cCSAus</v>
      </c>
      <c r="C3033" s="37" t="s">
        <v>6033</v>
      </c>
      <c r="D3033" s="37" t="str">
        <f>VLOOKUP(A3033,'[1]Zoeller Pump Company'!$A$10:$C$3862,3,FALSE)</f>
        <v>https://www.zoellerpumps.com/en-us/products/sewage-pumps/commercial/400-series</v>
      </c>
      <c r="E3033" s="37" t="s">
        <v>21</v>
      </c>
      <c r="F3033" s="40">
        <v>2282</v>
      </c>
      <c r="G3033" s="41"/>
      <c r="H3033" s="42">
        <v>53514091941</v>
      </c>
      <c r="I3033" s="43">
        <v>147</v>
      </c>
      <c r="J3033" s="43" t="s">
        <v>22</v>
      </c>
      <c r="K3033" s="43">
        <v>45</v>
      </c>
      <c r="L3033" s="43">
        <v>24.5</v>
      </c>
      <c r="M3033" s="43">
        <v>32.75</v>
      </c>
      <c r="N3033" s="37" t="s">
        <v>23</v>
      </c>
      <c r="O3033" s="37" t="s">
        <v>24</v>
      </c>
    </row>
    <row r="3034" spans="1:15" s="36" customFormat="1" x14ac:dyDescent="0.25">
      <c r="A3034" s="37" t="s">
        <v>6034</v>
      </c>
      <c r="B3034" s="44" t="str">
        <f t="shared" si="55"/>
        <v>J4404 200-208V/3Ph/DS/cCSAus</v>
      </c>
      <c r="C3034" s="37" t="s">
        <v>6035</v>
      </c>
      <c r="D3034" s="37" t="str">
        <f>VLOOKUP(A3034,'[1]Zoeller Pump Company'!$A$10:$C$3862,3,FALSE)</f>
        <v>https://www.zoellerpumps.com/en-us/products/sewage-pumps/commercial/400-series</v>
      </c>
      <c r="E3034" s="37" t="s">
        <v>21</v>
      </c>
      <c r="F3034" s="40">
        <v>2357</v>
      </c>
      <c r="G3034" s="41"/>
      <c r="H3034" s="42">
        <v>53514091958</v>
      </c>
      <c r="I3034" s="43">
        <v>147</v>
      </c>
      <c r="J3034" s="43" t="s">
        <v>22</v>
      </c>
      <c r="K3034" s="43">
        <v>45</v>
      </c>
      <c r="L3034" s="43">
        <v>24.5</v>
      </c>
      <c r="M3034" s="43">
        <v>32.75</v>
      </c>
      <c r="N3034" s="37" t="s">
        <v>23</v>
      </c>
      <c r="O3034" s="37" t="s">
        <v>24</v>
      </c>
    </row>
    <row r="3035" spans="1:15" s="36" customFormat="1" x14ac:dyDescent="0.25">
      <c r="A3035" s="37" t="s">
        <v>6036</v>
      </c>
      <c r="B3035" s="44" t="str">
        <f t="shared" si="55"/>
        <v>WD4404 230V/1Ph/Dbl Sl/cCSAus</v>
      </c>
      <c r="C3035" s="37" t="s">
        <v>6037</v>
      </c>
      <c r="D3035" s="37" t="str">
        <f>VLOOKUP(A3035,'[1]Zoeller Pump Company'!$A$10:$C$3862,3,FALSE)</f>
        <v>https://www.zoellerpumps.com/en-us/products/sewage-pumps/commercial/400-series</v>
      </c>
      <c r="E3035" s="37" t="s">
        <v>21</v>
      </c>
      <c r="F3035" s="40">
        <v>2414</v>
      </c>
      <c r="G3035" s="41"/>
      <c r="H3035" s="42">
        <v>53514091972</v>
      </c>
      <c r="I3035" s="43">
        <v>150</v>
      </c>
      <c r="J3035" s="43" t="s">
        <v>22</v>
      </c>
      <c r="K3035" s="43">
        <v>45</v>
      </c>
      <c r="L3035" s="43">
        <v>24.5</v>
      </c>
      <c r="M3035" s="43">
        <v>32.75</v>
      </c>
      <c r="N3035" s="37" t="s">
        <v>23</v>
      </c>
      <c r="O3035" s="37" t="s">
        <v>24</v>
      </c>
    </row>
    <row r="3036" spans="1:15" s="36" customFormat="1" x14ac:dyDescent="0.25">
      <c r="A3036" s="37" t="s">
        <v>6038</v>
      </c>
      <c r="B3036" s="44" t="str">
        <f t="shared" si="55"/>
        <v>E4404 50'Cd/230V/1Ph/DS/cCSAus</v>
      </c>
      <c r="C3036" s="37" t="s">
        <v>6039</v>
      </c>
      <c r="D3036" s="37" t="str">
        <f>VLOOKUP(A3036,'[1]Zoeller Pump Company'!$A$10:$C$3862,3,FALSE)</f>
        <v>https://www.zoellerpumps.com/en-us/products/sewage-pumps/commercial/400-series</v>
      </c>
      <c r="E3036" s="37" t="s">
        <v>21</v>
      </c>
      <c r="F3036" s="40">
        <v>2382</v>
      </c>
      <c r="G3036" s="41"/>
      <c r="H3036" s="42">
        <v>53514111588</v>
      </c>
      <c r="I3036" s="43">
        <v>155</v>
      </c>
      <c r="J3036" s="43" t="s">
        <v>22</v>
      </c>
      <c r="K3036" s="43">
        <v>45</v>
      </c>
      <c r="L3036" s="43">
        <v>24.5</v>
      </c>
      <c r="M3036" s="43">
        <v>32.75</v>
      </c>
      <c r="N3036" s="37" t="s">
        <v>23</v>
      </c>
      <c r="O3036" s="37" t="s">
        <v>24</v>
      </c>
    </row>
    <row r="3037" spans="1:15" s="36" customFormat="1" x14ac:dyDescent="0.25">
      <c r="A3037" s="37" t="s">
        <v>6040</v>
      </c>
      <c r="B3037" s="44" t="str">
        <f t="shared" si="55"/>
        <v>J4404 35'Cd/200-208V/3Ph/DS/cCSAus</v>
      </c>
      <c r="C3037" s="37" t="s">
        <v>6041</v>
      </c>
      <c r="D3037" s="37" t="str">
        <f>VLOOKUP(A3037,'[1]Zoeller Pump Company'!$A$10:$C$3862,3,FALSE)</f>
        <v>https://www.zoellerpumps.com/en-us/products/sewage-pumps/commercial/400-series</v>
      </c>
      <c r="E3037" s="37" t="s">
        <v>21</v>
      </c>
      <c r="F3037" s="40">
        <v>2467</v>
      </c>
      <c r="G3037" s="41"/>
      <c r="H3037" s="42">
        <v>53514141783</v>
      </c>
      <c r="I3037" s="43">
        <v>153</v>
      </c>
      <c r="J3037" s="43" t="s">
        <v>22</v>
      </c>
      <c r="K3037" s="43">
        <v>45</v>
      </c>
      <c r="L3037" s="43">
        <v>24.5</v>
      </c>
      <c r="M3037" s="43">
        <v>32.75</v>
      </c>
      <c r="N3037" s="37" t="s">
        <v>23</v>
      </c>
      <c r="O3037" s="37" t="s">
        <v>24</v>
      </c>
    </row>
    <row r="3038" spans="1:15" s="36" customFormat="1" x14ac:dyDescent="0.25">
      <c r="A3038" s="37" t="s">
        <v>6042</v>
      </c>
      <c r="B3038" s="44" t="str">
        <f t="shared" si="55"/>
        <v>F4404 25'Cd/230V/3Ph/DS/cCSAus</v>
      </c>
      <c r="C3038" s="37" t="s">
        <v>6043</v>
      </c>
      <c r="D3038" s="37" t="str">
        <f>VLOOKUP(A3038,'[1]Zoeller Pump Company'!$A$10:$C$3862,3,FALSE)</f>
        <v>https://www.zoellerpumps.com/en-us/products/sewage-pumps/commercial/400-series</v>
      </c>
      <c r="E3038" s="37" t="s">
        <v>21</v>
      </c>
      <c r="F3038" s="40">
        <v>2457</v>
      </c>
      <c r="G3038" s="41"/>
      <c r="H3038" s="42">
        <v>53514171353</v>
      </c>
      <c r="I3038" s="43">
        <v>147</v>
      </c>
      <c r="J3038" s="43" t="s">
        <v>22</v>
      </c>
      <c r="K3038" s="43">
        <v>45</v>
      </c>
      <c r="L3038" s="43">
        <v>24.5</v>
      </c>
      <c r="M3038" s="43">
        <v>32.75</v>
      </c>
      <c r="N3038" s="37" t="s">
        <v>23</v>
      </c>
      <c r="O3038" s="37" t="s">
        <v>24</v>
      </c>
    </row>
    <row r="3039" spans="1:15" s="36" customFormat="1" x14ac:dyDescent="0.25">
      <c r="A3039" s="37" t="s">
        <v>6044</v>
      </c>
      <c r="B3039" s="44" t="str">
        <f t="shared" si="55"/>
        <v>E4404 35'Cd/230V/1Ph/DS/cCSAus</v>
      </c>
      <c r="C3039" s="37" t="s">
        <v>6045</v>
      </c>
      <c r="D3039" s="37" t="str">
        <f>VLOOKUP(A3039,'[1]Zoeller Pump Company'!$A$10:$C$3862,3,FALSE)</f>
        <v>https://www.zoellerpumps.com/en-us/products/sewage-pumps/commercial/400-series</v>
      </c>
      <c r="E3039" s="37" t="s">
        <v>21</v>
      </c>
      <c r="F3039" s="40">
        <v>2352</v>
      </c>
      <c r="G3039" s="41"/>
      <c r="H3039" s="42">
        <v>53514178642</v>
      </c>
      <c r="I3039" s="43">
        <v>152</v>
      </c>
      <c r="J3039" s="43" t="s">
        <v>22</v>
      </c>
      <c r="K3039" s="43">
        <v>45</v>
      </c>
      <c r="L3039" s="43">
        <v>24.5</v>
      </c>
      <c r="M3039" s="43">
        <v>32.75</v>
      </c>
      <c r="N3039" s="37" t="s">
        <v>23</v>
      </c>
      <c r="O3039" s="37" t="s">
        <v>24</v>
      </c>
    </row>
    <row r="3040" spans="1:15" s="36" customFormat="1" x14ac:dyDescent="0.25">
      <c r="A3040" s="37" t="s">
        <v>6046</v>
      </c>
      <c r="B3040" s="44" t="str">
        <f t="shared" si="55"/>
        <v>E4404 25'Cd/230V/1Ph/DS/cCSAus</v>
      </c>
      <c r="C3040" s="37" t="s">
        <v>6047</v>
      </c>
      <c r="D3040" s="37" t="str">
        <f>VLOOKUP(A3040,'[1]Zoeller Pump Company'!$A$10:$C$3862,3,FALSE)</f>
        <v>https://www.zoellerpumps.com/en-us/products/sewage-pumps/commercial/400-series</v>
      </c>
      <c r="E3040" s="37" t="s">
        <v>21</v>
      </c>
      <c r="F3040" s="40">
        <v>2342</v>
      </c>
      <c r="G3040" s="41"/>
      <c r="H3040" s="42">
        <v>53514207625</v>
      </c>
      <c r="I3040" s="43">
        <v>150</v>
      </c>
      <c r="J3040" s="43" t="s">
        <v>22</v>
      </c>
      <c r="K3040" s="43">
        <v>45</v>
      </c>
      <c r="L3040" s="43">
        <v>24.5</v>
      </c>
      <c r="M3040" s="43">
        <v>32.75</v>
      </c>
      <c r="N3040" s="37" t="s">
        <v>23</v>
      </c>
      <c r="O3040" s="37" t="s">
        <v>24</v>
      </c>
    </row>
    <row r="3041" spans="1:15" s="36" customFormat="1" x14ac:dyDescent="0.25">
      <c r="A3041" s="37" t="s">
        <v>6048</v>
      </c>
      <c r="B3041" s="44" t="str">
        <f t="shared" si="55"/>
        <v>J4404 50'Cd/200-208V/3Ph/DS/cCSAus</v>
      </c>
      <c r="C3041" s="37" t="s">
        <v>6049</v>
      </c>
      <c r="D3041" s="37" t="str">
        <f>VLOOKUP(A3041,'[1]Zoeller Pump Company'!$A$10:$C$3862,3,FALSE)</f>
        <v>https://www.zoellerpumps.com/en-us/products/sewage-pumps/commercial/400-series</v>
      </c>
      <c r="E3041" s="37" t="s">
        <v>21</v>
      </c>
      <c r="F3041" s="40">
        <v>2497</v>
      </c>
      <c r="G3041" s="41"/>
      <c r="H3041" s="42">
        <v>53514300159</v>
      </c>
      <c r="I3041" s="43">
        <v>153</v>
      </c>
      <c r="J3041" s="43" t="s">
        <v>22</v>
      </c>
      <c r="K3041" s="43">
        <v>45</v>
      </c>
      <c r="L3041" s="43">
        <v>24.5</v>
      </c>
      <c r="M3041" s="43">
        <v>32.75</v>
      </c>
      <c r="N3041" s="37" t="s">
        <v>23</v>
      </c>
      <c r="O3041" s="37" t="s">
        <v>24</v>
      </c>
    </row>
    <row r="3042" spans="1:15" s="36" customFormat="1" x14ac:dyDescent="0.25">
      <c r="A3042" s="37" t="s">
        <v>6050</v>
      </c>
      <c r="B3042" s="44" t="str">
        <f t="shared" si="55"/>
        <v>G4404 35'Cd/460V/3Ph/DS/cCSAus</v>
      </c>
      <c r="C3042" s="37" t="s">
        <v>6051</v>
      </c>
      <c r="D3042" s="37" t="str">
        <f>VLOOKUP(A3042,'[1]Zoeller Pump Company'!$A$10:$C$3862,3,FALSE)</f>
        <v>https://www.zoellerpumps.com/en-us/products/sewage-pumps/commercial/400-series</v>
      </c>
      <c r="E3042" s="37" t="s">
        <v>21</v>
      </c>
      <c r="F3042" s="40">
        <v>2467</v>
      </c>
      <c r="G3042" s="41"/>
      <c r="H3042" s="42">
        <v>53514342968</v>
      </c>
      <c r="I3042" s="43">
        <v>148</v>
      </c>
      <c r="J3042" s="43" t="s">
        <v>22</v>
      </c>
      <c r="K3042" s="43">
        <v>45</v>
      </c>
      <c r="L3042" s="43">
        <v>24.5</v>
      </c>
      <c r="M3042" s="43">
        <v>32.75</v>
      </c>
      <c r="N3042" s="37" t="s">
        <v>23</v>
      </c>
      <c r="O3042" s="37" t="s">
        <v>24</v>
      </c>
    </row>
    <row r="3043" spans="1:15" s="36" customFormat="1" x14ac:dyDescent="0.25">
      <c r="A3043" s="37" t="s">
        <v>6052</v>
      </c>
      <c r="B3043" s="44" t="str">
        <f t="shared" si="55"/>
        <v>I4404 25'Cd/200-208V/1Ph/DS/cCSAus</v>
      </c>
      <c r="C3043" s="37" t="s">
        <v>6053</v>
      </c>
      <c r="D3043" s="37" t="str">
        <f>VLOOKUP(A3043,'[1]Zoeller Pump Company'!$A$10:$C$3862,3,FALSE)</f>
        <v>https://www.zoellerpumps.com/en-us/products/sewage-pumps/commercial/400-series</v>
      </c>
      <c r="E3043" s="37" t="s">
        <v>21</v>
      </c>
      <c r="F3043" s="40">
        <v>2382</v>
      </c>
      <c r="G3043" s="41"/>
      <c r="H3043" s="42">
        <v>53514400798</v>
      </c>
      <c r="I3043" s="43">
        <v>147</v>
      </c>
      <c r="J3043" s="43" t="s">
        <v>22</v>
      </c>
      <c r="K3043" s="43">
        <v>45</v>
      </c>
      <c r="L3043" s="43">
        <v>24.5</v>
      </c>
      <c r="M3043" s="43">
        <v>32.75</v>
      </c>
      <c r="N3043" s="37" t="s">
        <v>23</v>
      </c>
      <c r="O3043" s="37" t="s">
        <v>24</v>
      </c>
    </row>
    <row r="3044" spans="1:15" s="36" customFormat="1" x14ac:dyDescent="0.25">
      <c r="A3044" s="52" t="s">
        <v>6054</v>
      </c>
      <c r="B3044" s="44" t="str">
        <f t="shared" si="55"/>
        <v>I4404 50'Cd/200-208V/1Ph/DS/cCSAus</v>
      </c>
      <c r="C3044" s="39" t="s">
        <v>6055</v>
      </c>
      <c r="D3044" s="37" t="str">
        <f>VLOOKUP(A3044,'[1]Zoeller Pump Company'!$A$10:$C$3862,3,FALSE)</f>
        <v>https://www.zoellerpumps.com/en-us/products/sewage-pumps/commercial/400-series</v>
      </c>
      <c r="E3044" s="39" t="s">
        <v>21</v>
      </c>
      <c r="F3044" s="40">
        <v>2497</v>
      </c>
      <c r="G3044" s="41"/>
      <c r="H3044" s="39">
        <v>53514454180</v>
      </c>
      <c r="I3044" s="39">
        <v>147</v>
      </c>
      <c r="J3044" s="39" t="s">
        <v>22</v>
      </c>
      <c r="K3044" s="39">
        <v>45</v>
      </c>
      <c r="L3044" s="39">
        <v>24.5</v>
      </c>
      <c r="M3044" s="39">
        <v>32.75</v>
      </c>
      <c r="N3044" s="37" t="s">
        <v>23</v>
      </c>
      <c r="O3044" s="37" t="s">
        <v>24</v>
      </c>
    </row>
    <row r="3045" spans="1:15" s="36" customFormat="1" x14ac:dyDescent="0.25">
      <c r="A3045" s="39" t="s">
        <v>6056</v>
      </c>
      <c r="B3045" s="44" t="str">
        <f t="shared" si="55"/>
        <v>G4404 50'Cd/460V/3Ph/DS/cCSAus</v>
      </c>
      <c r="C3045" s="39" t="str">
        <f>VLOOKUP(A3045,'[2]2021 M10 PricePartsList'!$A:$D,2,FALSE)</f>
        <v>G4404 50'Cd/460V/3Ph/DS/cCSAus</v>
      </c>
      <c r="D3045" s="39" t="s">
        <v>6057</v>
      </c>
      <c r="E3045" s="37" t="s">
        <v>21</v>
      </c>
      <c r="F3045" s="50">
        <v>2512</v>
      </c>
      <c r="G3045" s="41"/>
      <c r="H3045" s="42">
        <v>53514460143</v>
      </c>
      <c r="I3045" s="43">
        <v>148</v>
      </c>
      <c r="J3045" s="46" t="s">
        <v>22</v>
      </c>
      <c r="K3045" s="43">
        <v>45</v>
      </c>
      <c r="L3045" s="43">
        <v>24.5</v>
      </c>
      <c r="M3045" s="43">
        <v>32.75</v>
      </c>
      <c r="N3045" s="37" t="s">
        <v>23</v>
      </c>
      <c r="O3045" s="37" t="s">
        <v>24</v>
      </c>
    </row>
    <row r="3046" spans="1:15" s="36" customFormat="1" x14ac:dyDescent="0.25">
      <c r="A3046" s="37" t="s">
        <v>6058</v>
      </c>
      <c r="B3046" s="44" t="str">
        <f t="shared" si="55"/>
        <v>E4405 230V/1Ph/DS/CSA</v>
      </c>
      <c r="C3046" s="37" t="s">
        <v>6059</v>
      </c>
      <c r="D3046" s="37" t="str">
        <f>VLOOKUP(A3046,'[1]Zoeller Pump Company'!$A$10:$C$3862,3,FALSE)</f>
        <v>https://www.zoellerpumps.com/en-us/products/sewage-pumps/commercial/400-series</v>
      </c>
      <c r="E3046" s="37" t="s">
        <v>21</v>
      </c>
      <c r="F3046" s="40">
        <v>2590</v>
      </c>
      <c r="G3046" s="41"/>
      <c r="H3046" s="42">
        <v>53514053215</v>
      </c>
      <c r="I3046" s="43">
        <v>147</v>
      </c>
      <c r="J3046" s="43" t="s">
        <v>22</v>
      </c>
      <c r="K3046" s="43">
        <v>45</v>
      </c>
      <c r="L3046" s="43">
        <v>24.5</v>
      </c>
      <c r="M3046" s="43">
        <v>32.75</v>
      </c>
      <c r="N3046" s="37" t="s">
        <v>23</v>
      </c>
      <c r="O3046" s="37" t="s">
        <v>24</v>
      </c>
    </row>
    <row r="3047" spans="1:15" s="36" customFormat="1" x14ac:dyDescent="0.25">
      <c r="A3047" s="37" t="s">
        <v>6060</v>
      </c>
      <c r="B3047" s="44" t="str">
        <f t="shared" si="55"/>
        <v>I4405 200-208V/1Ph/DS/cCSAus</v>
      </c>
      <c r="C3047" s="37" t="s">
        <v>6061</v>
      </c>
      <c r="D3047" s="37" t="str">
        <f>VLOOKUP(A3047,'[1]Zoeller Pump Company'!$A$10:$C$3862,3,FALSE)</f>
        <v>https://www.zoellerpumps.com/en-us/products/sewage-pumps/commercial/400-series</v>
      </c>
      <c r="E3047" s="37" t="s">
        <v>21</v>
      </c>
      <c r="F3047" s="40">
        <v>2630</v>
      </c>
      <c r="G3047" s="41"/>
      <c r="H3047" s="42">
        <v>53514053239</v>
      </c>
      <c r="I3047" s="43">
        <v>147</v>
      </c>
      <c r="J3047" s="43" t="s">
        <v>22</v>
      </c>
      <c r="K3047" s="43">
        <v>45</v>
      </c>
      <c r="L3047" s="43">
        <v>24.5</v>
      </c>
      <c r="M3047" s="43">
        <v>32.75</v>
      </c>
      <c r="N3047" s="37" t="s">
        <v>23</v>
      </c>
      <c r="O3047" s="37" t="s">
        <v>24</v>
      </c>
    </row>
    <row r="3048" spans="1:15" s="36" customFormat="1" x14ac:dyDescent="0.25">
      <c r="A3048" s="37" t="s">
        <v>6062</v>
      </c>
      <c r="B3048" s="44" t="str">
        <f t="shared" si="55"/>
        <v>J4405 200-208V/3Ph/DS/cCSAus</v>
      </c>
      <c r="C3048" s="37" t="s">
        <v>6063</v>
      </c>
      <c r="D3048" s="37" t="str">
        <f>VLOOKUP(A3048,'[1]Zoeller Pump Company'!$A$10:$C$3862,3,FALSE)</f>
        <v>https://www.zoellerpumps.com/en-us/products/sewage-pumps/commercial/400-series</v>
      </c>
      <c r="E3048" s="37" t="s">
        <v>21</v>
      </c>
      <c r="F3048" s="40">
        <v>2705</v>
      </c>
      <c r="G3048" s="41"/>
      <c r="H3048" s="42">
        <v>53514053246</v>
      </c>
      <c r="I3048" s="43">
        <v>147</v>
      </c>
      <c r="J3048" s="43" t="s">
        <v>22</v>
      </c>
      <c r="K3048" s="43">
        <v>45</v>
      </c>
      <c r="L3048" s="43">
        <v>24.5</v>
      </c>
      <c r="M3048" s="43">
        <v>32.75</v>
      </c>
      <c r="N3048" s="37" t="s">
        <v>23</v>
      </c>
      <c r="O3048" s="37" t="s">
        <v>24</v>
      </c>
    </row>
    <row r="3049" spans="1:15" s="36" customFormat="1" x14ac:dyDescent="0.25">
      <c r="A3049" s="37" t="s">
        <v>6064</v>
      </c>
      <c r="B3049" s="44" t="str">
        <f t="shared" si="55"/>
        <v>F4405 230V/3Ph/DS/cCSAus</v>
      </c>
      <c r="C3049" s="37" t="s">
        <v>6065</v>
      </c>
      <c r="D3049" s="37" t="str">
        <f>VLOOKUP(A3049,'[1]Zoeller Pump Company'!$A$10:$C$3862,3,FALSE)</f>
        <v>https://www.zoellerpumps.com/en-us/products/sewage-pumps/commercial/400-series</v>
      </c>
      <c r="E3049" s="37" t="s">
        <v>21</v>
      </c>
      <c r="F3049" s="40">
        <v>2705</v>
      </c>
      <c r="G3049" s="41"/>
      <c r="H3049" s="42">
        <v>53514053253</v>
      </c>
      <c r="I3049" s="43">
        <v>147</v>
      </c>
      <c r="J3049" s="43" t="s">
        <v>22</v>
      </c>
      <c r="K3049" s="43">
        <v>45</v>
      </c>
      <c r="L3049" s="43">
        <v>24.5</v>
      </c>
      <c r="M3049" s="43">
        <v>32.75</v>
      </c>
      <c r="N3049" s="37" t="s">
        <v>23</v>
      </c>
      <c r="O3049" s="37" t="s">
        <v>24</v>
      </c>
    </row>
    <row r="3050" spans="1:15" s="36" customFormat="1" x14ac:dyDescent="0.25">
      <c r="A3050" s="37" t="s">
        <v>6066</v>
      </c>
      <c r="B3050" s="44" t="str">
        <f t="shared" si="55"/>
        <v>G4405 460V/3Ph/DS/cCSAus</v>
      </c>
      <c r="C3050" s="37" t="s">
        <v>6067</v>
      </c>
      <c r="D3050" s="37" t="str">
        <f>VLOOKUP(A3050,'[1]Zoeller Pump Company'!$A$10:$C$3862,3,FALSE)</f>
        <v>https://www.zoellerpumps.com/en-us/products/sewage-pumps/commercial/400-series</v>
      </c>
      <c r="E3050" s="37" t="s">
        <v>21</v>
      </c>
      <c r="F3050" s="40">
        <v>2705</v>
      </c>
      <c r="G3050" s="41"/>
      <c r="H3050" s="42">
        <v>53514053260</v>
      </c>
      <c r="I3050" s="43">
        <v>147</v>
      </c>
      <c r="J3050" s="43" t="s">
        <v>22</v>
      </c>
      <c r="K3050" s="43">
        <v>45</v>
      </c>
      <c r="L3050" s="43">
        <v>24.5</v>
      </c>
      <c r="M3050" s="43">
        <v>32.75</v>
      </c>
      <c r="N3050" s="37" t="s">
        <v>23</v>
      </c>
      <c r="O3050" s="37" t="s">
        <v>24</v>
      </c>
    </row>
    <row r="3051" spans="1:15" s="36" customFormat="1" x14ac:dyDescent="0.25">
      <c r="A3051" s="37" t="s">
        <v>6068</v>
      </c>
      <c r="B3051" s="44" t="str">
        <f t="shared" ref="B3051:B3114" si="56">IF(D3051&lt;&gt;0,HYPERLINK(D3051,C3051),"NO LINK")</f>
        <v>G4405 50'Cd/460V/3Ph/DS/cCSAus</v>
      </c>
      <c r="C3051" s="37" t="s">
        <v>6069</v>
      </c>
      <c r="D3051" s="37" t="str">
        <f>VLOOKUP(A3051,'[1]Zoeller Pump Company'!$A$10:$C$3862,3,FALSE)</f>
        <v>https://www.zoellerpumps.com/en-us/products/sewage-pumps/commercial/400-series</v>
      </c>
      <c r="E3051" s="37" t="s">
        <v>21</v>
      </c>
      <c r="F3051" s="40">
        <v>2845</v>
      </c>
      <c r="G3051" s="41"/>
      <c r="H3051" s="42">
        <v>53514064006</v>
      </c>
      <c r="I3051" s="43">
        <v>155</v>
      </c>
      <c r="J3051" s="43" t="s">
        <v>3727</v>
      </c>
      <c r="K3051" s="43">
        <v>45</v>
      </c>
      <c r="L3051" s="43">
        <v>24.5</v>
      </c>
      <c r="M3051" s="43">
        <v>32.75</v>
      </c>
      <c r="N3051" s="37" t="s">
        <v>23</v>
      </c>
      <c r="O3051" s="37" t="s">
        <v>24</v>
      </c>
    </row>
    <row r="3052" spans="1:15" s="36" customFormat="1" x14ac:dyDescent="0.25">
      <c r="A3052" s="37" t="s">
        <v>6070</v>
      </c>
      <c r="B3052" s="44" t="str">
        <f t="shared" si="56"/>
        <v>F4405 50'Cd/230V/3Ph/DS/cCSAus</v>
      </c>
      <c r="C3052" s="37" t="s">
        <v>6071</v>
      </c>
      <c r="D3052" s="37" t="str">
        <f>VLOOKUP(A3052,'[1]Zoeller Pump Company'!$A$10:$C$3862,3,FALSE)</f>
        <v>https://www.zoellerpumps.com/en-us/products/sewage-pumps/commercial/400-series</v>
      </c>
      <c r="E3052" s="37" t="s">
        <v>21</v>
      </c>
      <c r="F3052" s="40">
        <v>2845</v>
      </c>
      <c r="G3052" s="41"/>
      <c r="H3052" s="42">
        <v>53514069254</v>
      </c>
      <c r="I3052" s="43">
        <v>155</v>
      </c>
      <c r="J3052" s="43" t="s">
        <v>22</v>
      </c>
      <c r="K3052" s="43">
        <v>45</v>
      </c>
      <c r="L3052" s="43">
        <v>24.5</v>
      </c>
      <c r="M3052" s="43">
        <v>32.75</v>
      </c>
      <c r="N3052" s="37" t="s">
        <v>23</v>
      </c>
      <c r="O3052" s="37" t="s">
        <v>24</v>
      </c>
    </row>
    <row r="3053" spans="1:15" s="36" customFormat="1" x14ac:dyDescent="0.25">
      <c r="A3053" s="37" t="s">
        <v>6072</v>
      </c>
      <c r="B3053" s="44" t="str">
        <f t="shared" si="56"/>
        <v>G4405 35'Cd/460V/3Ph/DS/cCSAus</v>
      </c>
      <c r="C3053" s="37" t="s">
        <v>6073</v>
      </c>
      <c r="D3053" s="37" t="str">
        <f>VLOOKUP(A3053,'[1]Zoeller Pump Company'!$A$10:$C$3862,3,FALSE)</f>
        <v>https://www.zoellerpumps.com/en-us/products/sewage-pumps/commercial/400-series</v>
      </c>
      <c r="E3053" s="37" t="s">
        <v>21</v>
      </c>
      <c r="F3053" s="40">
        <v>2815</v>
      </c>
      <c r="G3053" s="41"/>
      <c r="H3053" s="42">
        <v>53514076672</v>
      </c>
      <c r="I3053" s="43">
        <v>153</v>
      </c>
      <c r="J3053" s="43" t="s">
        <v>22</v>
      </c>
      <c r="K3053" s="43">
        <v>45</v>
      </c>
      <c r="L3053" s="43">
        <v>24.5</v>
      </c>
      <c r="M3053" s="43">
        <v>32.75</v>
      </c>
      <c r="N3053" s="37" t="s">
        <v>23</v>
      </c>
      <c r="O3053" s="37" t="s">
        <v>24</v>
      </c>
    </row>
    <row r="3054" spans="1:15" s="36" customFormat="1" x14ac:dyDescent="0.25">
      <c r="A3054" s="37" t="s">
        <v>6074</v>
      </c>
      <c r="B3054" s="44" t="str">
        <f t="shared" si="56"/>
        <v>E4405 35'Cd/230V/1Ph/DS/CSA</v>
      </c>
      <c r="C3054" s="37" t="s">
        <v>6075</v>
      </c>
      <c r="D3054" s="37" t="str">
        <f>VLOOKUP(A3054,'[1]Zoeller Pump Company'!$A$10:$C$3862,3,FALSE)</f>
        <v>https://www.zoellerpumps.com/en-us/products/sewage-pumps/commercial/400-series</v>
      </c>
      <c r="E3054" s="37" t="s">
        <v>21</v>
      </c>
      <c r="F3054" s="40">
        <v>2700</v>
      </c>
      <c r="G3054" s="41"/>
      <c r="H3054" s="42">
        <v>53514088910</v>
      </c>
      <c r="I3054" s="43">
        <v>153</v>
      </c>
      <c r="J3054" s="43" t="s">
        <v>22</v>
      </c>
      <c r="K3054" s="43">
        <v>45</v>
      </c>
      <c r="L3054" s="43">
        <v>24.5</v>
      </c>
      <c r="M3054" s="43">
        <v>32.75</v>
      </c>
      <c r="N3054" s="37" t="s">
        <v>23</v>
      </c>
      <c r="O3054" s="37" t="s">
        <v>24</v>
      </c>
    </row>
    <row r="3055" spans="1:15" s="36" customFormat="1" x14ac:dyDescent="0.25">
      <c r="A3055" s="37" t="s">
        <v>6076</v>
      </c>
      <c r="B3055" s="44" t="str">
        <f t="shared" si="56"/>
        <v>WD4405 230V/1Ph/DS/CSA</v>
      </c>
      <c r="C3055" s="37" t="s">
        <v>6077</v>
      </c>
      <c r="D3055" s="37" t="str">
        <f>VLOOKUP(A3055,'[1]Zoeller Pump Company'!$A$10:$C$3862,3,FALSE)</f>
        <v>https://www.zoellerpumps.com/en-us/products/sewage-pumps/commercial/400-series</v>
      </c>
      <c r="E3055" s="37" t="s">
        <v>21</v>
      </c>
      <c r="F3055" s="40">
        <v>2765</v>
      </c>
      <c r="G3055" s="41"/>
      <c r="H3055" s="42">
        <v>53514094690</v>
      </c>
      <c r="I3055" s="43">
        <v>150</v>
      </c>
      <c r="J3055" s="43" t="s">
        <v>22</v>
      </c>
      <c r="K3055" s="43">
        <v>45</v>
      </c>
      <c r="L3055" s="43">
        <v>24.5</v>
      </c>
      <c r="M3055" s="43">
        <v>32.75</v>
      </c>
      <c r="N3055" s="37" t="s">
        <v>23</v>
      </c>
      <c r="O3055" s="37" t="s">
        <v>24</v>
      </c>
    </row>
    <row r="3056" spans="1:15" s="36" customFormat="1" x14ac:dyDescent="0.25">
      <c r="A3056" s="37" t="s">
        <v>6078</v>
      </c>
      <c r="B3056" s="44" t="str">
        <f t="shared" si="56"/>
        <v>J4405 35'Cd/200-208V/3Ph/DS/cCSAus</v>
      </c>
      <c r="C3056" s="37" t="s">
        <v>6079</v>
      </c>
      <c r="D3056" s="37" t="str">
        <f>VLOOKUP(A3056,'[1]Zoeller Pump Company'!$A$10:$C$3862,3,FALSE)</f>
        <v>https://www.zoellerpumps.com/en-us/products/sewage-pumps/commercial/400-series</v>
      </c>
      <c r="E3056" s="37" t="s">
        <v>21</v>
      </c>
      <c r="F3056" s="40">
        <v>2815</v>
      </c>
      <c r="G3056" s="41"/>
      <c r="H3056" s="42">
        <v>53514151300</v>
      </c>
      <c r="I3056" s="43">
        <v>150</v>
      </c>
      <c r="J3056" s="43" t="s">
        <v>22</v>
      </c>
      <c r="K3056" s="43">
        <v>45</v>
      </c>
      <c r="L3056" s="43">
        <v>24.5</v>
      </c>
      <c r="M3056" s="43">
        <v>32.75</v>
      </c>
      <c r="N3056" s="37" t="s">
        <v>23</v>
      </c>
      <c r="O3056" s="37" t="s">
        <v>24</v>
      </c>
    </row>
    <row r="3057" spans="1:16" s="36" customFormat="1" x14ac:dyDescent="0.25">
      <c r="A3057" s="37" t="s">
        <v>6080</v>
      </c>
      <c r="B3057" s="44" t="str">
        <f t="shared" si="56"/>
        <v>J4405 50'Cd/200-208V/3Ph/DS/cCSAus</v>
      </c>
      <c r="C3057" s="37" t="s">
        <v>6081</v>
      </c>
      <c r="D3057" s="37" t="str">
        <f>VLOOKUP(A3057,'[1]Zoeller Pump Company'!$A$10:$C$3862,3,FALSE)</f>
        <v>https://www.zoellerpumps.com/en-us/products/sewage-pumps/commercial/400-series</v>
      </c>
      <c r="E3057" s="37" t="s">
        <v>21</v>
      </c>
      <c r="F3057" s="40">
        <v>2845</v>
      </c>
      <c r="G3057" s="41"/>
      <c r="H3057" s="42">
        <v>53514156916</v>
      </c>
      <c r="I3057" s="43">
        <v>153</v>
      </c>
      <c r="J3057" s="43" t="s">
        <v>22</v>
      </c>
      <c r="K3057" s="43">
        <v>45</v>
      </c>
      <c r="L3057" s="43">
        <v>24.5</v>
      </c>
      <c r="M3057" s="43">
        <v>32.75</v>
      </c>
      <c r="N3057" s="37" t="s">
        <v>23</v>
      </c>
      <c r="O3057" s="37" t="s">
        <v>24</v>
      </c>
    </row>
    <row r="3058" spans="1:16" s="36" customFormat="1" x14ac:dyDescent="0.25">
      <c r="A3058" s="37" t="s">
        <v>6082</v>
      </c>
      <c r="B3058" s="44" t="str">
        <f t="shared" si="56"/>
        <v>E4405 50'Cd/230V/1Ph/DS/CSA</v>
      </c>
      <c r="C3058" s="37" t="s">
        <v>6083</v>
      </c>
      <c r="D3058" s="37" t="str">
        <f>VLOOKUP(A3058,'[1]Zoeller Pump Company'!$A$10:$C$3862,3,FALSE)</f>
        <v>https://www.zoellerpumps.com/en-us/products/sewage-pumps/commercial/400-series</v>
      </c>
      <c r="E3058" s="37" t="s">
        <v>21</v>
      </c>
      <c r="F3058" s="40">
        <v>2730</v>
      </c>
      <c r="G3058" s="41"/>
      <c r="H3058" s="42">
        <v>53514172091</v>
      </c>
      <c r="I3058" s="43">
        <v>155</v>
      </c>
      <c r="J3058" s="43" t="s">
        <v>22</v>
      </c>
      <c r="K3058" s="43">
        <v>45</v>
      </c>
      <c r="L3058" s="43">
        <v>24.5</v>
      </c>
      <c r="M3058" s="43">
        <v>32.75</v>
      </c>
      <c r="N3058" s="37" t="s">
        <v>23</v>
      </c>
      <c r="O3058" s="37" t="s">
        <v>24</v>
      </c>
    </row>
    <row r="3059" spans="1:16" s="36" customFormat="1" x14ac:dyDescent="0.25">
      <c r="A3059" s="37" t="s">
        <v>6084</v>
      </c>
      <c r="B3059" s="44" t="str">
        <f t="shared" si="56"/>
        <v>I4405 25'Cord/200-208V/1Ph/DS/cCSAus</v>
      </c>
      <c r="C3059" s="37" t="s">
        <v>6085</v>
      </c>
      <c r="D3059" s="37" t="str">
        <f>VLOOKUP(A3059,'[1]Zoeller Pump Company'!$A$10:$C$3862,3,FALSE)</f>
        <v>https://www.zoellerpumps.com/en-us/products/sewage-pumps/commercial/400-series</v>
      </c>
      <c r="E3059" s="37" t="s">
        <v>21</v>
      </c>
      <c r="F3059" s="40">
        <v>2730</v>
      </c>
      <c r="G3059" s="41"/>
      <c r="H3059" s="42">
        <v>53514235369</v>
      </c>
      <c r="I3059" s="43">
        <v>147</v>
      </c>
      <c r="J3059" s="43" t="s">
        <v>22</v>
      </c>
      <c r="K3059" s="43">
        <v>45</v>
      </c>
      <c r="L3059" s="43">
        <v>24.5</v>
      </c>
      <c r="M3059" s="43">
        <v>32.75</v>
      </c>
      <c r="N3059" s="37" t="s">
        <v>23</v>
      </c>
      <c r="O3059" s="37" t="s">
        <v>24</v>
      </c>
    </row>
    <row r="3060" spans="1:16" s="36" customFormat="1" x14ac:dyDescent="0.25">
      <c r="A3060" s="37" t="s">
        <v>6086</v>
      </c>
      <c r="B3060" s="44" t="str">
        <f t="shared" si="56"/>
        <v>WD4405 50'Cd/230V/1Ph/DS/CSA</v>
      </c>
      <c r="C3060" s="37" t="s">
        <v>6087</v>
      </c>
      <c r="D3060" s="37" t="str">
        <f>VLOOKUP(A3060,'[1]Zoeller Pump Company'!$A$10:$C$3862,3,FALSE)</f>
        <v>https://www.zoellerpumps.com/en-us/products/sewage-pumps/commercial/400-series</v>
      </c>
      <c r="E3060" s="37" t="s">
        <v>21</v>
      </c>
      <c r="F3060" s="40">
        <v>2905</v>
      </c>
      <c r="G3060" s="41"/>
      <c r="H3060" s="42">
        <v>53514293604</v>
      </c>
      <c r="I3060" s="43">
        <v>150</v>
      </c>
      <c r="J3060" s="43" t="s">
        <v>22</v>
      </c>
      <c r="K3060" s="43">
        <v>45</v>
      </c>
      <c r="L3060" s="43">
        <v>24.5</v>
      </c>
      <c r="M3060" s="43">
        <v>32.75</v>
      </c>
      <c r="N3060" s="37" t="s">
        <v>23</v>
      </c>
      <c r="O3060" s="37" t="s">
        <v>24</v>
      </c>
    </row>
    <row r="3061" spans="1:16" s="36" customFormat="1" x14ac:dyDescent="0.25">
      <c r="A3061" s="37" t="s">
        <v>6088</v>
      </c>
      <c r="B3061" s="44" t="str">
        <f t="shared" si="56"/>
        <v>G4405 25'Cd/460V/3Ph/DS/cCSAus</v>
      </c>
      <c r="C3061" s="37" t="s">
        <v>6089</v>
      </c>
      <c r="D3061" s="37" t="str">
        <f>VLOOKUP(A3061,'[1]Zoeller Pump Company'!$A$10:$C$3862,3,FALSE)</f>
        <v>https://www.zoellerpumps.com/en-us/products/sewage-pumps/commercial/400-series</v>
      </c>
      <c r="E3061" s="37" t="s">
        <v>21</v>
      </c>
      <c r="F3061" s="40">
        <v>2805</v>
      </c>
      <c r="G3061" s="41"/>
      <c r="H3061" s="42">
        <v>53514300135</v>
      </c>
      <c r="I3061" s="43">
        <v>153</v>
      </c>
      <c r="J3061" s="43" t="s">
        <v>22</v>
      </c>
      <c r="K3061" s="43">
        <v>45</v>
      </c>
      <c r="L3061" s="43">
        <v>24.5</v>
      </c>
      <c r="M3061" s="43">
        <v>32.75</v>
      </c>
      <c r="N3061" s="37" t="s">
        <v>23</v>
      </c>
      <c r="O3061" s="37" t="s">
        <v>24</v>
      </c>
      <c r="P3061" s="39"/>
    </row>
    <row r="3062" spans="1:16" s="36" customFormat="1" x14ac:dyDescent="0.25">
      <c r="A3062" s="37" t="s">
        <v>6090</v>
      </c>
      <c r="B3062" s="44" t="str">
        <f t="shared" si="56"/>
        <v>E4405 25'Cd/230V/1Ph/DS/CSA</v>
      </c>
      <c r="C3062" s="37" t="s">
        <v>6091</v>
      </c>
      <c r="D3062" s="37" t="str">
        <f>VLOOKUP(A3062,'[1]Zoeller Pump Company'!$A$10:$C$3862,3,FALSE)</f>
        <v>https://www.zoellerpumps.com/en-us/products/sewage-pumps/commercial/400-series</v>
      </c>
      <c r="E3062" s="37" t="s">
        <v>21</v>
      </c>
      <c r="F3062" s="40">
        <v>2690</v>
      </c>
      <c r="G3062" s="41"/>
      <c r="H3062" s="42">
        <v>53514318819</v>
      </c>
      <c r="I3062" s="43">
        <v>245</v>
      </c>
      <c r="J3062" s="43" t="s">
        <v>22</v>
      </c>
      <c r="K3062" s="43">
        <v>45</v>
      </c>
      <c r="L3062" s="43">
        <v>24.5</v>
      </c>
      <c r="M3062" s="43">
        <v>32.75</v>
      </c>
      <c r="N3062" s="37" t="s">
        <v>23</v>
      </c>
      <c r="O3062" s="37" t="s">
        <v>24</v>
      </c>
    </row>
    <row r="3063" spans="1:16" s="36" customFormat="1" x14ac:dyDescent="0.25">
      <c r="A3063" s="37" t="s">
        <v>6092</v>
      </c>
      <c r="B3063" s="44" t="str">
        <f t="shared" si="56"/>
        <v>F4405 35'Cd/230V/3Ph/DS/cCSAus</v>
      </c>
      <c r="C3063" s="37" t="s">
        <v>6093</v>
      </c>
      <c r="D3063" s="37" t="str">
        <f>VLOOKUP(A3063,'[1]Zoeller Pump Company'!$A$10:$C$3862,3,FALSE)</f>
        <v>https://www.zoellerpumps.com/en-us/products/sewage-pumps/commercial/400-series</v>
      </c>
      <c r="E3063" s="37" t="s">
        <v>21</v>
      </c>
      <c r="F3063" s="40">
        <v>2815</v>
      </c>
      <c r="G3063" s="41"/>
      <c r="H3063" s="42">
        <v>53514359317</v>
      </c>
      <c r="I3063" s="43">
        <v>155</v>
      </c>
      <c r="J3063" s="43" t="s">
        <v>22</v>
      </c>
      <c r="K3063" s="43">
        <v>45</v>
      </c>
      <c r="L3063" s="43">
        <v>24.5</v>
      </c>
      <c r="M3063" s="43">
        <v>32.75</v>
      </c>
      <c r="N3063" s="37" t="s">
        <v>23</v>
      </c>
      <c r="O3063" s="37" t="s">
        <v>24</v>
      </c>
    </row>
    <row r="3064" spans="1:16" s="36" customFormat="1" x14ac:dyDescent="0.25">
      <c r="A3064" s="39" t="s">
        <v>6094</v>
      </c>
      <c r="B3064" s="44" t="str">
        <f t="shared" si="56"/>
        <v>I4405 50'Cord/200-208V/1Ph/DS/cCSAus</v>
      </c>
      <c r="C3064" s="39" t="str">
        <f>VLOOKUP(A3064,'[2]2021 M10 PricePartsList'!$A:$D,2,FALSE)</f>
        <v>I4405 50'Cord/200-208V/1Ph/DS/cCSAus</v>
      </c>
      <c r="D3064" s="39" t="s">
        <v>6057</v>
      </c>
      <c r="E3064" s="37" t="s">
        <v>21</v>
      </c>
      <c r="F3064" s="50">
        <v>2770</v>
      </c>
      <c r="G3064" s="41"/>
      <c r="H3064" s="42">
        <v>53514465087</v>
      </c>
      <c r="I3064" s="43">
        <v>147</v>
      </c>
      <c r="J3064" s="46" t="s">
        <v>22</v>
      </c>
      <c r="K3064" s="43">
        <v>45</v>
      </c>
      <c r="L3064" s="43">
        <v>24.5</v>
      </c>
      <c r="M3064" s="43">
        <v>32.75</v>
      </c>
      <c r="N3064" s="37" t="s">
        <v>23</v>
      </c>
      <c r="O3064" s="37" t="s">
        <v>24</v>
      </c>
    </row>
    <row r="3065" spans="1:16" s="36" customFormat="1" x14ac:dyDescent="0.25">
      <c r="A3065" s="37" t="s">
        <v>6095</v>
      </c>
      <c r="B3065" s="44" t="str">
        <f t="shared" si="56"/>
        <v>Pump,.5Hp/230V/7 Gpm/10-Stage/3-Wire w-Grnd/Turbine Potable Water/cCSAus</v>
      </c>
      <c r="C3065" s="37" t="s">
        <v>6096</v>
      </c>
      <c r="D3065" s="51" t="s">
        <v>6097</v>
      </c>
      <c r="E3065" s="37" t="s">
        <v>21</v>
      </c>
      <c r="F3065" s="40">
        <v>831</v>
      </c>
      <c r="G3065" s="41"/>
      <c r="H3065" s="42">
        <v>53514215583</v>
      </c>
      <c r="I3065" s="43">
        <v>28</v>
      </c>
      <c r="J3065" s="43" t="s">
        <v>22</v>
      </c>
      <c r="K3065" s="43">
        <v>4.25</v>
      </c>
      <c r="L3065" s="43">
        <v>4.25</v>
      </c>
      <c r="M3065" s="43">
        <v>35</v>
      </c>
      <c r="N3065" s="37" t="s">
        <v>23</v>
      </c>
      <c r="O3065" s="37" t="s">
        <v>24</v>
      </c>
    </row>
    <row r="3066" spans="1:16" s="36" customFormat="1" x14ac:dyDescent="0.25">
      <c r="A3066" s="37" t="s">
        <v>6098</v>
      </c>
      <c r="B3066" s="44" t="str">
        <f t="shared" si="56"/>
        <v>Pump,.5Hp/115V/7 Gpm/10-Stage/2-Wire w-Grnd/Turbine Potable Water/cCSAus</v>
      </c>
      <c r="C3066" s="37" t="s">
        <v>6099</v>
      </c>
      <c r="D3066" s="51" t="s">
        <v>6097</v>
      </c>
      <c r="E3066" s="37" t="s">
        <v>21</v>
      </c>
      <c r="F3066" s="40">
        <v>889</v>
      </c>
      <c r="G3066" s="41"/>
      <c r="H3066" s="42">
        <v>53514215606</v>
      </c>
      <c r="I3066" s="43">
        <v>28</v>
      </c>
      <c r="J3066" s="43" t="s">
        <v>22</v>
      </c>
      <c r="K3066" s="43">
        <v>4.25</v>
      </c>
      <c r="L3066" s="43">
        <v>4.25</v>
      </c>
      <c r="M3066" s="43">
        <v>30</v>
      </c>
      <c r="N3066" s="37" t="s">
        <v>23</v>
      </c>
      <c r="O3066" s="37" t="s">
        <v>24</v>
      </c>
    </row>
    <row r="3067" spans="1:16" s="36" customFormat="1" x14ac:dyDescent="0.25">
      <c r="A3067" s="37" t="s">
        <v>6100</v>
      </c>
      <c r="B3067" s="44" t="str">
        <f t="shared" si="56"/>
        <v>Pump,.5Hp/230V/7 Gpm/10-Stage/2-Wire w-Grnd/Turbine Potable Water/cCSAus</v>
      </c>
      <c r="C3067" s="37" t="s">
        <v>6101</v>
      </c>
      <c r="D3067" s="51" t="s">
        <v>6097</v>
      </c>
      <c r="E3067" s="37" t="s">
        <v>21</v>
      </c>
      <c r="F3067" s="40">
        <v>889</v>
      </c>
      <c r="G3067" s="41"/>
      <c r="H3067" s="42">
        <v>53514215620</v>
      </c>
      <c r="I3067" s="43">
        <v>28</v>
      </c>
      <c r="J3067" s="43" t="s">
        <v>22</v>
      </c>
      <c r="K3067" s="43">
        <v>4.25</v>
      </c>
      <c r="L3067" s="43">
        <v>4.25</v>
      </c>
      <c r="M3067" s="43">
        <v>35</v>
      </c>
      <c r="N3067" s="37" t="s">
        <v>23</v>
      </c>
      <c r="O3067" s="37" t="s">
        <v>24</v>
      </c>
    </row>
    <row r="3068" spans="1:16" s="36" customFormat="1" x14ac:dyDescent="0.25">
      <c r="A3068" s="37" t="s">
        <v>6102</v>
      </c>
      <c r="B3068" s="44" t="str">
        <f t="shared" si="56"/>
        <v>Pump,.5Hp/115V/11 Gpm/7-Stage/3-Wire w-Grnd/Turbine Potable Water/cCSAus</v>
      </c>
      <c r="C3068" s="37" t="s">
        <v>6103</v>
      </c>
      <c r="D3068" s="51" t="s">
        <v>6097</v>
      </c>
      <c r="E3068" s="37" t="s">
        <v>21</v>
      </c>
      <c r="F3068" s="40">
        <v>726</v>
      </c>
      <c r="G3068" s="41"/>
      <c r="H3068" s="42">
        <v>53514219765</v>
      </c>
      <c r="I3068" s="43">
        <v>27</v>
      </c>
      <c r="J3068" s="43" t="s">
        <v>22</v>
      </c>
      <c r="K3068" s="43">
        <v>4.25</v>
      </c>
      <c r="L3068" s="43">
        <v>4.25</v>
      </c>
      <c r="M3068" s="43">
        <v>35</v>
      </c>
      <c r="N3068" s="37" t="s">
        <v>23</v>
      </c>
      <c r="O3068" s="37" t="s">
        <v>24</v>
      </c>
    </row>
    <row r="3069" spans="1:16" s="36" customFormat="1" x14ac:dyDescent="0.25">
      <c r="A3069" s="37" t="s">
        <v>6104</v>
      </c>
      <c r="B3069" s="44" t="str">
        <f t="shared" si="56"/>
        <v>Pump,.5Hp/230V/11 Gpm/7-Stage/3-Wire w-Grnd/Turbine Potable Water/cCSAus</v>
      </c>
      <c r="C3069" s="37" t="s">
        <v>6105</v>
      </c>
      <c r="D3069" s="51" t="s">
        <v>6097</v>
      </c>
      <c r="E3069" s="37" t="s">
        <v>21</v>
      </c>
      <c r="F3069" s="40">
        <v>726</v>
      </c>
      <c r="G3069" s="41"/>
      <c r="H3069" s="42">
        <v>53514219789</v>
      </c>
      <c r="I3069" s="43">
        <v>27</v>
      </c>
      <c r="J3069" s="43" t="s">
        <v>22</v>
      </c>
      <c r="K3069" s="43">
        <v>4.25</v>
      </c>
      <c r="L3069" s="43">
        <v>4.25</v>
      </c>
      <c r="M3069" s="43">
        <v>26</v>
      </c>
      <c r="N3069" s="37" t="s">
        <v>23</v>
      </c>
      <c r="O3069" s="37" t="s">
        <v>24</v>
      </c>
    </row>
    <row r="3070" spans="1:16" s="36" customFormat="1" x14ac:dyDescent="0.25">
      <c r="A3070" s="37" t="s">
        <v>6106</v>
      </c>
      <c r="B3070" s="44" t="str">
        <f t="shared" si="56"/>
        <v>Pump,.5Hp/115V/11 Gpm/7-Stage/2-Wire w-Grnd/Turbine Potable Water/cCSAus</v>
      </c>
      <c r="C3070" s="37" t="s">
        <v>6107</v>
      </c>
      <c r="D3070" s="51" t="s">
        <v>6097</v>
      </c>
      <c r="E3070" s="37" t="s">
        <v>21</v>
      </c>
      <c r="F3070" s="40">
        <v>753</v>
      </c>
      <c r="G3070" s="41"/>
      <c r="H3070" s="42">
        <v>53514219826</v>
      </c>
      <c r="I3070" s="43">
        <v>27</v>
      </c>
      <c r="J3070" s="43" t="s">
        <v>22</v>
      </c>
      <c r="K3070" s="43">
        <v>4.25</v>
      </c>
      <c r="L3070" s="43">
        <v>4.25</v>
      </c>
      <c r="M3070" s="43">
        <v>26</v>
      </c>
      <c r="N3070" s="37" t="s">
        <v>23</v>
      </c>
      <c r="O3070" s="37" t="s">
        <v>24</v>
      </c>
    </row>
    <row r="3071" spans="1:16" s="36" customFormat="1" x14ac:dyDescent="0.25">
      <c r="A3071" s="37" t="s">
        <v>6108</v>
      </c>
      <c r="B3071" s="44" t="str">
        <f t="shared" si="56"/>
        <v>Pump,.5Hp/230V/11 Gpm/7-Stage/2-Wire w-Grnd/Turbine Potable Water/cCSAus</v>
      </c>
      <c r="C3071" s="37" t="s">
        <v>6109</v>
      </c>
      <c r="D3071" s="51" t="s">
        <v>6097</v>
      </c>
      <c r="E3071" s="37" t="s">
        <v>21</v>
      </c>
      <c r="F3071" s="40">
        <v>753</v>
      </c>
      <c r="G3071" s="41"/>
      <c r="H3071" s="42">
        <v>53514219840</v>
      </c>
      <c r="I3071" s="43">
        <v>27</v>
      </c>
      <c r="J3071" s="43" t="s">
        <v>22</v>
      </c>
      <c r="K3071" s="43">
        <v>4.25</v>
      </c>
      <c r="L3071" s="43">
        <v>4.25</v>
      </c>
      <c r="M3071" s="43">
        <v>26</v>
      </c>
      <c r="N3071" s="37" t="s">
        <v>23</v>
      </c>
      <c r="O3071" s="37" t="s">
        <v>24</v>
      </c>
    </row>
    <row r="3072" spans="1:16" s="36" customFormat="1" x14ac:dyDescent="0.25">
      <c r="A3072" s="37" t="s">
        <v>6110</v>
      </c>
      <c r="B3072" s="44" t="str">
        <f t="shared" si="56"/>
        <v>Pump,.5Hp/115V/5 Gpm/15-Stage/2-Wire w-Grnd/Turbine Potable Water/cCSAus</v>
      </c>
      <c r="C3072" s="37" t="s">
        <v>6111</v>
      </c>
      <c r="D3072" s="51" t="s">
        <v>6097</v>
      </c>
      <c r="E3072" s="37" t="s">
        <v>21</v>
      </c>
      <c r="F3072" s="40">
        <v>1022</v>
      </c>
      <c r="G3072" s="41"/>
      <c r="H3072" s="42">
        <v>53514288730</v>
      </c>
      <c r="I3072" s="43">
        <v>26.5</v>
      </c>
      <c r="J3072" s="43" t="s">
        <v>22</v>
      </c>
      <c r="K3072" s="43">
        <v>4.25</v>
      </c>
      <c r="L3072" s="43">
        <v>4.25</v>
      </c>
      <c r="M3072" s="43">
        <v>30</v>
      </c>
      <c r="N3072" s="37" t="s">
        <v>23</v>
      </c>
      <c r="O3072" s="37" t="s">
        <v>24</v>
      </c>
    </row>
    <row r="3073" spans="1:15" s="36" customFormat="1" x14ac:dyDescent="0.25">
      <c r="A3073" s="37" t="s">
        <v>6112</v>
      </c>
      <c r="B3073" s="44" t="str">
        <f t="shared" si="56"/>
        <v>Pump,.5Hp/230V/5 Gpm/15-Stage/2-Wire w-Grnd/Turbine Potable Water/cCSAus</v>
      </c>
      <c r="C3073" s="37" t="s">
        <v>6113</v>
      </c>
      <c r="D3073" s="51" t="s">
        <v>6097</v>
      </c>
      <c r="E3073" s="37" t="s">
        <v>21</v>
      </c>
      <c r="F3073" s="40">
        <v>1022</v>
      </c>
      <c r="G3073" s="41"/>
      <c r="H3073" s="42">
        <v>53514288778</v>
      </c>
      <c r="I3073" s="43">
        <v>26.5</v>
      </c>
      <c r="J3073" s="43" t="s">
        <v>22</v>
      </c>
      <c r="K3073" s="43">
        <v>4.25</v>
      </c>
      <c r="L3073" s="43">
        <v>4.25</v>
      </c>
      <c r="M3073" s="43">
        <v>30</v>
      </c>
      <c r="N3073" s="37" t="s">
        <v>23</v>
      </c>
      <c r="O3073" s="37" t="s">
        <v>24</v>
      </c>
    </row>
    <row r="3074" spans="1:15" s="36" customFormat="1" x14ac:dyDescent="0.25">
      <c r="A3074" s="37" t="s">
        <v>6114</v>
      </c>
      <c r="B3074" s="44" t="str">
        <f t="shared" si="56"/>
        <v>Pump,.75Hp/230V/7 Gpm/14-Stage/2-Wire w-Grnd/Turbine Potable Water/cCSAus</v>
      </c>
      <c r="C3074" s="37" t="s">
        <v>6115</v>
      </c>
      <c r="D3074" s="51" t="s">
        <v>6097</v>
      </c>
      <c r="E3074" s="37" t="s">
        <v>21</v>
      </c>
      <c r="F3074" s="40">
        <v>1113</v>
      </c>
      <c r="G3074" s="41"/>
      <c r="H3074" s="42">
        <v>53514219857</v>
      </c>
      <c r="I3074" s="43">
        <v>32</v>
      </c>
      <c r="J3074" s="43" t="s">
        <v>22</v>
      </c>
      <c r="K3074" s="43">
        <v>4.25</v>
      </c>
      <c r="L3074" s="43">
        <v>4.25</v>
      </c>
      <c r="M3074" s="43">
        <v>35</v>
      </c>
      <c r="N3074" s="37" t="s">
        <v>23</v>
      </c>
      <c r="O3074" s="37" t="s">
        <v>24</v>
      </c>
    </row>
    <row r="3075" spans="1:15" s="36" customFormat="1" x14ac:dyDescent="0.25">
      <c r="A3075" s="37" t="s">
        <v>6116</v>
      </c>
      <c r="B3075" s="44" t="str">
        <f t="shared" si="56"/>
        <v>Pump,.75Hp/230V/11 Gpm/10-Stage/3-Wire w-Grnd/Turbine Potable Water/cCSAus</v>
      </c>
      <c r="C3075" s="37" t="s">
        <v>6117</v>
      </c>
      <c r="D3075" s="51" t="s">
        <v>6097</v>
      </c>
      <c r="E3075" s="37" t="s">
        <v>21</v>
      </c>
      <c r="F3075" s="40">
        <v>779</v>
      </c>
      <c r="G3075" s="41"/>
      <c r="H3075" s="42">
        <v>53514219871</v>
      </c>
      <c r="I3075" s="43">
        <v>32</v>
      </c>
      <c r="J3075" s="43" t="s">
        <v>22</v>
      </c>
      <c r="K3075" s="43">
        <v>4.25</v>
      </c>
      <c r="L3075" s="43">
        <v>4.25</v>
      </c>
      <c r="M3075" s="43">
        <v>35</v>
      </c>
      <c r="N3075" s="37" t="s">
        <v>23</v>
      </c>
      <c r="O3075" s="37" t="s">
        <v>24</v>
      </c>
    </row>
    <row r="3076" spans="1:15" s="36" customFormat="1" x14ac:dyDescent="0.25">
      <c r="A3076" s="37" t="s">
        <v>6118</v>
      </c>
      <c r="B3076" s="44" t="str">
        <f t="shared" si="56"/>
        <v>Pump,.75Hp/230V/11 Gpm/10-Stage/2-Wire w-Grnd/Turbine Potable Water/cCSAus</v>
      </c>
      <c r="C3076" s="37" t="s">
        <v>6119</v>
      </c>
      <c r="D3076" s="51" t="s">
        <v>6097</v>
      </c>
      <c r="E3076" s="37" t="s">
        <v>21</v>
      </c>
      <c r="F3076" s="40">
        <v>856</v>
      </c>
      <c r="G3076" s="41"/>
      <c r="H3076" s="42">
        <v>53514219895</v>
      </c>
      <c r="I3076" s="43">
        <v>32</v>
      </c>
      <c r="J3076" s="43" t="s">
        <v>22</v>
      </c>
      <c r="K3076" s="43">
        <v>4.25</v>
      </c>
      <c r="L3076" s="43">
        <v>4.25</v>
      </c>
      <c r="M3076" s="43">
        <v>35</v>
      </c>
      <c r="N3076" s="37" t="s">
        <v>23</v>
      </c>
      <c r="O3076" s="37" t="s">
        <v>24</v>
      </c>
    </row>
    <row r="3077" spans="1:15" s="36" customFormat="1" x14ac:dyDescent="0.25">
      <c r="A3077" s="37" t="s">
        <v>6120</v>
      </c>
      <c r="B3077" s="44" t="str">
        <f t="shared" si="56"/>
        <v>Pump,.75Hp/230V/5 Gpm/21-Stage/2-Wire w-Grnd/Turbine Potable Water/cCSAus</v>
      </c>
      <c r="C3077" s="37" t="s">
        <v>6121</v>
      </c>
      <c r="D3077" s="51" t="s">
        <v>6097</v>
      </c>
      <c r="E3077" s="37" t="s">
        <v>21</v>
      </c>
      <c r="F3077" s="40">
        <v>1221</v>
      </c>
      <c r="G3077" s="41"/>
      <c r="H3077" s="42">
        <v>53514288792</v>
      </c>
      <c r="I3077" s="43">
        <v>31.25</v>
      </c>
      <c r="J3077" s="43" t="s">
        <v>22</v>
      </c>
      <c r="K3077" s="43">
        <v>4.25</v>
      </c>
      <c r="L3077" s="43">
        <v>4.25</v>
      </c>
      <c r="M3077" s="43">
        <v>36</v>
      </c>
      <c r="N3077" s="37" t="s">
        <v>23</v>
      </c>
      <c r="O3077" s="37" t="s">
        <v>24</v>
      </c>
    </row>
    <row r="3078" spans="1:15" s="36" customFormat="1" x14ac:dyDescent="0.25">
      <c r="A3078" s="37" t="s">
        <v>6122</v>
      </c>
      <c r="B3078" s="44" t="str">
        <f t="shared" si="56"/>
        <v>Pump,1Hp/230V/11 Gpm/13-Stage/3-Wire w-Grnd/Turbine Potable Water/cCSAus</v>
      </c>
      <c r="C3078" s="37" t="s">
        <v>6123</v>
      </c>
      <c r="D3078" s="51" t="s">
        <v>6097</v>
      </c>
      <c r="E3078" s="37" t="s">
        <v>21</v>
      </c>
      <c r="F3078" s="40">
        <v>937</v>
      </c>
      <c r="G3078" s="41"/>
      <c r="H3078" s="42">
        <v>53514219918</v>
      </c>
      <c r="I3078" s="43">
        <v>36</v>
      </c>
      <c r="J3078" s="43" t="s">
        <v>22</v>
      </c>
      <c r="K3078" s="43">
        <v>4.25</v>
      </c>
      <c r="L3078" s="43">
        <v>4.25</v>
      </c>
      <c r="M3078" s="43">
        <v>35</v>
      </c>
      <c r="N3078" s="37" t="s">
        <v>23</v>
      </c>
      <c r="O3078" s="37" t="s">
        <v>24</v>
      </c>
    </row>
    <row r="3079" spans="1:15" s="36" customFormat="1" x14ac:dyDescent="0.25">
      <c r="A3079" s="37" t="s">
        <v>6124</v>
      </c>
      <c r="B3079" s="44" t="str">
        <f t="shared" si="56"/>
        <v>Pump,1Hp/230V/11 Gpm/13-Stage/2-Wire w-Grnd/Turbine Potable Water/cCSAus</v>
      </c>
      <c r="C3079" s="37" t="s">
        <v>6125</v>
      </c>
      <c r="D3079" s="51" t="s">
        <v>6097</v>
      </c>
      <c r="E3079" s="37" t="s">
        <v>21</v>
      </c>
      <c r="F3079" s="40">
        <v>1033</v>
      </c>
      <c r="G3079" s="41"/>
      <c r="H3079" s="42">
        <v>53514219932</v>
      </c>
      <c r="I3079" s="43">
        <v>36</v>
      </c>
      <c r="J3079" s="43" t="s">
        <v>22</v>
      </c>
      <c r="K3079" s="43">
        <v>4.25</v>
      </c>
      <c r="L3079" s="43">
        <v>4.25</v>
      </c>
      <c r="M3079" s="43">
        <v>35</v>
      </c>
      <c r="N3079" s="37" t="s">
        <v>23</v>
      </c>
      <c r="O3079" s="37" t="s">
        <v>24</v>
      </c>
    </row>
    <row r="3080" spans="1:15" s="36" customFormat="1" x14ac:dyDescent="0.25">
      <c r="A3080" s="37" t="s">
        <v>6126</v>
      </c>
      <c r="B3080" s="44" t="str">
        <f t="shared" si="56"/>
        <v>Pump,1Hp/230V/19 Gpm/9-Stage/3-Wire w-Grnd/Turbine Potable Water/cCSAus</v>
      </c>
      <c r="C3080" s="37" t="s">
        <v>6127</v>
      </c>
      <c r="D3080" s="51" t="s">
        <v>6097</v>
      </c>
      <c r="E3080" s="37" t="s">
        <v>21</v>
      </c>
      <c r="F3080" s="40">
        <v>1058</v>
      </c>
      <c r="G3080" s="41"/>
      <c r="H3080" s="42">
        <v>53514219956</v>
      </c>
      <c r="I3080" s="43">
        <v>36</v>
      </c>
      <c r="J3080" s="43" t="s">
        <v>22</v>
      </c>
      <c r="K3080" s="43">
        <v>4.25</v>
      </c>
      <c r="L3080" s="43">
        <v>4.25</v>
      </c>
      <c r="M3080" s="43">
        <v>35</v>
      </c>
      <c r="N3080" s="37" t="s">
        <v>23</v>
      </c>
      <c r="O3080" s="37" t="s">
        <v>24</v>
      </c>
    </row>
    <row r="3081" spans="1:15" s="36" customFormat="1" x14ac:dyDescent="0.25">
      <c r="A3081" s="37" t="s">
        <v>6128</v>
      </c>
      <c r="B3081" s="44" t="str">
        <f t="shared" si="56"/>
        <v>Pump,1Hp/230V/19 Gpm/9-Stage/2-Wire w-Grnd/Turbine Potable Water/cCSAus</v>
      </c>
      <c r="C3081" s="37" t="s">
        <v>6129</v>
      </c>
      <c r="D3081" s="51" t="s">
        <v>6097</v>
      </c>
      <c r="E3081" s="37" t="s">
        <v>21</v>
      </c>
      <c r="F3081" s="40">
        <v>1151</v>
      </c>
      <c r="G3081" s="41"/>
      <c r="H3081" s="42">
        <v>53514219994</v>
      </c>
      <c r="I3081" s="43">
        <v>36</v>
      </c>
      <c r="J3081" s="43" t="s">
        <v>22</v>
      </c>
      <c r="K3081" s="43">
        <v>4.25</v>
      </c>
      <c r="L3081" s="43">
        <v>4.25</v>
      </c>
      <c r="M3081" s="43">
        <v>35</v>
      </c>
      <c r="N3081" s="37" t="s">
        <v>23</v>
      </c>
      <c r="O3081" s="37" t="s">
        <v>24</v>
      </c>
    </row>
    <row r="3082" spans="1:15" s="36" customFormat="1" x14ac:dyDescent="0.25">
      <c r="A3082" s="37" t="s">
        <v>6130</v>
      </c>
      <c r="B3082" s="44" t="str">
        <f t="shared" si="56"/>
        <v>Pump,1Hp/230V/5 Gpm/26-Stage/2-Wire w-Grnd/Turbine Potable Water/cCSAus</v>
      </c>
      <c r="C3082" s="37" t="s">
        <v>6131</v>
      </c>
      <c r="D3082" s="51" t="s">
        <v>6097</v>
      </c>
      <c r="E3082" s="37" t="s">
        <v>21</v>
      </c>
      <c r="F3082" s="40">
        <v>1370</v>
      </c>
      <c r="G3082" s="41"/>
      <c r="H3082" s="42">
        <v>53514288815</v>
      </c>
      <c r="I3082" s="43">
        <v>35.5</v>
      </c>
      <c r="J3082" s="43" t="s">
        <v>22</v>
      </c>
      <c r="K3082" s="43">
        <v>4.25</v>
      </c>
      <c r="L3082" s="43">
        <v>4.25</v>
      </c>
      <c r="M3082" s="43">
        <v>41</v>
      </c>
      <c r="N3082" s="37" t="s">
        <v>23</v>
      </c>
      <c r="O3082" s="37" t="s">
        <v>24</v>
      </c>
    </row>
    <row r="3083" spans="1:15" s="36" customFormat="1" x14ac:dyDescent="0.25">
      <c r="A3083" s="37" t="s">
        <v>6132</v>
      </c>
      <c r="B3083" s="44" t="str">
        <f t="shared" si="56"/>
        <v>NE460 115/230V/1Ph/.5HP/Dual Volt/Shallow Well</v>
      </c>
      <c r="C3083" s="37" t="s">
        <v>6133</v>
      </c>
      <c r="D3083" s="51" t="s">
        <v>6097</v>
      </c>
      <c r="E3083" s="37" t="s">
        <v>21</v>
      </c>
      <c r="F3083" s="40">
        <v>576</v>
      </c>
      <c r="G3083" s="41"/>
      <c r="H3083" s="42">
        <v>53514218669</v>
      </c>
      <c r="I3083" s="43">
        <v>41</v>
      </c>
      <c r="J3083" s="43" t="s">
        <v>22</v>
      </c>
      <c r="K3083" s="43">
        <v>10.6</v>
      </c>
      <c r="L3083" s="43">
        <v>11</v>
      </c>
      <c r="M3083" s="43">
        <v>19.5</v>
      </c>
      <c r="N3083" s="37" t="s">
        <v>23</v>
      </c>
      <c r="O3083" s="37" t="s">
        <v>24</v>
      </c>
    </row>
    <row r="3084" spans="1:15" s="36" customFormat="1" x14ac:dyDescent="0.25">
      <c r="A3084" s="37" t="s">
        <v>6134</v>
      </c>
      <c r="B3084" s="44" t="str">
        <f t="shared" si="56"/>
        <v>N46 115V/1Ph/.5Hp/9'Cd/cCSAus</v>
      </c>
      <c r="C3084" s="37" t="s">
        <v>6135</v>
      </c>
      <c r="D3084" s="37" t="str">
        <f>VLOOKUP(A3084,'[1]Zoeller Pump Company'!$A$10:$C$3862,3,FALSE)</f>
        <v>https://www.zoellerpumps.com/en-us/products/40-series</v>
      </c>
      <c r="E3084" s="37" t="s">
        <v>21</v>
      </c>
      <c r="F3084" s="40">
        <v>397</v>
      </c>
      <c r="G3084" s="41"/>
      <c r="H3084" s="42">
        <v>53514136284</v>
      </c>
      <c r="I3084" s="43">
        <v>15</v>
      </c>
      <c r="J3084" s="43" t="s">
        <v>22</v>
      </c>
      <c r="K3084" s="43">
        <v>15</v>
      </c>
      <c r="L3084" s="43">
        <v>6.5</v>
      </c>
      <c r="M3084" s="43">
        <v>8</v>
      </c>
      <c r="N3084" s="37" t="s">
        <v>23</v>
      </c>
      <c r="O3084" s="37" t="s">
        <v>196</v>
      </c>
    </row>
    <row r="3085" spans="1:15" s="36" customFormat="1" x14ac:dyDescent="0.25">
      <c r="A3085" s="37" t="s">
        <v>6136</v>
      </c>
      <c r="B3085" s="44" t="str">
        <f t="shared" si="56"/>
        <v>N46 115V/1Ph/.5Hp/20'Cd/cCSAus</v>
      </c>
      <c r="C3085" s="37" t="s">
        <v>6137</v>
      </c>
      <c r="D3085" s="37" t="str">
        <f>VLOOKUP(A3085,'[1]Zoeller Pump Company'!$A$10:$C$3862,3,FALSE)</f>
        <v>https://www.zoellerpumps.com/en-us/products/40-series</v>
      </c>
      <c r="E3085" s="37" t="s">
        <v>21</v>
      </c>
      <c r="F3085" s="40">
        <v>424</v>
      </c>
      <c r="G3085" s="41"/>
      <c r="H3085" s="42">
        <v>53514136291</v>
      </c>
      <c r="I3085" s="43">
        <v>16</v>
      </c>
      <c r="J3085" s="43" t="s">
        <v>22</v>
      </c>
      <c r="K3085" s="43">
        <v>15</v>
      </c>
      <c r="L3085" s="43">
        <v>6.5</v>
      </c>
      <c r="M3085" s="43">
        <v>8</v>
      </c>
      <c r="N3085" s="37" t="s">
        <v>23</v>
      </c>
      <c r="O3085" s="37" t="s">
        <v>196</v>
      </c>
    </row>
    <row r="3086" spans="1:15" s="36" customFormat="1" x14ac:dyDescent="0.25">
      <c r="A3086" s="37" t="s">
        <v>6138</v>
      </c>
      <c r="B3086" s="44" t="str">
        <f t="shared" si="56"/>
        <v>NE461 115/230V/1Ph/.75HP/Dual Volt/Shallow Well</v>
      </c>
      <c r="C3086" s="37" t="s">
        <v>6139</v>
      </c>
      <c r="D3086" s="51" t="s">
        <v>6140</v>
      </c>
      <c r="E3086" s="37" t="s">
        <v>21</v>
      </c>
      <c r="F3086" s="40">
        <v>701</v>
      </c>
      <c r="G3086" s="41"/>
      <c r="H3086" s="42">
        <v>53514218683</v>
      </c>
      <c r="I3086" s="43">
        <v>43</v>
      </c>
      <c r="J3086" s="43" t="s">
        <v>22</v>
      </c>
      <c r="K3086" s="43">
        <v>10.6</v>
      </c>
      <c r="L3086" s="43">
        <v>15.3</v>
      </c>
      <c r="M3086" s="43">
        <v>19.5</v>
      </c>
      <c r="N3086" s="37" t="s">
        <v>23</v>
      </c>
      <c r="O3086" s="37" t="s">
        <v>24</v>
      </c>
    </row>
    <row r="3087" spans="1:15" s="36" customFormat="1" x14ac:dyDescent="0.25">
      <c r="A3087" s="37" t="s">
        <v>6141</v>
      </c>
      <c r="B3087" s="44" t="str">
        <f t="shared" si="56"/>
        <v>NE462 115/230V/1Ph/.5HP/Dual Volt/Convertible/1.25" Inlet x .75" Discharge</v>
      </c>
      <c r="C3087" s="37" t="s">
        <v>6142</v>
      </c>
      <c r="D3087" s="51" t="s">
        <v>6140</v>
      </c>
      <c r="E3087" s="37" t="s">
        <v>21</v>
      </c>
      <c r="F3087" s="40">
        <v>521</v>
      </c>
      <c r="G3087" s="41"/>
      <c r="H3087" s="42">
        <v>53514218706</v>
      </c>
      <c r="I3087" s="43">
        <v>41</v>
      </c>
      <c r="J3087" s="43" t="s">
        <v>22</v>
      </c>
      <c r="K3087" s="43">
        <v>10.6</v>
      </c>
      <c r="L3087" s="43">
        <v>11</v>
      </c>
      <c r="M3087" s="43">
        <v>19.5</v>
      </c>
      <c r="N3087" s="37" t="s">
        <v>23</v>
      </c>
      <c r="O3087" s="37" t="s">
        <v>24</v>
      </c>
    </row>
    <row r="3088" spans="1:15" s="36" customFormat="1" x14ac:dyDescent="0.25">
      <c r="A3088" s="37" t="s">
        <v>6143</v>
      </c>
      <c r="B3088" s="44" t="str">
        <f t="shared" si="56"/>
        <v>NE463 115/230V/1Ph/1HP/Dual Volt/Convertible/1.25" Inlet x 1" Discharge</v>
      </c>
      <c r="C3088" s="37" t="s">
        <v>6144</v>
      </c>
      <c r="D3088" s="51" t="s">
        <v>6140</v>
      </c>
      <c r="E3088" s="37" t="s">
        <v>21</v>
      </c>
      <c r="F3088" s="40">
        <v>702</v>
      </c>
      <c r="G3088" s="41"/>
      <c r="H3088" s="42">
        <v>53514218720</v>
      </c>
      <c r="I3088" s="43">
        <v>51</v>
      </c>
      <c r="J3088" s="43" t="s">
        <v>22</v>
      </c>
      <c r="K3088" s="43">
        <v>10.6</v>
      </c>
      <c r="L3088" s="43">
        <v>15.3</v>
      </c>
      <c r="M3088" s="43">
        <v>19.5</v>
      </c>
      <c r="N3088" s="37" t="s">
        <v>23</v>
      </c>
      <c r="O3088" s="37" t="s">
        <v>24</v>
      </c>
    </row>
    <row r="3089" spans="1:15" s="36" customFormat="1" x14ac:dyDescent="0.25">
      <c r="A3089" s="37" t="s">
        <v>6145</v>
      </c>
      <c r="B3089" s="44" t="str">
        <f t="shared" si="56"/>
        <v>WM49 115V/1Ph/.25Hp/MFS/Titan/cCSAus</v>
      </c>
      <c r="C3089" s="37" t="s">
        <v>6146</v>
      </c>
      <c r="D3089" s="37" t="str">
        <f>VLOOKUP(A3089,'[1]Zoeller Pump Company'!$A$10:$C$3862,3,FALSE)</f>
        <v>https://www.zoellerpumps.com/en-us/products/sump-effluent-pumps/residential/model-49</v>
      </c>
      <c r="E3089" s="37" t="s">
        <v>21</v>
      </c>
      <c r="F3089" s="40">
        <v>192</v>
      </c>
      <c r="G3089" s="41"/>
      <c r="H3089" s="42">
        <v>53514180843</v>
      </c>
      <c r="I3089" s="43">
        <v>11</v>
      </c>
      <c r="J3089" s="43" t="s">
        <v>22</v>
      </c>
      <c r="K3089" s="43">
        <v>10.75</v>
      </c>
      <c r="L3089" s="43">
        <v>7.5</v>
      </c>
      <c r="M3089" s="43">
        <v>9.5</v>
      </c>
      <c r="N3089" s="37" t="s">
        <v>23</v>
      </c>
      <c r="O3089" s="37" t="s">
        <v>196</v>
      </c>
    </row>
    <row r="3090" spans="1:15" s="36" customFormat="1" x14ac:dyDescent="0.25">
      <c r="A3090" s="37" t="s">
        <v>6147</v>
      </c>
      <c r="B3090" s="44" t="str">
        <f t="shared" si="56"/>
        <v>WM49 20'Cd/115V/1P/Titan/cCSAus</v>
      </c>
      <c r="C3090" s="37" t="s">
        <v>6148</v>
      </c>
      <c r="D3090" s="37" t="str">
        <f>VLOOKUP(A3090,'[1]Zoeller Pump Company'!$A$10:$C$3862,3,FALSE)</f>
        <v>https://www.zoellerpumps.com/en-us/products/sump-effluent-pumps/residential/model-49</v>
      </c>
      <c r="E3090" s="37" t="s">
        <v>21</v>
      </c>
      <c r="F3090" s="40">
        <v>209</v>
      </c>
      <c r="G3090" s="41"/>
      <c r="H3090" s="42">
        <v>53514183226</v>
      </c>
      <c r="I3090" s="43">
        <v>11</v>
      </c>
      <c r="J3090" s="43" t="s">
        <v>22</v>
      </c>
      <c r="K3090" s="43">
        <v>10.75</v>
      </c>
      <c r="L3090" s="43">
        <v>7.5</v>
      </c>
      <c r="M3090" s="43">
        <v>9.5</v>
      </c>
      <c r="N3090" s="37" t="s">
        <v>23</v>
      </c>
      <c r="O3090" s="37" t="s">
        <v>196</v>
      </c>
    </row>
    <row r="3091" spans="1:15" s="36" customFormat="1" x14ac:dyDescent="0.25">
      <c r="A3091" s="37" t="s">
        <v>6149</v>
      </c>
      <c r="B3091" s="44" t="str">
        <f t="shared" si="56"/>
        <v>507 12V/DC</v>
      </c>
      <c r="C3091" s="37" t="s">
        <v>6150</v>
      </c>
      <c r="D3091" s="37" t="str">
        <f>VLOOKUP(A3091,'[1]Zoeller Pump Company'!$A$10:$C$3862,3,FALSE)</f>
        <v>https://www.zoellerpumps.com/en-us/products/back-up/battery-powered/basement-sentry</v>
      </c>
      <c r="E3091" s="37" t="s">
        <v>21</v>
      </c>
      <c r="F3091" s="40">
        <v>461</v>
      </c>
      <c r="G3091" s="41"/>
      <c r="H3091" s="42">
        <v>53514051761</v>
      </c>
      <c r="I3091" s="43">
        <v>13.4</v>
      </c>
      <c r="J3091" s="43" t="s">
        <v>22</v>
      </c>
      <c r="K3091" s="43">
        <v>18.5</v>
      </c>
      <c r="L3091" s="43">
        <v>10.5</v>
      </c>
      <c r="M3091" s="43">
        <v>11.5</v>
      </c>
      <c r="N3091" s="37" t="s">
        <v>23</v>
      </c>
      <c r="O3091" s="37" t="s">
        <v>24</v>
      </c>
    </row>
    <row r="3092" spans="1:15" s="36" customFormat="1" x14ac:dyDescent="0.25">
      <c r="A3092" s="37" t="s">
        <v>6151</v>
      </c>
      <c r="B3092" s="44" t="str">
        <f t="shared" si="56"/>
        <v>507 with M73 Preassembled System ProPak</v>
      </c>
      <c r="C3092" s="37" t="s">
        <v>6152</v>
      </c>
      <c r="D3092" s="37" t="str">
        <f>VLOOKUP(A3092,'[1]Zoeller Pump Company'!$A$10:$C$3862,3,FALSE)</f>
        <v>https://www.zoellerpumps.com/en-us/products/sump-effluent-pumps/residential/model-73</v>
      </c>
      <c r="E3092" s="37" t="s">
        <v>21</v>
      </c>
      <c r="F3092" s="40">
        <v>726</v>
      </c>
      <c r="G3092" s="41"/>
      <c r="H3092" s="42">
        <v>53514374488</v>
      </c>
      <c r="I3092" s="43">
        <v>26</v>
      </c>
      <c r="J3092" s="43" t="s">
        <v>22</v>
      </c>
      <c r="K3092" s="43">
        <v>20.5</v>
      </c>
      <c r="L3092" s="43">
        <v>11</v>
      </c>
      <c r="M3092" s="43">
        <v>20</v>
      </c>
      <c r="N3092" s="37" t="s">
        <v>23</v>
      </c>
      <c r="O3092" s="37" t="s">
        <v>6153</v>
      </c>
    </row>
    <row r="3093" spans="1:15" s="36" customFormat="1" x14ac:dyDescent="0.25">
      <c r="A3093" s="37" t="s">
        <v>6154</v>
      </c>
      <c r="B3093" s="44" t="str">
        <f t="shared" si="56"/>
        <v>508 12V/DC Back-Up System/Aquanot/Spin</v>
      </c>
      <c r="C3093" s="37" t="s">
        <v>6155</v>
      </c>
      <c r="D3093" s="51" t="s">
        <v>6156</v>
      </c>
      <c r="E3093" s="37" t="s">
        <v>21</v>
      </c>
      <c r="F3093" s="40">
        <v>552</v>
      </c>
      <c r="G3093" s="41">
        <f>F3093*0.75</f>
        <v>414</v>
      </c>
      <c r="H3093" s="42">
        <v>53514349066</v>
      </c>
      <c r="I3093" s="43">
        <v>16</v>
      </c>
      <c r="J3093" s="43" t="s">
        <v>22</v>
      </c>
      <c r="K3093" s="43">
        <v>18.5</v>
      </c>
      <c r="L3093" s="43">
        <v>10.5</v>
      </c>
      <c r="M3093" s="43">
        <v>11.5</v>
      </c>
      <c r="N3093" s="37" t="s">
        <v>195</v>
      </c>
      <c r="O3093" s="37" t="s">
        <v>24</v>
      </c>
    </row>
    <row r="3094" spans="1:15" s="36" customFormat="1" x14ac:dyDescent="0.25">
      <c r="A3094" s="37" t="s">
        <v>6157</v>
      </c>
      <c r="B3094" s="44" t="str">
        <f t="shared" si="56"/>
        <v>508 with M53 Preassembled Sys ProPak "Aquanot"/Spin</v>
      </c>
      <c r="C3094" s="37" t="s">
        <v>6158</v>
      </c>
      <c r="D3094" s="51" t="s">
        <v>6159</v>
      </c>
      <c r="E3094" s="37" t="s">
        <v>21</v>
      </c>
      <c r="F3094" s="40">
        <v>857</v>
      </c>
      <c r="G3094" s="41">
        <f t="shared" ref="G3094:G3099" si="57">F3094*0.75</f>
        <v>642.75</v>
      </c>
      <c r="H3094" s="42">
        <v>53514348786</v>
      </c>
      <c r="I3094" s="43">
        <v>41</v>
      </c>
      <c r="J3094" s="43" t="s">
        <v>22</v>
      </c>
      <c r="K3094" s="43">
        <v>20.5</v>
      </c>
      <c r="L3094" s="43">
        <v>11</v>
      </c>
      <c r="M3094" s="43">
        <v>20</v>
      </c>
      <c r="N3094" s="37" t="s">
        <v>195</v>
      </c>
      <c r="O3094" s="37" t="s">
        <v>6160</v>
      </c>
    </row>
    <row r="3095" spans="1:15" s="36" customFormat="1" x14ac:dyDescent="0.25">
      <c r="A3095" s="37" t="s">
        <v>6161</v>
      </c>
      <c r="B3095" s="44" t="str">
        <f t="shared" si="56"/>
        <v>508 with M98 Preassembled Sys ProPak "Aquanot"/Spin</v>
      </c>
      <c r="C3095" s="37" t="s">
        <v>6162</v>
      </c>
      <c r="D3095" s="51" t="s">
        <v>6159</v>
      </c>
      <c r="E3095" s="37" t="s">
        <v>21</v>
      </c>
      <c r="F3095" s="40">
        <v>979</v>
      </c>
      <c r="G3095" s="41">
        <f t="shared" si="57"/>
        <v>734.25</v>
      </c>
      <c r="H3095" s="42">
        <v>53514348762</v>
      </c>
      <c r="I3095" s="43">
        <v>55</v>
      </c>
      <c r="J3095" s="43" t="s">
        <v>22</v>
      </c>
      <c r="K3095" s="43">
        <v>20.5</v>
      </c>
      <c r="L3095" s="43">
        <v>11</v>
      </c>
      <c r="M3095" s="43">
        <v>20</v>
      </c>
      <c r="N3095" s="37" t="s">
        <v>195</v>
      </c>
      <c r="O3095" s="37" t="s">
        <v>6163</v>
      </c>
    </row>
    <row r="3096" spans="1:15" s="36" customFormat="1" x14ac:dyDescent="0.25">
      <c r="A3096" s="37" t="s">
        <v>6164</v>
      </c>
      <c r="B3096" s="44" t="str">
        <f t="shared" si="56"/>
        <v>508 12V/DC Back-Up System/Aquanot Active</v>
      </c>
      <c r="C3096" s="37" t="s">
        <v>6165</v>
      </c>
      <c r="D3096" s="37" t="str">
        <f>VLOOKUP(A3096,'[1]Zoeller Pump Company'!$A$10:$C$3862,3,FALSE)</f>
        <v>https://www.zoellerpumps.com/en-us/products/back-up/battery-powered/aquanot-active-508</v>
      </c>
      <c r="E3096" s="37" t="s">
        <v>21</v>
      </c>
      <c r="F3096" s="40">
        <v>1539</v>
      </c>
      <c r="G3096" s="41">
        <f t="shared" si="57"/>
        <v>1154.25</v>
      </c>
      <c r="H3096" s="42">
        <v>53514380519</v>
      </c>
      <c r="I3096" s="43">
        <v>24</v>
      </c>
      <c r="J3096" s="43" t="s">
        <v>22</v>
      </c>
      <c r="K3096" s="43">
        <v>20.5</v>
      </c>
      <c r="L3096" s="43">
        <v>11</v>
      </c>
      <c r="M3096" s="43">
        <v>20</v>
      </c>
      <c r="N3096" s="37" t="s">
        <v>986</v>
      </c>
      <c r="O3096" s="37" t="s">
        <v>24</v>
      </c>
    </row>
    <row r="3097" spans="1:15" s="36" customFormat="1" x14ac:dyDescent="0.25">
      <c r="A3097" s="52" t="s">
        <v>6166</v>
      </c>
      <c r="B3097" s="44" t="str">
        <f t="shared" si="56"/>
        <v>508 12V/DC Back-Up System/Aquanot Fit</v>
      </c>
      <c r="C3097" s="39" t="s">
        <v>6167</v>
      </c>
      <c r="D3097" s="37" t="str">
        <f>VLOOKUP(A3097,'[1]Zoeller Pump Company'!$A$10:$C$3862,3,FALSE)</f>
        <v>https://www.zoellerpumps.com/en-us/products/back-up/battery-powered/aquanot-fit-508</v>
      </c>
      <c r="E3097" s="39" t="s">
        <v>21</v>
      </c>
      <c r="F3097" s="40">
        <v>797</v>
      </c>
      <c r="G3097" s="41">
        <f t="shared" si="57"/>
        <v>597.75</v>
      </c>
      <c r="H3097" s="42">
        <v>53514451035</v>
      </c>
      <c r="I3097" s="39">
        <v>16</v>
      </c>
      <c r="J3097" s="39" t="s">
        <v>22</v>
      </c>
      <c r="K3097" s="39">
        <v>18.5</v>
      </c>
      <c r="L3097" s="39">
        <v>10.5</v>
      </c>
      <c r="M3097" s="39">
        <v>11.5</v>
      </c>
      <c r="N3097" s="37" t="s">
        <v>195</v>
      </c>
      <c r="O3097" s="37" t="s">
        <v>24</v>
      </c>
    </row>
    <row r="3098" spans="1:15" s="36" customFormat="1" x14ac:dyDescent="0.25">
      <c r="A3098" s="52" t="s">
        <v>6168</v>
      </c>
      <c r="B3098" s="44" t="str">
        <f t="shared" si="56"/>
        <v>508 with M53 Preassembled Sys ProPak "Aquanot Fit"</v>
      </c>
      <c r="C3098" s="39" t="s">
        <v>6169</v>
      </c>
      <c r="D3098" s="51" t="s">
        <v>6159</v>
      </c>
      <c r="E3098" s="39" t="s">
        <v>21</v>
      </c>
      <c r="F3098" s="40">
        <v>1094</v>
      </c>
      <c r="G3098" s="41">
        <f t="shared" si="57"/>
        <v>820.5</v>
      </c>
      <c r="H3098" s="42">
        <v>53514449957</v>
      </c>
      <c r="I3098" s="39">
        <v>41</v>
      </c>
      <c r="J3098" s="39" t="s">
        <v>22</v>
      </c>
      <c r="K3098" s="39">
        <v>20.5</v>
      </c>
      <c r="L3098" s="39">
        <v>11</v>
      </c>
      <c r="M3098" s="39">
        <v>20</v>
      </c>
      <c r="N3098" s="37" t="s">
        <v>195</v>
      </c>
      <c r="O3098" s="37" t="s">
        <v>24</v>
      </c>
    </row>
    <row r="3099" spans="1:15" s="36" customFormat="1" x14ac:dyDescent="0.25">
      <c r="A3099" s="52" t="s">
        <v>6170</v>
      </c>
      <c r="B3099" s="44" t="str">
        <f t="shared" si="56"/>
        <v>508 with M98 Preassembled Sys ProPak "Aquanot Fit"</v>
      </c>
      <c r="C3099" s="39" t="s">
        <v>6171</v>
      </c>
      <c r="D3099" s="51" t="s">
        <v>6159</v>
      </c>
      <c r="E3099" s="39" t="s">
        <v>21</v>
      </c>
      <c r="F3099" s="40">
        <v>1210</v>
      </c>
      <c r="G3099" s="41">
        <f t="shared" si="57"/>
        <v>907.5</v>
      </c>
      <c r="H3099" s="42">
        <v>53514450236</v>
      </c>
      <c r="I3099" s="39">
        <v>55</v>
      </c>
      <c r="J3099" s="39" t="s">
        <v>22</v>
      </c>
      <c r="K3099" s="39">
        <v>20.5</v>
      </c>
      <c r="L3099" s="39">
        <v>11</v>
      </c>
      <c r="M3099" s="39">
        <v>20</v>
      </c>
      <c r="N3099" s="37" t="s">
        <v>195</v>
      </c>
      <c r="O3099" s="37" t="s">
        <v>24</v>
      </c>
    </row>
    <row r="3100" spans="1:15" s="36" customFormat="1" x14ac:dyDescent="0.25">
      <c r="A3100" s="39" t="s">
        <v>6172</v>
      </c>
      <c r="B3100" s="44" t="str">
        <f t="shared" si="56"/>
        <v>508 with M63 Preassembled Sys ProPak "Aquanot Fit"</v>
      </c>
      <c r="C3100" s="39" t="str">
        <f>VLOOKUP(A3100,'[2]2021 M10 PricePartsList'!$A:$D,2,FALSE)</f>
        <v>508 with M63 Preassembled Sys ProPak "Aquanot Fit"</v>
      </c>
      <c r="D3100" s="39" t="s">
        <v>6159</v>
      </c>
      <c r="E3100" s="37" t="s">
        <v>21</v>
      </c>
      <c r="F3100" s="50">
        <v>1195</v>
      </c>
      <c r="G3100" s="41"/>
      <c r="H3100" s="42">
        <v>53514458546</v>
      </c>
      <c r="I3100" s="43">
        <v>41</v>
      </c>
      <c r="J3100" s="46" t="s">
        <v>22</v>
      </c>
      <c r="K3100" s="43">
        <v>20.5</v>
      </c>
      <c r="L3100" s="43">
        <v>11</v>
      </c>
      <c r="M3100" s="43">
        <v>20</v>
      </c>
      <c r="N3100" s="37" t="s">
        <v>195</v>
      </c>
      <c r="O3100" s="37" t="s">
        <v>24</v>
      </c>
    </row>
    <row r="3101" spans="1:15" s="36" customFormat="1" x14ac:dyDescent="0.25">
      <c r="A3101" s="52" t="s">
        <v>6173</v>
      </c>
      <c r="B3101" s="44" t="str">
        <f t="shared" si="56"/>
        <v>M519 115V/1.4 Amps/Condensate Pump</v>
      </c>
      <c r="C3101" s="39" t="s">
        <v>6174</v>
      </c>
      <c r="D3101" s="51" t="s">
        <v>6175</v>
      </c>
      <c r="E3101" s="39" t="s">
        <v>21</v>
      </c>
      <c r="F3101" s="40">
        <v>75</v>
      </c>
      <c r="G3101" s="41"/>
      <c r="H3101" s="42">
        <v>53514434113</v>
      </c>
      <c r="I3101" s="39">
        <v>5</v>
      </c>
      <c r="J3101" s="39" t="s">
        <v>22</v>
      </c>
      <c r="K3101" s="39">
        <v>12.5</v>
      </c>
      <c r="L3101" s="39">
        <v>5.75</v>
      </c>
      <c r="M3101" s="39">
        <v>7.5</v>
      </c>
      <c r="N3101" s="37" t="s">
        <v>27</v>
      </c>
      <c r="O3101" s="37" t="s">
        <v>24</v>
      </c>
    </row>
    <row r="3102" spans="1:15" s="36" customFormat="1" x14ac:dyDescent="0.25">
      <c r="A3102" s="52" t="s">
        <v>6176</v>
      </c>
      <c r="B3102" s="44" t="str">
        <f t="shared" si="56"/>
        <v>M519 115V/1.4 Amps/Condensate Pump w/20'Clear Tubing</v>
      </c>
      <c r="C3102" s="39" t="s">
        <v>6177</v>
      </c>
      <c r="D3102" s="51" t="s">
        <v>6175</v>
      </c>
      <c r="E3102" s="39" t="s">
        <v>21</v>
      </c>
      <c r="F3102" s="40">
        <v>83</v>
      </c>
      <c r="G3102" s="41"/>
      <c r="H3102" s="42">
        <v>53514437848</v>
      </c>
      <c r="I3102" s="39">
        <v>5</v>
      </c>
      <c r="J3102" s="39" t="s">
        <v>22</v>
      </c>
      <c r="K3102" s="39">
        <v>12.5</v>
      </c>
      <c r="L3102" s="39">
        <v>5.75</v>
      </c>
      <c r="M3102" s="39">
        <v>7.5</v>
      </c>
      <c r="N3102" s="37" t="s">
        <v>6178</v>
      </c>
      <c r="O3102" s="37" t="s">
        <v>24</v>
      </c>
    </row>
    <row r="3103" spans="1:15" s="36" customFormat="1" x14ac:dyDescent="0.25">
      <c r="A3103" s="37" t="s">
        <v>6179</v>
      </c>
      <c r="B3103" s="44" t="str">
        <f t="shared" si="56"/>
        <v>M53 115V/1Ph/UL/cCSAus</v>
      </c>
      <c r="C3103" s="37" t="s">
        <v>6180</v>
      </c>
      <c r="D3103" s="37" t="str">
        <f>VLOOKUP(A3103,'[1]Zoeller Pump Company'!$A$10:$C$3862,3,FALSE)</f>
        <v>https://www.zoellerpumps.com/en-us/products/submersible-pumps/50-series</v>
      </c>
      <c r="E3103" s="37" t="s">
        <v>21</v>
      </c>
      <c r="F3103" s="40">
        <v>234</v>
      </c>
      <c r="G3103" s="41">
        <f>F3103*0.75</f>
        <v>175.5</v>
      </c>
      <c r="H3103" s="42">
        <v>53514023607</v>
      </c>
      <c r="I3103" s="43">
        <v>23</v>
      </c>
      <c r="J3103" s="43" t="s">
        <v>22</v>
      </c>
      <c r="K3103" s="43">
        <v>10.25</v>
      </c>
      <c r="L3103" s="43">
        <v>7.75</v>
      </c>
      <c r="M3103" s="43">
        <v>10.25</v>
      </c>
      <c r="N3103" s="37" t="s">
        <v>195</v>
      </c>
      <c r="O3103" s="37" t="s">
        <v>196</v>
      </c>
    </row>
    <row r="3104" spans="1:15" s="36" customFormat="1" x14ac:dyDescent="0.25">
      <c r="A3104" s="37" t="s">
        <v>6181</v>
      </c>
      <c r="B3104" s="44" t="str">
        <f t="shared" si="56"/>
        <v>N53 115V/1Ph/cCSAus/UL</v>
      </c>
      <c r="C3104" s="37" t="s">
        <v>6182</v>
      </c>
      <c r="D3104" s="37" t="str">
        <f>VLOOKUP(A3104,'[1]Zoeller Pump Company'!$A$10:$C$3862,3,FALSE)</f>
        <v>https://www.zoellerpumps.com/en-us/products/submersible-pumps/50-series</v>
      </c>
      <c r="E3104" s="37" t="s">
        <v>21</v>
      </c>
      <c r="F3104" s="40">
        <v>217</v>
      </c>
      <c r="G3104" s="41">
        <f t="shared" ref="G3104:G3126" si="58">F3104*0.75</f>
        <v>162.75</v>
      </c>
      <c r="H3104" s="42">
        <v>53514023614</v>
      </c>
      <c r="I3104" s="43">
        <v>22</v>
      </c>
      <c r="J3104" s="43" t="s">
        <v>22</v>
      </c>
      <c r="K3104" s="43">
        <v>10.25</v>
      </c>
      <c r="L3104" s="43">
        <v>7.75</v>
      </c>
      <c r="M3104" s="43">
        <v>10.25</v>
      </c>
      <c r="N3104" s="37" t="s">
        <v>195</v>
      </c>
      <c r="O3104" s="37" t="s">
        <v>196</v>
      </c>
    </row>
    <row r="3105" spans="1:15" s="36" customFormat="1" x14ac:dyDescent="0.25">
      <c r="A3105" s="37" t="s">
        <v>6183</v>
      </c>
      <c r="B3105" s="44" t="str">
        <f t="shared" si="56"/>
        <v>D53 230V/1Ph/cCSAus/UL</v>
      </c>
      <c r="C3105" s="37" t="s">
        <v>6184</v>
      </c>
      <c r="D3105" s="37" t="str">
        <f>VLOOKUP(A3105,'[1]Zoeller Pump Company'!$A$10:$C$3862,3,FALSE)</f>
        <v>https://www.zoellerpumps.com/en-us/products/submersible-pumps/50-series</v>
      </c>
      <c r="E3105" s="37" t="s">
        <v>21</v>
      </c>
      <c r="F3105" s="40">
        <v>297</v>
      </c>
      <c r="G3105" s="41">
        <f t="shared" si="58"/>
        <v>222.75</v>
      </c>
      <c r="H3105" s="42">
        <v>53514023621</v>
      </c>
      <c r="I3105" s="43">
        <v>23</v>
      </c>
      <c r="J3105" s="43" t="s">
        <v>22</v>
      </c>
      <c r="K3105" s="43">
        <v>10.25</v>
      </c>
      <c r="L3105" s="43">
        <v>7.75</v>
      </c>
      <c r="M3105" s="43">
        <v>10.25</v>
      </c>
      <c r="N3105" s="37" t="s">
        <v>195</v>
      </c>
      <c r="O3105" s="37" t="s">
        <v>196</v>
      </c>
    </row>
    <row r="3106" spans="1:15" s="36" customFormat="1" x14ac:dyDescent="0.25">
      <c r="A3106" s="37" t="s">
        <v>6185</v>
      </c>
      <c r="B3106" s="44" t="str">
        <f t="shared" si="56"/>
        <v>E53 230V/1Ph/UL/cCSAus</v>
      </c>
      <c r="C3106" s="37" t="s">
        <v>6186</v>
      </c>
      <c r="D3106" s="37" t="str">
        <f>VLOOKUP(A3106,'[1]Zoeller Pump Company'!$A$10:$C$3862,3,FALSE)</f>
        <v>https://www.zoellerpumps.com/en-us/products/submersible-pumps/50-series</v>
      </c>
      <c r="E3106" s="37" t="s">
        <v>21</v>
      </c>
      <c r="F3106" s="40">
        <v>283</v>
      </c>
      <c r="G3106" s="41">
        <f t="shared" si="58"/>
        <v>212.25</v>
      </c>
      <c r="H3106" s="42">
        <v>53514023638</v>
      </c>
      <c r="I3106" s="43">
        <v>22</v>
      </c>
      <c r="J3106" s="43" t="s">
        <v>22</v>
      </c>
      <c r="K3106" s="43">
        <v>10.25</v>
      </c>
      <c r="L3106" s="43">
        <v>7.75</v>
      </c>
      <c r="M3106" s="43">
        <v>10.25</v>
      </c>
      <c r="N3106" s="37" t="s">
        <v>195</v>
      </c>
      <c r="O3106" s="37" t="s">
        <v>196</v>
      </c>
    </row>
    <row r="3107" spans="1:15" s="36" customFormat="1" x14ac:dyDescent="0.25">
      <c r="A3107" s="37" t="s">
        <v>6187</v>
      </c>
      <c r="B3107" s="44" t="str">
        <f t="shared" si="56"/>
        <v>M53 15'Cd/115V/1Ph/cCSAus/UL</v>
      </c>
      <c r="C3107" s="37" t="s">
        <v>6188</v>
      </c>
      <c r="D3107" s="37" t="str">
        <f>VLOOKUP(A3107,'[1]Zoeller Pump Company'!$A$10:$C$3862,3,FALSE)</f>
        <v>https://www.zoellerpumps.com/en-us/products/submersible-pumps/50-series</v>
      </c>
      <c r="E3107" s="37" t="s">
        <v>21</v>
      </c>
      <c r="F3107" s="40">
        <v>251</v>
      </c>
      <c r="G3107" s="41">
        <f t="shared" si="58"/>
        <v>188.25</v>
      </c>
      <c r="H3107" s="42">
        <v>53514023690</v>
      </c>
      <c r="I3107" s="43">
        <v>23</v>
      </c>
      <c r="J3107" s="43" t="s">
        <v>22</v>
      </c>
      <c r="K3107" s="43">
        <v>10.25</v>
      </c>
      <c r="L3107" s="43">
        <v>7.75</v>
      </c>
      <c r="M3107" s="43">
        <v>10.25</v>
      </c>
      <c r="N3107" s="37" t="s">
        <v>195</v>
      </c>
      <c r="O3107" s="37" t="s">
        <v>196</v>
      </c>
    </row>
    <row r="3108" spans="1:15" s="36" customFormat="1" x14ac:dyDescent="0.25">
      <c r="A3108" s="37" t="s">
        <v>6189</v>
      </c>
      <c r="B3108" s="44" t="str">
        <f t="shared" si="56"/>
        <v>M53 25'Cd/115V/1Ph/cCSAus/UL</v>
      </c>
      <c r="C3108" s="37" t="s">
        <v>6190</v>
      </c>
      <c r="D3108" s="37" t="str">
        <f>VLOOKUP(A3108,'[1]Zoeller Pump Company'!$A$10:$C$3862,3,FALSE)</f>
        <v>https://www.zoellerpumps.com/en-us/products/submersible-pumps/50-series</v>
      </c>
      <c r="E3108" s="37" t="s">
        <v>21</v>
      </c>
      <c r="F3108" s="40">
        <v>274</v>
      </c>
      <c r="G3108" s="41">
        <f t="shared" si="58"/>
        <v>205.5</v>
      </c>
      <c r="H3108" s="42">
        <v>53514023713</v>
      </c>
      <c r="I3108" s="43">
        <v>26</v>
      </c>
      <c r="J3108" s="43" t="s">
        <v>22</v>
      </c>
      <c r="K3108" s="43">
        <v>10.25</v>
      </c>
      <c r="L3108" s="43">
        <v>7.75</v>
      </c>
      <c r="M3108" s="43">
        <v>10.25</v>
      </c>
      <c r="N3108" s="37" t="s">
        <v>195</v>
      </c>
      <c r="O3108" s="37" t="s">
        <v>196</v>
      </c>
    </row>
    <row r="3109" spans="1:15" s="36" customFormat="1" x14ac:dyDescent="0.25">
      <c r="A3109" s="37" t="s">
        <v>6191</v>
      </c>
      <c r="B3109" s="44" t="str">
        <f t="shared" si="56"/>
        <v>M53 35'Cd/115V/1Ph/UL/cCSAus</v>
      </c>
      <c r="C3109" s="37" t="s">
        <v>6192</v>
      </c>
      <c r="D3109" s="37" t="str">
        <f>VLOOKUP(A3109,'[1]Zoeller Pump Company'!$A$10:$C$3862,3,FALSE)</f>
        <v>https://www.zoellerpumps.com/en-us/products/submersible-pumps/50-series</v>
      </c>
      <c r="E3109" s="37" t="s">
        <v>21</v>
      </c>
      <c r="F3109" s="40">
        <v>304</v>
      </c>
      <c r="G3109" s="41">
        <f t="shared" si="58"/>
        <v>228</v>
      </c>
      <c r="H3109" s="42">
        <v>53514023720</v>
      </c>
      <c r="I3109" s="43">
        <v>28</v>
      </c>
      <c r="J3109" s="43" t="s">
        <v>22</v>
      </c>
      <c r="K3109" s="43">
        <v>10.25</v>
      </c>
      <c r="L3109" s="43">
        <v>7.75</v>
      </c>
      <c r="M3109" s="43">
        <v>10.25</v>
      </c>
      <c r="N3109" s="37" t="s">
        <v>195</v>
      </c>
      <c r="O3109" s="37" t="s">
        <v>196</v>
      </c>
    </row>
    <row r="3110" spans="1:15" s="36" customFormat="1" x14ac:dyDescent="0.25">
      <c r="A3110" s="37" t="s">
        <v>6193</v>
      </c>
      <c r="B3110" s="44" t="str">
        <f t="shared" si="56"/>
        <v>M53 50'Cd/115V/1Ph/UL/cCSAus</v>
      </c>
      <c r="C3110" s="37" t="s">
        <v>6194</v>
      </c>
      <c r="D3110" s="37" t="str">
        <f>VLOOKUP(A3110,'[1]Zoeller Pump Company'!$A$10:$C$3862,3,FALSE)</f>
        <v>https://www.zoellerpumps.com/en-us/products/submersible-pumps/50-series</v>
      </c>
      <c r="E3110" s="37" t="s">
        <v>21</v>
      </c>
      <c r="F3110" s="40">
        <v>324</v>
      </c>
      <c r="G3110" s="41">
        <f t="shared" si="58"/>
        <v>243</v>
      </c>
      <c r="H3110" s="42">
        <v>53514023737</v>
      </c>
      <c r="I3110" s="43">
        <v>31</v>
      </c>
      <c r="J3110" s="43" t="s">
        <v>22</v>
      </c>
      <c r="K3110" s="43">
        <v>10.25</v>
      </c>
      <c r="L3110" s="43">
        <v>7.75</v>
      </c>
      <c r="M3110" s="43">
        <v>10.25</v>
      </c>
      <c r="N3110" s="37" t="s">
        <v>195</v>
      </c>
      <c r="O3110" s="37" t="s">
        <v>196</v>
      </c>
    </row>
    <row r="3111" spans="1:15" s="36" customFormat="1" x14ac:dyDescent="0.25">
      <c r="A3111" s="37" t="s">
        <v>6195</v>
      </c>
      <c r="B3111" s="44" t="str">
        <f t="shared" si="56"/>
        <v>N53 25'Cd/115V/1Ph/UL/cCSAus</v>
      </c>
      <c r="C3111" s="37" t="s">
        <v>6196</v>
      </c>
      <c r="D3111" s="37" t="str">
        <f>VLOOKUP(A3111,'[1]Zoeller Pump Company'!$A$10:$C$3862,3,FALSE)</f>
        <v>https://www.zoellerpumps.com/en-us/products/submersible-pumps/50-series</v>
      </c>
      <c r="E3111" s="37" t="s">
        <v>21</v>
      </c>
      <c r="F3111" s="40">
        <v>257</v>
      </c>
      <c r="G3111" s="41">
        <f t="shared" si="58"/>
        <v>192.75</v>
      </c>
      <c r="H3111" s="42">
        <v>53514023744</v>
      </c>
      <c r="I3111" s="43">
        <v>26</v>
      </c>
      <c r="J3111" s="43" t="s">
        <v>22</v>
      </c>
      <c r="K3111" s="43">
        <v>10.25</v>
      </c>
      <c r="L3111" s="43">
        <v>7.75</v>
      </c>
      <c r="M3111" s="43">
        <v>10.25</v>
      </c>
      <c r="N3111" s="37" t="s">
        <v>195</v>
      </c>
      <c r="O3111" s="37" t="s">
        <v>196</v>
      </c>
    </row>
    <row r="3112" spans="1:15" s="36" customFormat="1" x14ac:dyDescent="0.25">
      <c r="A3112" s="37" t="s">
        <v>6197</v>
      </c>
      <c r="B3112" s="44" t="str">
        <f t="shared" si="56"/>
        <v>E53 50'Cd/230V/1Ph/UL/cCSAus</v>
      </c>
      <c r="C3112" s="37" t="s">
        <v>6198</v>
      </c>
      <c r="D3112" s="37" t="str">
        <f>VLOOKUP(A3112,'[1]Zoeller Pump Company'!$A$10:$C$3862,3,FALSE)</f>
        <v>https://www.zoellerpumps.com/en-us/products/submersible-pumps/50-series</v>
      </c>
      <c r="E3112" s="37" t="s">
        <v>21</v>
      </c>
      <c r="F3112" s="40">
        <v>373</v>
      </c>
      <c r="G3112" s="41">
        <f t="shared" si="58"/>
        <v>279.75</v>
      </c>
      <c r="H3112" s="42">
        <v>53514023751</v>
      </c>
      <c r="I3112" s="43">
        <v>30</v>
      </c>
      <c r="J3112" s="43" t="s">
        <v>22</v>
      </c>
      <c r="K3112" s="43">
        <v>10.25</v>
      </c>
      <c r="L3112" s="43">
        <v>7.75</v>
      </c>
      <c r="M3112" s="43">
        <v>10.25</v>
      </c>
      <c r="N3112" s="37" t="s">
        <v>195</v>
      </c>
      <c r="O3112" s="37" t="s">
        <v>196</v>
      </c>
    </row>
    <row r="3113" spans="1:15" s="36" customFormat="1" x14ac:dyDescent="0.25">
      <c r="A3113" s="37" t="s">
        <v>6199</v>
      </c>
      <c r="B3113" s="44" t="str">
        <f t="shared" si="56"/>
        <v>D53 25'Cd/230V/1Ph/UL/cCSAus</v>
      </c>
      <c r="C3113" s="37" t="s">
        <v>6200</v>
      </c>
      <c r="D3113" s="37" t="str">
        <f>VLOOKUP(A3113,'[1]Zoeller Pump Company'!$A$10:$C$3862,3,FALSE)</f>
        <v>https://www.zoellerpumps.com/en-us/products/submersible-pumps/50-series</v>
      </c>
      <c r="E3113" s="37" t="s">
        <v>21</v>
      </c>
      <c r="F3113" s="40">
        <v>337</v>
      </c>
      <c r="G3113" s="41">
        <f t="shared" si="58"/>
        <v>252.75</v>
      </c>
      <c r="H3113" s="42">
        <v>53514023782</v>
      </c>
      <c r="I3113" s="43">
        <v>26</v>
      </c>
      <c r="J3113" s="43" t="s">
        <v>22</v>
      </c>
      <c r="K3113" s="43">
        <v>10.25</v>
      </c>
      <c r="L3113" s="43">
        <v>7.75</v>
      </c>
      <c r="M3113" s="43">
        <v>10.25</v>
      </c>
      <c r="N3113" s="37" t="s">
        <v>195</v>
      </c>
      <c r="O3113" s="37" t="s">
        <v>196</v>
      </c>
    </row>
    <row r="3114" spans="1:15" s="36" customFormat="1" x14ac:dyDescent="0.25">
      <c r="A3114" s="37" t="s">
        <v>6201</v>
      </c>
      <c r="B3114" s="44" t="str">
        <f t="shared" si="56"/>
        <v>N53 35'Cd/115V/1Ph/UL/cCSAus</v>
      </c>
      <c r="C3114" s="37" t="s">
        <v>6202</v>
      </c>
      <c r="D3114" s="37" t="str">
        <f>VLOOKUP(A3114,'[1]Zoeller Pump Company'!$A$10:$C$3862,3,FALSE)</f>
        <v>https://www.zoellerpumps.com/en-us/products/submersible-pumps/50-series</v>
      </c>
      <c r="E3114" s="37" t="s">
        <v>21</v>
      </c>
      <c r="F3114" s="40">
        <v>287</v>
      </c>
      <c r="G3114" s="41">
        <f t="shared" si="58"/>
        <v>215.25</v>
      </c>
      <c r="H3114" s="42">
        <v>53514023805</v>
      </c>
      <c r="I3114" s="43">
        <v>28</v>
      </c>
      <c r="J3114" s="43" t="s">
        <v>22</v>
      </c>
      <c r="K3114" s="43">
        <v>10.25</v>
      </c>
      <c r="L3114" s="43">
        <v>7.75</v>
      </c>
      <c r="M3114" s="43">
        <v>10.25</v>
      </c>
      <c r="N3114" s="37" t="s">
        <v>195</v>
      </c>
      <c r="O3114" s="37" t="s">
        <v>196</v>
      </c>
    </row>
    <row r="3115" spans="1:15" s="36" customFormat="1" x14ac:dyDescent="0.25">
      <c r="A3115" s="37" t="s">
        <v>6203</v>
      </c>
      <c r="B3115" s="44" t="str">
        <f t="shared" ref="B3115:B3178" si="59">IF(D3115&lt;&gt;0,HYPERLINK(D3115,C3115),"NO LINK")</f>
        <v>BN53 115V/1Ph/Pb15'/UL/cCSAus Pump</v>
      </c>
      <c r="C3115" s="37" t="s">
        <v>6204</v>
      </c>
      <c r="D3115" s="37" t="str">
        <f>VLOOKUP(A3115,'[1]Zoeller Pump Company'!$A$10:$C$3862,3,FALSE)</f>
        <v>https://www.zoellerpumps.com/en-us/products/submersible-pumps/50-series</v>
      </c>
      <c r="E3115" s="37" t="s">
        <v>21</v>
      </c>
      <c r="F3115" s="40">
        <v>272</v>
      </c>
      <c r="G3115" s="41">
        <f t="shared" si="58"/>
        <v>204</v>
      </c>
      <c r="H3115" s="42">
        <v>53514023812</v>
      </c>
      <c r="I3115" s="43">
        <v>25</v>
      </c>
      <c r="J3115" s="43" t="s">
        <v>22</v>
      </c>
      <c r="K3115" s="43">
        <v>10.25</v>
      </c>
      <c r="L3115" s="43">
        <v>7.75</v>
      </c>
      <c r="M3115" s="43">
        <v>10.25</v>
      </c>
      <c r="N3115" s="37" t="s">
        <v>195</v>
      </c>
      <c r="O3115" s="37" t="s">
        <v>196</v>
      </c>
    </row>
    <row r="3116" spans="1:15" s="36" customFormat="1" x14ac:dyDescent="0.25">
      <c r="A3116" s="37" t="s">
        <v>6205</v>
      </c>
      <c r="B3116" s="44" t="str">
        <f t="shared" si="59"/>
        <v>BN53 115V/1Ph/Pb10'/UL/cCSAus/Pump</v>
      </c>
      <c r="C3116" s="37" t="s">
        <v>6206</v>
      </c>
      <c r="D3116" s="37" t="str">
        <f>VLOOKUP(A3116,'[1]Zoeller Pump Company'!$A$10:$C$3862,3,FALSE)</f>
        <v>https://www.zoellerpumps.com/en-us/products/submersible-pumps/50-series</v>
      </c>
      <c r="E3116" s="37" t="s">
        <v>21</v>
      </c>
      <c r="F3116" s="40">
        <v>258</v>
      </c>
      <c r="G3116" s="41">
        <f t="shared" si="58"/>
        <v>193.5</v>
      </c>
      <c r="H3116" s="42">
        <v>53514023843</v>
      </c>
      <c r="I3116" s="43">
        <v>24</v>
      </c>
      <c r="J3116" s="43" t="s">
        <v>22</v>
      </c>
      <c r="K3116" s="43">
        <v>10.25</v>
      </c>
      <c r="L3116" s="43">
        <v>7.75</v>
      </c>
      <c r="M3116" s="43">
        <v>10.25</v>
      </c>
      <c r="N3116" s="37" t="s">
        <v>195</v>
      </c>
      <c r="O3116" s="37" t="s">
        <v>196</v>
      </c>
    </row>
    <row r="3117" spans="1:15" s="36" customFormat="1" x14ac:dyDescent="0.25">
      <c r="A3117" s="37" t="s">
        <v>6207</v>
      </c>
      <c r="B3117" s="44" t="str">
        <f t="shared" si="59"/>
        <v>D53 50'Cd/230V/1Ph/UL/cCSAus</v>
      </c>
      <c r="C3117" s="37" t="s">
        <v>6208</v>
      </c>
      <c r="D3117" s="37" t="str">
        <f>VLOOKUP(A3117,'[1]Zoeller Pump Company'!$A$10:$C$3862,3,FALSE)</f>
        <v>https://www.zoellerpumps.com/en-us/products/submersible-pumps/50-series</v>
      </c>
      <c r="E3117" s="37" t="s">
        <v>21</v>
      </c>
      <c r="F3117" s="40">
        <v>387</v>
      </c>
      <c r="G3117" s="41">
        <f t="shared" si="58"/>
        <v>290.25</v>
      </c>
      <c r="H3117" s="42">
        <v>53514023874</v>
      </c>
      <c r="I3117" s="43">
        <v>31</v>
      </c>
      <c r="J3117" s="43" t="s">
        <v>22</v>
      </c>
      <c r="K3117" s="43">
        <v>10.25</v>
      </c>
      <c r="L3117" s="43">
        <v>7.75</v>
      </c>
      <c r="M3117" s="43">
        <v>10.25</v>
      </c>
      <c r="N3117" s="37" t="s">
        <v>195</v>
      </c>
      <c r="O3117" s="37" t="s">
        <v>196</v>
      </c>
    </row>
    <row r="3118" spans="1:15" s="36" customFormat="1" x14ac:dyDescent="0.25">
      <c r="A3118" s="37" t="s">
        <v>6209</v>
      </c>
      <c r="B3118" s="44" t="str">
        <f t="shared" si="59"/>
        <v>BE53 230V/1P/15'Cd/Pb15'/cCSAus/UL</v>
      </c>
      <c r="C3118" s="37" t="s">
        <v>6210</v>
      </c>
      <c r="D3118" s="37" t="str">
        <f>VLOOKUP(A3118,'[1]Zoeller Pump Company'!$A$10:$C$3862,3,FALSE)</f>
        <v>https://www.zoellerpumps.com/en-us/products/submersible-pumps/50-series</v>
      </c>
      <c r="E3118" s="37" t="s">
        <v>21</v>
      </c>
      <c r="F3118" s="40">
        <v>344</v>
      </c>
      <c r="G3118" s="41">
        <f t="shared" si="58"/>
        <v>258</v>
      </c>
      <c r="H3118" s="42">
        <v>53514041410</v>
      </c>
      <c r="I3118" s="43">
        <v>24</v>
      </c>
      <c r="J3118" s="43" t="s">
        <v>22</v>
      </c>
      <c r="K3118" s="43">
        <v>10.25</v>
      </c>
      <c r="L3118" s="43">
        <v>7.75</v>
      </c>
      <c r="M3118" s="43">
        <v>10.25</v>
      </c>
      <c r="N3118" s="37" t="s">
        <v>195</v>
      </c>
      <c r="O3118" s="37" t="s">
        <v>196</v>
      </c>
    </row>
    <row r="3119" spans="1:15" s="36" customFormat="1" x14ac:dyDescent="0.25">
      <c r="A3119" s="37" t="s">
        <v>6211</v>
      </c>
      <c r="B3119" s="44" t="str">
        <f t="shared" si="59"/>
        <v>D53 35'Cd/230V/1Ph/UL/cCSAus</v>
      </c>
      <c r="C3119" s="37" t="s">
        <v>6212</v>
      </c>
      <c r="D3119" s="37" t="str">
        <f>VLOOKUP(A3119,'[1]Zoeller Pump Company'!$A$10:$C$3862,3,FALSE)</f>
        <v>https://www.zoellerpumps.com/en-us/products/submersible-pumps/50-series</v>
      </c>
      <c r="E3119" s="37" t="s">
        <v>21</v>
      </c>
      <c r="F3119" s="40">
        <v>367</v>
      </c>
      <c r="G3119" s="41">
        <f t="shared" si="58"/>
        <v>275.25</v>
      </c>
      <c r="H3119" s="42">
        <v>53514046422</v>
      </c>
      <c r="I3119" s="43">
        <v>28</v>
      </c>
      <c r="J3119" s="43" t="s">
        <v>22</v>
      </c>
      <c r="K3119" s="43">
        <v>10.25</v>
      </c>
      <c r="L3119" s="43">
        <v>7.75</v>
      </c>
      <c r="M3119" s="43">
        <v>10.25</v>
      </c>
      <c r="N3119" s="37" t="s">
        <v>195</v>
      </c>
      <c r="O3119" s="37" t="s">
        <v>196</v>
      </c>
    </row>
    <row r="3120" spans="1:15" s="36" customFormat="1" x14ac:dyDescent="0.25">
      <c r="A3120" s="37" t="s">
        <v>6213</v>
      </c>
      <c r="B3120" s="44" t="str">
        <f t="shared" si="59"/>
        <v>BN53 25'Cd/115V/1P/Pb25'/UL/cCSAus/Pump</v>
      </c>
      <c r="C3120" s="37" t="s">
        <v>6214</v>
      </c>
      <c r="D3120" s="37" t="str">
        <f>VLOOKUP(A3120,'[1]Zoeller Pump Company'!$A$10:$C$3862,3,FALSE)</f>
        <v>https://www.zoellerpumps.com/en-us/products/submersible-pumps/50-series</v>
      </c>
      <c r="E3120" s="37" t="s">
        <v>21</v>
      </c>
      <c r="F3120" s="40">
        <v>312</v>
      </c>
      <c r="G3120" s="41">
        <f t="shared" si="58"/>
        <v>234</v>
      </c>
      <c r="H3120" s="42">
        <v>53514048495</v>
      </c>
      <c r="I3120" s="43">
        <v>28.5</v>
      </c>
      <c r="J3120" s="43" t="s">
        <v>22</v>
      </c>
      <c r="K3120" s="43">
        <v>10.25</v>
      </c>
      <c r="L3120" s="43">
        <v>7.75</v>
      </c>
      <c r="M3120" s="43">
        <v>10.25</v>
      </c>
      <c r="N3120" s="37" t="s">
        <v>195</v>
      </c>
      <c r="O3120" s="37" t="s">
        <v>196</v>
      </c>
    </row>
    <row r="3121" spans="1:15" s="36" customFormat="1" x14ac:dyDescent="0.25">
      <c r="A3121" s="37" t="s">
        <v>6215</v>
      </c>
      <c r="B3121" s="44" t="str">
        <f t="shared" si="59"/>
        <v>D53 15'Cd/230V/1Ph/cCSAus/UL</v>
      </c>
      <c r="C3121" s="37" t="s">
        <v>6216</v>
      </c>
      <c r="D3121" s="37" t="str">
        <f>VLOOKUP(A3121,'[1]Zoeller Pump Company'!$A$10:$C$3862,3,FALSE)</f>
        <v>https://www.zoellerpumps.com/en-us/products/submersible-pumps/50-series</v>
      </c>
      <c r="E3121" s="37" t="s">
        <v>21</v>
      </c>
      <c r="F3121" s="40">
        <v>314</v>
      </c>
      <c r="G3121" s="41">
        <f t="shared" si="58"/>
        <v>235.5</v>
      </c>
      <c r="H3121" s="42">
        <v>53514113995</v>
      </c>
      <c r="I3121" s="43">
        <v>26</v>
      </c>
      <c r="J3121" s="43" t="s">
        <v>22</v>
      </c>
      <c r="K3121" s="43">
        <v>10.25</v>
      </c>
      <c r="L3121" s="43">
        <v>7.75</v>
      </c>
      <c r="M3121" s="43">
        <v>10.25</v>
      </c>
      <c r="N3121" s="37" t="s">
        <v>195</v>
      </c>
      <c r="O3121" s="37" t="s">
        <v>196</v>
      </c>
    </row>
    <row r="3122" spans="1:15" s="36" customFormat="1" x14ac:dyDescent="0.25">
      <c r="A3122" s="37" t="s">
        <v>6217</v>
      </c>
      <c r="B3122" s="44" t="str">
        <f t="shared" si="59"/>
        <v>BN53 35'Cd/115V/1P/Pb35'/UL/cCSAus</v>
      </c>
      <c r="C3122" s="37" t="s">
        <v>6218</v>
      </c>
      <c r="D3122" s="37" t="str">
        <f>VLOOKUP(A3122,'[1]Zoeller Pump Company'!$A$10:$C$3862,3,FALSE)</f>
        <v>https://www.zoellerpumps.com/en-us/products/submersible-pumps/50-series</v>
      </c>
      <c r="E3122" s="37" t="s">
        <v>21</v>
      </c>
      <c r="F3122" s="40">
        <v>342</v>
      </c>
      <c r="G3122" s="41">
        <f t="shared" si="58"/>
        <v>256.5</v>
      </c>
      <c r="H3122" s="42">
        <v>53514123451</v>
      </c>
      <c r="I3122" s="43">
        <v>28.5</v>
      </c>
      <c r="J3122" s="43" t="s">
        <v>22</v>
      </c>
      <c r="K3122" s="43">
        <v>10.25</v>
      </c>
      <c r="L3122" s="43">
        <v>7.75</v>
      </c>
      <c r="M3122" s="43">
        <v>10.25</v>
      </c>
      <c r="N3122" s="37" t="s">
        <v>195</v>
      </c>
      <c r="O3122" s="37" t="s">
        <v>196</v>
      </c>
    </row>
    <row r="3123" spans="1:15" s="36" customFormat="1" x14ac:dyDescent="0.25">
      <c r="A3123" s="37" t="s">
        <v>6219</v>
      </c>
      <c r="B3123" s="44" t="str">
        <f t="shared" si="59"/>
        <v>BE53 25'Cd/230V/1P/Pb25'/cCSAus/UL</v>
      </c>
      <c r="C3123" s="37" t="s">
        <v>6220</v>
      </c>
      <c r="D3123" s="37" t="str">
        <f>VLOOKUP(A3123,'[1]Zoeller Pump Company'!$A$10:$C$3862,3,FALSE)</f>
        <v>https://www.zoellerpumps.com/en-us/products/submersible-pumps/50-series</v>
      </c>
      <c r="E3123" s="37" t="s">
        <v>21</v>
      </c>
      <c r="F3123" s="40">
        <v>384</v>
      </c>
      <c r="G3123" s="41">
        <f t="shared" si="58"/>
        <v>288</v>
      </c>
      <c r="H3123" s="42">
        <v>53514145736</v>
      </c>
      <c r="I3123" s="43">
        <v>24</v>
      </c>
      <c r="J3123" s="43" t="s">
        <v>22</v>
      </c>
      <c r="K3123" s="43">
        <v>10.25</v>
      </c>
      <c r="L3123" s="43">
        <v>7.75</v>
      </c>
      <c r="M3123" s="43">
        <v>10.25</v>
      </c>
      <c r="N3123" s="37" t="s">
        <v>195</v>
      </c>
      <c r="O3123" s="37" t="s">
        <v>196</v>
      </c>
    </row>
    <row r="3124" spans="1:15" s="36" customFormat="1" x14ac:dyDescent="0.25">
      <c r="A3124" s="37" t="s">
        <v>6221</v>
      </c>
      <c r="B3124" s="44" t="str">
        <f t="shared" si="59"/>
        <v>E53 25'Cd/230V/1Ph/UL/cCSAus</v>
      </c>
      <c r="C3124" s="37" t="s">
        <v>6222</v>
      </c>
      <c r="D3124" s="37" t="str">
        <f>VLOOKUP(A3124,'[1]Zoeller Pump Company'!$A$10:$C$3862,3,FALSE)</f>
        <v>https://www.zoellerpumps.com/en-us/products/submersible-pumps/50-series</v>
      </c>
      <c r="E3124" s="37" t="s">
        <v>21</v>
      </c>
      <c r="F3124" s="40">
        <v>323</v>
      </c>
      <c r="G3124" s="41">
        <f t="shared" si="58"/>
        <v>242.25</v>
      </c>
      <c r="H3124" s="42">
        <v>53514176419</v>
      </c>
      <c r="I3124" s="43">
        <v>31</v>
      </c>
      <c r="J3124" s="43" t="s">
        <v>22</v>
      </c>
      <c r="K3124" s="43">
        <v>10.25</v>
      </c>
      <c r="L3124" s="43">
        <v>7.75</v>
      </c>
      <c r="M3124" s="43">
        <v>10.25</v>
      </c>
      <c r="N3124" s="37" t="s">
        <v>195</v>
      </c>
      <c r="O3124" s="37" t="s">
        <v>196</v>
      </c>
    </row>
    <row r="3125" spans="1:15" s="36" customFormat="1" x14ac:dyDescent="0.25">
      <c r="A3125" s="37" t="s">
        <v>6223</v>
      </c>
      <c r="B3125" s="44" t="str">
        <f t="shared" si="59"/>
        <v>E53 35'Cd/230V/1Ph/UL/cCSAus</v>
      </c>
      <c r="C3125" s="37" t="s">
        <v>6224</v>
      </c>
      <c r="D3125" s="37" t="str">
        <f>VLOOKUP(A3125,'[1]Zoeller Pump Company'!$A$10:$C$3862,3,FALSE)</f>
        <v>https://www.zoellerpumps.com/en-us/products/submersible-pumps/50-series</v>
      </c>
      <c r="E3125" s="37" t="s">
        <v>21</v>
      </c>
      <c r="F3125" s="40">
        <v>353</v>
      </c>
      <c r="G3125" s="41">
        <f t="shared" si="58"/>
        <v>264.75</v>
      </c>
      <c r="H3125" s="42">
        <v>53514332242</v>
      </c>
      <c r="I3125" s="43">
        <v>30</v>
      </c>
      <c r="J3125" s="43" t="s">
        <v>22</v>
      </c>
      <c r="K3125" s="43">
        <v>10.25</v>
      </c>
      <c r="L3125" s="43">
        <v>7.75</v>
      </c>
      <c r="M3125" s="43">
        <v>10.25</v>
      </c>
      <c r="N3125" s="37" t="s">
        <v>195</v>
      </c>
      <c r="O3125" s="37" t="s">
        <v>196</v>
      </c>
    </row>
    <row r="3126" spans="1:15" s="36" customFormat="1" x14ac:dyDescent="0.25">
      <c r="A3126" s="37" t="s">
        <v>6225</v>
      </c>
      <c r="B3126" s="44" t="str">
        <f t="shared" si="59"/>
        <v>BN53 115V/1Ph/Vertical Master 10'/UL/cCSAus Pump</v>
      </c>
      <c r="C3126" s="37" t="s">
        <v>6226</v>
      </c>
      <c r="D3126" s="37" t="str">
        <f>VLOOKUP(A3126,'[1]Zoeller Pump Company'!$A$10:$C$3862,3,FALSE)</f>
        <v>https://www.zoellerpumps.com/en-us/products/submersible-pumps/50-series</v>
      </c>
      <c r="E3126" s="37" t="s">
        <v>21</v>
      </c>
      <c r="F3126" s="40">
        <v>282</v>
      </c>
      <c r="G3126" s="41">
        <f t="shared" si="58"/>
        <v>211.5</v>
      </c>
      <c r="H3126" s="42">
        <v>53514349769</v>
      </c>
      <c r="I3126" s="43">
        <v>24</v>
      </c>
      <c r="J3126" s="43" t="s">
        <v>22</v>
      </c>
      <c r="K3126" s="43">
        <v>10.25</v>
      </c>
      <c r="L3126" s="43">
        <v>7.75</v>
      </c>
      <c r="M3126" s="43">
        <v>10.25</v>
      </c>
      <c r="N3126" s="37" t="s">
        <v>195</v>
      </c>
      <c r="O3126" s="37" t="s">
        <v>196</v>
      </c>
    </row>
    <row r="3127" spans="1:15" s="36" customFormat="1" x14ac:dyDescent="0.25">
      <c r="A3127" s="39" t="s">
        <v>6227</v>
      </c>
      <c r="B3127" s="44" t="str">
        <f t="shared" si="59"/>
        <v>LN53 115V/1Ph/Pb Floatless Switch 15'/cCSAus Pump</v>
      </c>
      <c r="C3127" s="39" t="str">
        <f>VLOOKUP(A3127,'[2]2021 M10 PricePartsList'!$A:$D,2,FALSE)</f>
        <v>LN53 115V/1Ph/Pb Floatless Switch 15'/cCSAus Pump</v>
      </c>
      <c r="D3127" s="39" t="s">
        <v>6228</v>
      </c>
      <c r="E3127" s="37" t="s">
        <v>21</v>
      </c>
      <c r="F3127" s="50">
        <v>372</v>
      </c>
      <c r="G3127" s="41">
        <f>F3127*0.75</f>
        <v>279</v>
      </c>
      <c r="H3127" s="42">
        <v>53514422684</v>
      </c>
      <c r="I3127" s="43">
        <v>24</v>
      </c>
      <c r="J3127" s="46" t="s">
        <v>22</v>
      </c>
      <c r="K3127" s="43">
        <v>10.25</v>
      </c>
      <c r="L3127" s="43">
        <v>7.75</v>
      </c>
      <c r="M3127" s="43">
        <v>10.25</v>
      </c>
      <c r="N3127" s="37" t="s">
        <v>195</v>
      </c>
      <c r="O3127" s="37" t="s">
        <v>196</v>
      </c>
    </row>
    <row r="3128" spans="1:15" s="36" customFormat="1" x14ac:dyDescent="0.25">
      <c r="A3128" s="39" t="s">
        <v>6229</v>
      </c>
      <c r="B3128" s="44" t="str">
        <f t="shared" si="59"/>
        <v>Pump,Ejector-Water Powered/Model 540</v>
      </c>
      <c r="C3128" s="39" t="s">
        <v>6230</v>
      </c>
      <c r="D3128" s="37" t="str">
        <f>VLOOKUP(A3128,'[1]Zoeller Pump Company'!$A$10:$C$3862,3,FALSE)</f>
        <v>https://www.zoellerpumps.com/en-us/products/submersible-pumps/50-series</v>
      </c>
      <c r="E3128" s="39" t="s">
        <v>21</v>
      </c>
      <c r="F3128" s="40">
        <v>240</v>
      </c>
      <c r="G3128" s="41">
        <f t="shared" ref="G3128" si="60">F3128*0.75</f>
        <v>180</v>
      </c>
      <c r="H3128" s="48">
        <v>53514447113</v>
      </c>
      <c r="I3128" s="46">
        <v>9</v>
      </c>
      <c r="J3128" s="46" t="s">
        <v>22</v>
      </c>
      <c r="K3128" s="46">
        <v>5.6</v>
      </c>
      <c r="L3128" s="46">
        <v>13.75</v>
      </c>
      <c r="M3128" s="46">
        <v>15.5</v>
      </c>
      <c r="N3128" s="39" t="s">
        <v>195</v>
      </c>
      <c r="O3128" s="39" t="s">
        <v>24</v>
      </c>
    </row>
    <row r="3129" spans="1:15" s="36" customFormat="1" x14ac:dyDescent="0.25">
      <c r="A3129" s="37" t="s">
        <v>6231</v>
      </c>
      <c r="B3129" s="44" t="str">
        <f t="shared" si="59"/>
        <v>M55 115V/1Ph/cCSAus/UL</v>
      </c>
      <c r="C3129" s="37" t="s">
        <v>6232</v>
      </c>
      <c r="D3129" s="37" t="str">
        <f>VLOOKUP(A3129,'[1]Zoeller Pump Company'!$A$10:$C$3862,3,FALSE)</f>
        <v>https://www.zoellerpumps.com/en-us/products/submersible-pumps/50-series</v>
      </c>
      <c r="E3129" s="37" t="s">
        <v>21</v>
      </c>
      <c r="F3129" s="40">
        <v>1514</v>
      </c>
      <c r="G3129" s="41"/>
      <c r="H3129" s="42">
        <v>53514023935</v>
      </c>
      <c r="I3129" s="43">
        <v>24</v>
      </c>
      <c r="J3129" s="43" t="s">
        <v>22</v>
      </c>
      <c r="K3129" s="43">
        <v>10.25</v>
      </c>
      <c r="L3129" s="43">
        <v>7.75</v>
      </c>
      <c r="M3129" s="43">
        <v>10.25</v>
      </c>
      <c r="N3129" s="37" t="s">
        <v>23</v>
      </c>
      <c r="O3129" s="37" t="s">
        <v>24</v>
      </c>
    </row>
    <row r="3130" spans="1:15" s="36" customFormat="1" x14ac:dyDescent="0.25">
      <c r="A3130" s="37" t="s">
        <v>6233</v>
      </c>
      <c r="B3130" s="44" t="str">
        <f t="shared" si="59"/>
        <v>N55 115V/1Ph/UL/cCSAus</v>
      </c>
      <c r="C3130" s="37" t="s">
        <v>6234</v>
      </c>
      <c r="D3130" s="37" t="str">
        <f>VLOOKUP(A3130,'[1]Zoeller Pump Company'!$A$10:$C$3862,3,FALSE)</f>
        <v>https://www.zoellerpumps.com/en-us/products/submersible-pumps/50-series</v>
      </c>
      <c r="E3130" s="37" t="s">
        <v>21</v>
      </c>
      <c r="F3130" s="40">
        <v>1463</v>
      </c>
      <c r="G3130" s="41"/>
      <c r="H3130" s="42">
        <v>53514023942</v>
      </c>
      <c r="I3130" s="43">
        <v>23</v>
      </c>
      <c r="J3130" s="43" t="s">
        <v>22</v>
      </c>
      <c r="K3130" s="43">
        <v>10.25</v>
      </c>
      <c r="L3130" s="43">
        <v>7.75</v>
      </c>
      <c r="M3130" s="43">
        <v>10.25</v>
      </c>
      <c r="N3130" s="37" t="s">
        <v>23</v>
      </c>
      <c r="O3130" s="37" t="s">
        <v>24</v>
      </c>
    </row>
    <row r="3131" spans="1:15" s="36" customFormat="1" x14ac:dyDescent="0.25">
      <c r="A3131" s="37" t="s">
        <v>6235</v>
      </c>
      <c r="B3131" s="44" t="str">
        <f t="shared" si="59"/>
        <v>M55 15'Cd/115V/1Ph/UL/cCSAus</v>
      </c>
      <c r="C3131" s="37" t="s">
        <v>6236</v>
      </c>
      <c r="D3131" s="37" t="str">
        <f>VLOOKUP(A3131,'[1]Zoeller Pump Company'!$A$10:$C$3862,3,FALSE)</f>
        <v>https://www.zoellerpumps.com/en-us/products/submersible-pumps/50-series</v>
      </c>
      <c r="E3131" s="37" t="s">
        <v>21</v>
      </c>
      <c r="F3131" s="40">
        <v>1531</v>
      </c>
      <c r="G3131" s="41"/>
      <c r="H3131" s="42">
        <v>53514023966</v>
      </c>
      <c r="I3131" s="43">
        <v>25</v>
      </c>
      <c r="J3131" s="43" t="s">
        <v>22</v>
      </c>
      <c r="K3131" s="43">
        <v>10.25</v>
      </c>
      <c r="L3131" s="43">
        <v>7.75</v>
      </c>
      <c r="M3131" s="43">
        <v>10.25</v>
      </c>
      <c r="N3131" s="37" t="s">
        <v>23</v>
      </c>
      <c r="O3131" s="37" t="s">
        <v>24</v>
      </c>
    </row>
    <row r="3132" spans="1:15" s="36" customFormat="1" x14ac:dyDescent="0.25">
      <c r="A3132" s="37" t="s">
        <v>6237</v>
      </c>
      <c r="B3132" s="44" t="str">
        <f t="shared" si="59"/>
        <v>M55 25'Cd/115V/1Ph/UL/cCSAus</v>
      </c>
      <c r="C3132" s="37" t="s">
        <v>6238</v>
      </c>
      <c r="D3132" s="37" t="str">
        <f>VLOOKUP(A3132,'[1]Zoeller Pump Company'!$A$10:$C$3862,3,FALSE)</f>
        <v>https://www.zoellerpumps.com/en-us/products/submersible-pumps/50-series</v>
      </c>
      <c r="E3132" s="37" t="s">
        <v>21</v>
      </c>
      <c r="F3132" s="40">
        <v>1554</v>
      </c>
      <c r="G3132" s="41"/>
      <c r="H3132" s="42">
        <v>53514023973</v>
      </c>
      <c r="I3132" s="43">
        <v>27</v>
      </c>
      <c r="J3132" s="43" t="s">
        <v>22</v>
      </c>
      <c r="K3132" s="43">
        <v>10.25</v>
      </c>
      <c r="L3132" s="43">
        <v>7.75</v>
      </c>
      <c r="M3132" s="43">
        <v>10.25</v>
      </c>
      <c r="N3132" s="37" t="s">
        <v>23</v>
      </c>
      <c r="O3132" s="37" t="s">
        <v>24</v>
      </c>
    </row>
    <row r="3133" spans="1:15" s="36" customFormat="1" x14ac:dyDescent="0.25">
      <c r="A3133" s="37" t="s">
        <v>6239</v>
      </c>
      <c r="B3133" s="44" t="str">
        <f t="shared" si="59"/>
        <v>M55 35'Cd/115V/1Ph/UL/cCSAus</v>
      </c>
      <c r="C3133" s="37" t="s">
        <v>6240</v>
      </c>
      <c r="D3133" s="37" t="str">
        <f>VLOOKUP(A3133,'[1]Zoeller Pump Company'!$A$10:$C$3862,3,FALSE)</f>
        <v>https://www.zoellerpumps.com/en-us/products/submersible-pumps/50-series</v>
      </c>
      <c r="E3133" s="37" t="s">
        <v>21</v>
      </c>
      <c r="F3133" s="40">
        <v>1584</v>
      </c>
      <c r="G3133" s="41"/>
      <c r="H3133" s="42">
        <v>53514024017</v>
      </c>
      <c r="I3133" s="43">
        <v>30</v>
      </c>
      <c r="J3133" s="43" t="s">
        <v>22</v>
      </c>
      <c r="K3133" s="43">
        <v>10.25</v>
      </c>
      <c r="L3133" s="43">
        <v>7.75</v>
      </c>
      <c r="M3133" s="43">
        <v>10.25</v>
      </c>
      <c r="N3133" s="37" t="s">
        <v>23</v>
      </c>
      <c r="O3133" s="37" t="s">
        <v>24</v>
      </c>
    </row>
    <row r="3134" spans="1:15" s="36" customFormat="1" x14ac:dyDescent="0.25">
      <c r="A3134" s="37" t="s">
        <v>6241</v>
      </c>
      <c r="B3134" s="44" t="str">
        <f t="shared" si="59"/>
        <v>N55 25'Cd/115V/1Ph/UL/cCSAus</v>
      </c>
      <c r="C3134" s="37" t="s">
        <v>6242</v>
      </c>
      <c r="D3134" s="37" t="str">
        <f>VLOOKUP(A3134,'[1]Zoeller Pump Company'!$A$10:$C$3862,3,FALSE)</f>
        <v>https://www.zoellerpumps.com/en-us/products/submersible-pumps/50-series</v>
      </c>
      <c r="E3134" s="37" t="s">
        <v>21</v>
      </c>
      <c r="F3134" s="40">
        <v>1503</v>
      </c>
      <c r="G3134" s="41"/>
      <c r="H3134" s="42">
        <v>53514024024</v>
      </c>
      <c r="I3134" s="43">
        <v>26</v>
      </c>
      <c r="J3134" s="43" t="s">
        <v>22</v>
      </c>
      <c r="K3134" s="43">
        <v>10.25</v>
      </c>
      <c r="L3134" s="43">
        <v>7.75</v>
      </c>
      <c r="M3134" s="43">
        <v>10.25</v>
      </c>
      <c r="N3134" s="37" t="s">
        <v>23</v>
      </c>
      <c r="O3134" s="37" t="s">
        <v>24</v>
      </c>
    </row>
    <row r="3135" spans="1:15" s="36" customFormat="1" x14ac:dyDescent="0.25">
      <c r="A3135" s="37" t="s">
        <v>6243</v>
      </c>
      <c r="B3135" s="44" t="str">
        <f t="shared" si="59"/>
        <v>N55 35'Cd/115V/1Ph/UL/cCSAus</v>
      </c>
      <c r="C3135" s="37" t="s">
        <v>6244</v>
      </c>
      <c r="D3135" s="37" t="str">
        <f>VLOOKUP(A3135,'[1]Zoeller Pump Company'!$A$10:$C$3862,3,FALSE)</f>
        <v>https://www.zoellerpumps.com/en-us/products/submersible-pumps/50-series</v>
      </c>
      <c r="E3135" s="37" t="s">
        <v>21</v>
      </c>
      <c r="F3135" s="40">
        <v>1533</v>
      </c>
      <c r="G3135" s="41"/>
      <c r="H3135" s="42">
        <v>53514319120</v>
      </c>
      <c r="I3135" s="43">
        <v>26</v>
      </c>
      <c r="J3135" s="43" t="s">
        <v>22</v>
      </c>
      <c r="K3135" s="43">
        <v>10.25</v>
      </c>
      <c r="L3135" s="43">
        <v>7.75</v>
      </c>
      <c r="M3135" s="43">
        <v>10.25</v>
      </c>
      <c r="N3135" s="37" t="s">
        <v>23</v>
      </c>
      <c r="O3135" s="37" t="s">
        <v>24</v>
      </c>
    </row>
    <row r="3136" spans="1:15" s="36" customFormat="1" x14ac:dyDescent="0.25">
      <c r="A3136" s="37" t="s">
        <v>6245</v>
      </c>
      <c r="B3136" s="44" t="str">
        <f t="shared" si="59"/>
        <v>M57 115V/1Ph/cCSAus/UL</v>
      </c>
      <c r="C3136" s="37" t="s">
        <v>6246</v>
      </c>
      <c r="D3136" s="37" t="str">
        <f>VLOOKUP(A3136,'[1]Zoeller Pump Company'!$A$10:$C$3862,3,FALSE)</f>
        <v>https://www.zoellerpumps.com/en-us/products/submersible-pumps/50-series</v>
      </c>
      <c r="E3136" s="37" t="s">
        <v>21</v>
      </c>
      <c r="F3136" s="40">
        <v>258</v>
      </c>
      <c r="G3136" s="41">
        <f>F3136*0.75</f>
        <v>193.5</v>
      </c>
      <c r="H3136" s="42">
        <v>53514024055</v>
      </c>
      <c r="I3136" s="43">
        <v>28.5</v>
      </c>
      <c r="J3136" s="43" t="s">
        <v>22</v>
      </c>
      <c r="K3136" s="43">
        <v>10.25</v>
      </c>
      <c r="L3136" s="43">
        <v>7.75</v>
      </c>
      <c r="M3136" s="43">
        <v>10.25</v>
      </c>
      <c r="N3136" s="37" t="s">
        <v>195</v>
      </c>
      <c r="O3136" s="37" t="s">
        <v>196</v>
      </c>
    </row>
    <row r="3137" spans="1:16" s="36" customFormat="1" x14ac:dyDescent="0.25">
      <c r="A3137" s="37" t="s">
        <v>6247</v>
      </c>
      <c r="B3137" s="44" t="str">
        <f t="shared" si="59"/>
        <v>N57 115V/1Ph/cCSAus/UL</v>
      </c>
      <c r="C3137" s="37" t="s">
        <v>6248</v>
      </c>
      <c r="D3137" s="37" t="str">
        <f>VLOOKUP(A3137,'[1]Zoeller Pump Company'!$A$10:$C$3862,3,FALSE)</f>
        <v>https://www.zoellerpumps.com/en-us/products/submersible-pumps/50-series</v>
      </c>
      <c r="E3137" s="37" t="s">
        <v>21</v>
      </c>
      <c r="F3137" s="40">
        <v>242</v>
      </c>
      <c r="G3137" s="41">
        <f t="shared" ref="G3137:G3171" si="61">F3137*0.75</f>
        <v>181.5</v>
      </c>
      <c r="H3137" s="42">
        <v>53514024062</v>
      </c>
      <c r="I3137" s="43">
        <v>27.5</v>
      </c>
      <c r="J3137" s="43" t="s">
        <v>22</v>
      </c>
      <c r="K3137" s="43">
        <v>10.25</v>
      </c>
      <c r="L3137" s="43">
        <v>7.75</v>
      </c>
      <c r="M3137" s="43">
        <v>10.25</v>
      </c>
      <c r="N3137" s="37" t="s">
        <v>195</v>
      </c>
      <c r="O3137" s="37" t="s">
        <v>196</v>
      </c>
    </row>
    <row r="3138" spans="1:16" s="36" customFormat="1" x14ac:dyDescent="0.25">
      <c r="A3138" s="37" t="s">
        <v>6249</v>
      </c>
      <c r="B3138" s="44" t="str">
        <f t="shared" si="59"/>
        <v>D57 230V/1Ph/cCSAusUL</v>
      </c>
      <c r="C3138" s="37" t="s">
        <v>6250</v>
      </c>
      <c r="D3138" s="37" t="str">
        <f>VLOOKUP(A3138,'[1]Zoeller Pump Company'!$A$10:$C$3862,3,FALSE)</f>
        <v>https://www.zoellerpumps.com/en-us/products/submersible-pumps/50-series</v>
      </c>
      <c r="E3138" s="37" t="s">
        <v>21</v>
      </c>
      <c r="F3138" s="40">
        <v>317</v>
      </c>
      <c r="G3138" s="41">
        <f t="shared" si="61"/>
        <v>237.75</v>
      </c>
      <c r="H3138" s="42">
        <v>53514024079</v>
      </c>
      <c r="I3138" s="43">
        <v>28.5</v>
      </c>
      <c r="J3138" s="43" t="s">
        <v>22</v>
      </c>
      <c r="K3138" s="43">
        <v>10.25</v>
      </c>
      <c r="L3138" s="43">
        <v>7.75</v>
      </c>
      <c r="M3138" s="43">
        <v>10.25</v>
      </c>
      <c r="N3138" s="37" t="s">
        <v>195</v>
      </c>
      <c r="O3138" s="37" t="s">
        <v>196</v>
      </c>
    </row>
    <row r="3139" spans="1:16" s="36" customFormat="1" x14ac:dyDescent="0.25">
      <c r="A3139" s="37" t="s">
        <v>6251</v>
      </c>
      <c r="B3139" s="44" t="str">
        <f t="shared" si="59"/>
        <v>E57 230V/1Ph/UL/cCSAus</v>
      </c>
      <c r="C3139" s="37" t="s">
        <v>6252</v>
      </c>
      <c r="D3139" s="37" t="str">
        <f>VLOOKUP(A3139,'[1]Zoeller Pump Company'!$A$10:$C$3862,3,FALSE)</f>
        <v>https://www.zoellerpumps.com/en-us/products/submersible-pumps/50-series</v>
      </c>
      <c r="E3139" s="37" t="s">
        <v>21</v>
      </c>
      <c r="F3139" s="40">
        <v>298</v>
      </c>
      <c r="G3139" s="41">
        <f t="shared" si="61"/>
        <v>223.5</v>
      </c>
      <c r="H3139" s="42">
        <v>53514024086</v>
      </c>
      <c r="I3139" s="43">
        <v>27.5</v>
      </c>
      <c r="J3139" s="43" t="s">
        <v>22</v>
      </c>
      <c r="K3139" s="43">
        <v>10.25</v>
      </c>
      <c r="L3139" s="43">
        <v>7.75</v>
      </c>
      <c r="M3139" s="43">
        <v>10.25</v>
      </c>
      <c r="N3139" s="37" t="s">
        <v>195</v>
      </c>
      <c r="O3139" s="37" t="s">
        <v>196</v>
      </c>
    </row>
    <row r="3140" spans="1:16" s="36" customFormat="1" x14ac:dyDescent="0.25">
      <c r="A3140" s="37" t="s">
        <v>6253</v>
      </c>
      <c r="B3140" s="44" t="str">
        <f t="shared" si="59"/>
        <v>M57 115V/1Ph/Extra Duty</v>
      </c>
      <c r="C3140" s="37" t="s">
        <v>6254</v>
      </c>
      <c r="D3140" s="37" t="str">
        <f>VLOOKUP(A3140,'[1]Zoeller Pump Company'!$A$10:$C$3862,3,FALSE)</f>
        <v>https://www.zoellerpumps.com/en-us/products/submersible-pumps/50-series</v>
      </c>
      <c r="E3140" s="37" t="s">
        <v>21</v>
      </c>
      <c r="F3140" s="40">
        <v>288</v>
      </c>
      <c r="G3140" s="41">
        <f t="shared" si="61"/>
        <v>216</v>
      </c>
      <c r="H3140" s="42">
        <v>53514024093</v>
      </c>
      <c r="I3140" s="43">
        <v>28.5</v>
      </c>
      <c r="J3140" s="43" t="s">
        <v>22</v>
      </c>
      <c r="K3140" s="43">
        <v>10.25</v>
      </c>
      <c r="L3140" s="43">
        <v>7.75</v>
      </c>
      <c r="M3140" s="43">
        <v>10.25</v>
      </c>
      <c r="N3140" s="37" t="s">
        <v>195</v>
      </c>
      <c r="O3140" s="37" t="s">
        <v>196</v>
      </c>
    </row>
    <row r="3141" spans="1:16" s="36" customFormat="1" x14ac:dyDescent="0.25">
      <c r="A3141" s="37" t="s">
        <v>6255</v>
      </c>
      <c r="B3141" s="44" t="str">
        <f t="shared" si="59"/>
        <v>M57 25'Cd/115V/1Ph/UL/cCSAus</v>
      </c>
      <c r="C3141" s="37" t="s">
        <v>6256</v>
      </c>
      <c r="D3141" s="37" t="str">
        <f>VLOOKUP(A3141,'[1]Zoeller Pump Company'!$A$10:$C$3862,3,FALSE)</f>
        <v>https://www.zoellerpumps.com/en-us/products/submersible-pumps/50-series</v>
      </c>
      <c r="E3141" s="37" t="s">
        <v>21</v>
      </c>
      <c r="F3141" s="40">
        <v>298</v>
      </c>
      <c r="G3141" s="41">
        <f t="shared" si="61"/>
        <v>223.5</v>
      </c>
      <c r="H3141" s="42">
        <v>53514024109</v>
      </c>
      <c r="I3141" s="43">
        <v>30.5</v>
      </c>
      <c r="J3141" s="43" t="s">
        <v>22</v>
      </c>
      <c r="K3141" s="43">
        <v>10.25</v>
      </c>
      <c r="L3141" s="43">
        <v>7.75</v>
      </c>
      <c r="M3141" s="43">
        <v>10.25</v>
      </c>
      <c r="N3141" s="37" t="s">
        <v>195</v>
      </c>
      <c r="O3141" s="37" t="s">
        <v>196</v>
      </c>
      <c r="P3141" s="39"/>
    </row>
    <row r="3142" spans="1:16" s="36" customFormat="1" x14ac:dyDescent="0.25">
      <c r="A3142" s="37" t="s">
        <v>6257</v>
      </c>
      <c r="B3142" s="44" t="str">
        <f t="shared" si="59"/>
        <v>M57 15'Cd/115V/1Ph/UL/cCSAus</v>
      </c>
      <c r="C3142" s="37" t="s">
        <v>6258</v>
      </c>
      <c r="D3142" s="37" t="str">
        <f>VLOOKUP(A3142,'[1]Zoeller Pump Company'!$A$10:$C$3862,3,FALSE)</f>
        <v>https://www.zoellerpumps.com/en-us/products/submersible-pumps/50-series</v>
      </c>
      <c r="E3142" s="37" t="s">
        <v>21</v>
      </c>
      <c r="F3142" s="40">
        <v>275</v>
      </c>
      <c r="G3142" s="41">
        <f t="shared" si="61"/>
        <v>206.25</v>
      </c>
      <c r="H3142" s="42">
        <v>53514024116</v>
      </c>
      <c r="I3142" s="43">
        <v>28.5</v>
      </c>
      <c r="J3142" s="43" t="s">
        <v>22</v>
      </c>
      <c r="K3142" s="43">
        <v>10.25</v>
      </c>
      <c r="L3142" s="43">
        <v>7.75</v>
      </c>
      <c r="M3142" s="43">
        <v>10.25</v>
      </c>
      <c r="N3142" s="37" t="s">
        <v>195</v>
      </c>
      <c r="O3142" s="37" t="s">
        <v>196</v>
      </c>
    </row>
    <row r="3143" spans="1:16" s="36" customFormat="1" x14ac:dyDescent="0.25">
      <c r="A3143" s="37" t="s">
        <v>6259</v>
      </c>
      <c r="B3143" s="44" t="str">
        <f t="shared" si="59"/>
        <v>N57 25'Cd/115V/1Ph/UL/cCSAus</v>
      </c>
      <c r="C3143" s="37" t="s">
        <v>6260</v>
      </c>
      <c r="D3143" s="37" t="str">
        <f>VLOOKUP(A3143,'[1]Zoeller Pump Company'!$A$10:$C$3862,3,FALSE)</f>
        <v>https://www.zoellerpumps.com/en-us/products/submersible-pumps/50-series</v>
      </c>
      <c r="E3143" s="37" t="s">
        <v>21</v>
      </c>
      <c r="F3143" s="40">
        <v>282</v>
      </c>
      <c r="G3143" s="41">
        <f t="shared" si="61"/>
        <v>211.5</v>
      </c>
      <c r="H3143" s="42">
        <v>53514024123</v>
      </c>
      <c r="I3143" s="43">
        <v>29.5</v>
      </c>
      <c r="J3143" s="43" t="s">
        <v>22</v>
      </c>
      <c r="K3143" s="43">
        <v>10.25</v>
      </c>
      <c r="L3143" s="43">
        <v>7.75</v>
      </c>
      <c r="M3143" s="43">
        <v>10.25</v>
      </c>
      <c r="N3143" s="37" t="s">
        <v>195</v>
      </c>
      <c r="O3143" s="37" t="s">
        <v>196</v>
      </c>
    </row>
    <row r="3144" spans="1:16" s="36" customFormat="1" x14ac:dyDescent="0.25">
      <c r="A3144" s="37" t="s">
        <v>6261</v>
      </c>
      <c r="B3144" s="44" t="str">
        <f t="shared" si="59"/>
        <v>N57 35'Cd/115V/1Ph/UL/cCSAus</v>
      </c>
      <c r="C3144" s="37" t="s">
        <v>6262</v>
      </c>
      <c r="D3144" s="37" t="str">
        <f>VLOOKUP(A3144,'[1]Zoeller Pump Company'!$A$10:$C$3862,3,FALSE)</f>
        <v>https://www.zoellerpumps.com/en-us/products/submersible-pumps/50-series</v>
      </c>
      <c r="E3144" s="37" t="s">
        <v>21</v>
      </c>
      <c r="F3144" s="40">
        <v>312</v>
      </c>
      <c r="G3144" s="41">
        <f t="shared" si="61"/>
        <v>234</v>
      </c>
      <c r="H3144" s="42">
        <v>53514024130</v>
      </c>
      <c r="I3144" s="43">
        <v>32.5</v>
      </c>
      <c r="J3144" s="43" t="s">
        <v>22</v>
      </c>
      <c r="K3144" s="43">
        <v>10.25</v>
      </c>
      <c r="L3144" s="43">
        <v>7.75</v>
      </c>
      <c r="M3144" s="43">
        <v>10.25</v>
      </c>
      <c r="N3144" s="37" t="s">
        <v>195</v>
      </c>
      <c r="O3144" s="37" t="s">
        <v>196</v>
      </c>
    </row>
    <row r="3145" spans="1:16" s="36" customFormat="1" x14ac:dyDescent="0.25">
      <c r="A3145" s="37" t="s">
        <v>6263</v>
      </c>
      <c r="B3145" s="44" t="str">
        <f t="shared" si="59"/>
        <v>N57 115V/1Ph/BI/UL/cCSAus</v>
      </c>
      <c r="C3145" s="37" t="s">
        <v>6264</v>
      </c>
      <c r="D3145" s="37" t="str">
        <f>VLOOKUP(A3145,'[1]Zoeller Pump Company'!$A$10:$C$3862,3,FALSE)</f>
        <v>https://www.zoellerpumps.com/en-us/products/submersible-pumps/50-series</v>
      </c>
      <c r="E3145" s="37" t="s">
        <v>21</v>
      </c>
      <c r="F3145" s="40">
        <v>342</v>
      </c>
      <c r="G3145" s="41">
        <f t="shared" si="61"/>
        <v>256.5</v>
      </c>
      <c r="H3145" s="42">
        <v>53514024154</v>
      </c>
      <c r="I3145" s="43">
        <v>27.5</v>
      </c>
      <c r="J3145" s="43" t="s">
        <v>22</v>
      </c>
      <c r="K3145" s="43">
        <v>10.25</v>
      </c>
      <c r="L3145" s="43">
        <v>7.75</v>
      </c>
      <c r="M3145" s="43">
        <v>10.25</v>
      </c>
      <c r="N3145" s="37" t="s">
        <v>195</v>
      </c>
      <c r="O3145" s="37" t="s">
        <v>196</v>
      </c>
    </row>
    <row r="3146" spans="1:16" s="36" customFormat="1" x14ac:dyDescent="0.25">
      <c r="A3146" s="37" t="s">
        <v>6265</v>
      </c>
      <c r="B3146" s="44" t="str">
        <f t="shared" si="59"/>
        <v>E57 25'Cd/230V/1Ph/UL/cCSAus</v>
      </c>
      <c r="C3146" s="37" t="s">
        <v>6266</v>
      </c>
      <c r="D3146" s="37" t="str">
        <f>VLOOKUP(A3146,'[1]Zoeller Pump Company'!$A$10:$C$3862,3,FALSE)</f>
        <v>https://www.zoellerpumps.com/en-us/products/submersible-pumps/50-series</v>
      </c>
      <c r="E3146" s="37" t="s">
        <v>21</v>
      </c>
      <c r="F3146" s="40">
        <v>338</v>
      </c>
      <c r="G3146" s="41">
        <f t="shared" si="61"/>
        <v>253.5</v>
      </c>
      <c r="H3146" s="42">
        <v>53514024215</v>
      </c>
      <c r="I3146" s="43">
        <v>29.5</v>
      </c>
      <c r="J3146" s="43" t="s">
        <v>22</v>
      </c>
      <c r="K3146" s="43">
        <v>10.25</v>
      </c>
      <c r="L3146" s="43">
        <v>7.75</v>
      </c>
      <c r="M3146" s="43">
        <v>10.25</v>
      </c>
      <c r="N3146" s="37" t="s">
        <v>195</v>
      </c>
      <c r="O3146" s="37" t="s">
        <v>196</v>
      </c>
    </row>
    <row r="3147" spans="1:16" s="36" customFormat="1" x14ac:dyDescent="0.25">
      <c r="A3147" s="37" t="s">
        <v>6267</v>
      </c>
      <c r="B3147" s="44" t="str">
        <f t="shared" si="59"/>
        <v>M57 115V/1Ph/BI/UL/cCSAus</v>
      </c>
      <c r="C3147" s="37" t="s">
        <v>6268</v>
      </c>
      <c r="D3147" s="37" t="str">
        <f>VLOOKUP(A3147,'[1]Zoeller Pump Company'!$A$10:$C$3862,3,FALSE)</f>
        <v>https://www.zoellerpumps.com/en-us/products/submersible-pumps/50-series</v>
      </c>
      <c r="E3147" s="37" t="s">
        <v>21</v>
      </c>
      <c r="F3147" s="40">
        <v>358</v>
      </c>
      <c r="G3147" s="41">
        <f t="shared" si="61"/>
        <v>268.5</v>
      </c>
      <c r="H3147" s="42">
        <v>53514024222</v>
      </c>
      <c r="I3147" s="43">
        <v>28.5</v>
      </c>
      <c r="J3147" s="43" t="s">
        <v>22</v>
      </c>
      <c r="K3147" s="43">
        <v>10.25</v>
      </c>
      <c r="L3147" s="43">
        <v>7.75</v>
      </c>
      <c r="M3147" s="43">
        <v>10.25</v>
      </c>
      <c r="N3147" s="37" t="s">
        <v>195</v>
      </c>
      <c r="O3147" s="37" t="s">
        <v>196</v>
      </c>
    </row>
    <row r="3148" spans="1:16" s="36" customFormat="1" x14ac:dyDescent="0.25">
      <c r="A3148" s="37" t="s">
        <v>6269</v>
      </c>
      <c r="B3148" s="44" t="str">
        <f t="shared" si="59"/>
        <v>M57 115V/1Ph/BI/ED</v>
      </c>
      <c r="C3148" s="37" t="s">
        <v>6270</v>
      </c>
      <c r="D3148" s="37" t="str">
        <f>VLOOKUP(A3148,'[1]Zoeller Pump Company'!$A$10:$C$3862,3,FALSE)</f>
        <v>https://www.zoellerpumps.com/en-us/products/submersible-pumps/50-series</v>
      </c>
      <c r="E3148" s="37" t="s">
        <v>21</v>
      </c>
      <c r="F3148" s="40">
        <v>388</v>
      </c>
      <c r="G3148" s="41">
        <f t="shared" si="61"/>
        <v>291</v>
      </c>
      <c r="H3148" s="42">
        <v>53514024253</v>
      </c>
      <c r="I3148" s="43">
        <v>28.5</v>
      </c>
      <c r="J3148" s="43" t="s">
        <v>22</v>
      </c>
      <c r="K3148" s="43">
        <v>10.25</v>
      </c>
      <c r="L3148" s="43">
        <v>7.75</v>
      </c>
      <c r="M3148" s="43">
        <v>10.25</v>
      </c>
      <c r="N3148" s="37" t="s">
        <v>195</v>
      </c>
      <c r="O3148" s="37" t="s">
        <v>196</v>
      </c>
    </row>
    <row r="3149" spans="1:16" s="36" customFormat="1" x14ac:dyDescent="0.25">
      <c r="A3149" s="37" t="s">
        <v>6271</v>
      </c>
      <c r="B3149" s="44" t="str">
        <f t="shared" si="59"/>
        <v>M57 15'Cd/115V/1Ph/BI/UL/cCSAus</v>
      </c>
      <c r="C3149" s="37" t="s">
        <v>6272</v>
      </c>
      <c r="D3149" s="37" t="str">
        <f>VLOOKUP(A3149,'[1]Zoeller Pump Company'!$A$10:$C$3862,3,FALSE)</f>
        <v>https://www.zoellerpumps.com/en-us/products/submersible-pumps/50-series</v>
      </c>
      <c r="E3149" s="37" t="s">
        <v>21</v>
      </c>
      <c r="F3149" s="40">
        <v>375</v>
      </c>
      <c r="G3149" s="41">
        <f t="shared" si="61"/>
        <v>281.25</v>
      </c>
      <c r="H3149" s="42">
        <v>53514024260</v>
      </c>
      <c r="I3149" s="43">
        <v>28.5</v>
      </c>
      <c r="J3149" s="43" t="s">
        <v>22</v>
      </c>
      <c r="K3149" s="43">
        <v>10.25</v>
      </c>
      <c r="L3149" s="43">
        <v>7.75</v>
      </c>
      <c r="M3149" s="43">
        <v>10.25</v>
      </c>
      <c r="N3149" s="37" t="s">
        <v>195</v>
      </c>
      <c r="O3149" s="37" t="s">
        <v>196</v>
      </c>
    </row>
    <row r="3150" spans="1:16" s="36" customFormat="1" x14ac:dyDescent="0.25">
      <c r="A3150" s="37" t="s">
        <v>6273</v>
      </c>
      <c r="B3150" s="44" t="str">
        <f t="shared" si="59"/>
        <v>BN57 115V/1Ph/Pb15'/UL/cCSAus Pump</v>
      </c>
      <c r="C3150" s="37" t="s">
        <v>6274</v>
      </c>
      <c r="D3150" s="37" t="str">
        <f>VLOOKUP(A3150,'[1]Zoeller Pump Company'!$A$10:$C$3862,3,FALSE)</f>
        <v>https://www.zoellerpumps.com/en-us/products/submersible-pumps/50-series</v>
      </c>
      <c r="E3150" s="37" t="s">
        <v>21</v>
      </c>
      <c r="F3150" s="40">
        <v>362</v>
      </c>
      <c r="G3150" s="41">
        <f t="shared" si="61"/>
        <v>271.5</v>
      </c>
      <c r="H3150" s="42">
        <v>53514024277</v>
      </c>
      <c r="I3150" s="43">
        <v>29.5</v>
      </c>
      <c r="J3150" s="43" t="s">
        <v>22</v>
      </c>
      <c r="K3150" s="43">
        <v>10.25</v>
      </c>
      <c r="L3150" s="43">
        <v>7.75</v>
      </c>
      <c r="M3150" s="43">
        <v>10.25</v>
      </c>
      <c r="N3150" s="37" t="s">
        <v>195</v>
      </c>
      <c r="O3150" s="37" t="s">
        <v>196</v>
      </c>
    </row>
    <row r="3151" spans="1:16" s="36" customFormat="1" x14ac:dyDescent="0.25">
      <c r="A3151" s="37" t="s">
        <v>6275</v>
      </c>
      <c r="B3151" s="44" t="str">
        <f t="shared" si="59"/>
        <v>N57 115V/1Ph/Extra Duty</v>
      </c>
      <c r="C3151" s="37" t="s">
        <v>6276</v>
      </c>
      <c r="D3151" s="37" t="str">
        <f>VLOOKUP(A3151,'[1]Zoeller Pump Company'!$A$10:$C$3862,3,FALSE)</f>
        <v>https://www.zoellerpumps.com/en-us/products/submersible-pumps/50-series</v>
      </c>
      <c r="E3151" s="37" t="s">
        <v>21</v>
      </c>
      <c r="F3151" s="40">
        <v>272</v>
      </c>
      <c r="G3151" s="41">
        <f t="shared" si="61"/>
        <v>204</v>
      </c>
      <c r="H3151" s="42">
        <v>53514024291</v>
      </c>
      <c r="I3151" s="43">
        <v>27.5</v>
      </c>
      <c r="J3151" s="43" t="s">
        <v>22</v>
      </c>
      <c r="K3151" s="43">
        <v>10.25</v>
      </c>
      <c r="L3151" s="43">
        <v>7.75</v>
      </c>
      <c r="M3151" s="43">
        <v>10.25</v>
      </c>
      <c r="N3151" s="37" t="s">
        <v>195</v>
      </c>
      <c r="O3151" s="37" t="s">
        <v>196</v>
      </c>
    </row>
    <row r="3152" spans="1:16" s="36" customFormat="1" x14ac:dyDescent="0.25">
      <c r="A3152" s="37" t="s">
        <v>6277</v>
      </c>
      <c r="B3152" s="44" t="str">
        <f t="shared" si="59"/>
        <v>D57 230V/1Ph/BI/UL/cCSAus</v>
      </c>
      <c r="C3152" s="37" t="s">
        <v>6278</v>
      </c>
      <c r="D3152" s="37" t="str">
        <f>VLOOKUP(A3152,'[1]Zoeller Pump Company'!$A$10:$C$3862,3,FALSE)</f>
        <v>https://www.zoellerpumps.com/en-us/products/submersible-pumps/50-series</v>
      </c>
      <c r="E3152" s="37" t="s">
        <v>21</v>
      </c>
      <c r="F3152" s="40">
        <v>417</v>
      </c>
      <c r="G3152" s="41">
        <f t="shared" si="61"/>
        <v>312.75</v>
      </c>
      <c r="H3152" s="42">
        <v>53514024314</v>
      </c>
      <c r="I3152" s="43">
        <v>28.5</v>
      </c>
      <c r="J3152" s="43" t="s">
        <v>22</v>
      </c>
      <c r="K3152" s="43">
        <v>10.25</v>
      </c>
      <c r="L3152" s="43">
        <v>7.75</v>
      </c>
      <c r="M3152" s="43">
        <v>10.25</v>
      </c>
      <c r="N3152" s="37" t="s">
        <v>195</v>
      </c>
      <c r="O3152" s="37" t="s">
        <v>196</v>
      </c>
    </row>
    <row r="3153" spans="1:15" s="36" customFormat="1" x14ac:dyDescent="0.25">
      <c r="A3153" s="37" t="s">
        <v>6279</v>
      </c>
      <c r="B3153" s="44" t="str">
        <f t="shared" si="59"/>
        <v>M57 15'Cd/115V/1Ph/ED</v>
      </c>
      <c r="C3153" s="37" t="s">
        <v>6280</v>
      </c>
      <c r="D3153" s="37" t="str">
        <f>VLOOKUP(A3153,'[1]Zoeller Pump Company'!$A$10:$C$3862,3,FALSE)</f>
        <v>https://www.zoellerpumps.com/en-us/products/submersible-pumps/50-series</v>
      </c>
      <c r="E3153" s="37" t="s">
        <v>21</v>
      </c>
      <c r="F3153" s="40">
        <v>305</v>
      </c>
      <c r="G3153" s="41">
        <f t="shared" si="61"/>
        <v>228.75</v>
      </c>
      <c r="H3153" s="42">
        <v>53514024321</v>
      </c>
      <c r="I3153" s="43">
        <v>28.5</v>
      </c>
      <c r="J3153" s="43" t="s">
        <v>22</v>
      </c>
      <c r="K3153" s="43">
        <v>10.25</v>
      </c>
      <c r="L3153" s="43">
        <v>7.75</v>
      </c>
      <c r="M3153" s="43">
        <v>10.25</v>
      </c>
      <c r="N3153" s="37" t="s">
        <v>195</v>
      </c>
      <c r="O3153" s="37" t="s">
        <v>196</v>
      </c>
    </row>
    <row r="3154" spans="1:15" s="36" customFormat="1" x14ac:dyDescent="0.25">
      <c r="A3154" s="37" t="s">
        <v>6281</v>
      </c>
      <c r="B3154" s="44" t="str">
        <f t="shared" si="59"/>
        <v>BN57 115V/1Ph/Pb10'/UL/cCSAus Pump</v>
      </c>
      <c r="C3154" s="37" t="s">
        <v>6282</v>
      </c>
      <c r="D3154" s="37" t="str">
        <f>VLOOKUP(A3154,'[1]Zoeller Pump Company'!$A$10:$C$3862,3,FALSE)</f>
        <v>https://www.zoellerpumps.com/en-us/products/submersible-pumps/50-series</v>
      </c>
      <c r="E3154" s="37" t="s">
        <v>21</v>
      </c>
      <c r="F3154" s="40">
        <v>279</v>
      </c>
      <c r="G3154" s="41">
        <f t="shared" si="61"/>
        <v>209.25</v>
      </c>
      <c r="H3154" s="42">
        <v>53514024338</v>
      </c>
      <c r="I3154" s="43">
        <v>29.5</v>
      </c>
      <c r="J3154" s="43" t="s">
        <v>22</v>
      </c>
      <c r="K3154" s="43">
        <v>10.25</v>
      </c>
      <c r="L3154" s="43">
        <v>7.75</v>
      </c>
      <c r="M3154" s="43">
        <v>10.25</v>
      </c>
      <c r="N3154" s="37" t="s">
        <v>195</v>
      </c>
      <c r="O3154" s="37" t="s">
        <v>196</v>
      </c>
    </row>
    <row r="3155" spans="1:15" s="36" customFormat="1" x14ac:dyDescent="0.25">
      <c r="A3155" s="37" t="s">
        <v>6283</v>
      </c>
      <c r="B3155" s="44" t="str">
        <f t="shared" si="59"/>
        <v>M57 25'Cd/115V/1Ph/ED</v>
      </c>
      <c r="C3155" s="37" t="s">
        <v>6284</v>
      </c>
      <c r="D3155" s="37" t="str">
        <f>VLOOKUP(A3155,'[1]Zoeller Pump Company'!$A$10:$C$3862,3,FALSE)</f>
        <v>https://www.zoellerpumps.com/en-us/products/submersible-pumps/50-series</v>
      </c>
      <c r="E3155" s="37" t="s">
        <v>21</v>
      </c>
      <c r="F3155" s="40">
        <v>328</v>
      </c>
      <c r="G3155" s="41">
        <f t="shared" si="61"/>
        <v>246</v>
      </c>
      <c r="H3155" s="42">
        <v>53514024352</v>
      </c>
      <c r="I3155" s="43">
        <v>30.5</v>
      </c>
      <c r="J3155" s="43" t="s">
        <v>22</v>
      </c>
      <c r="K3155" s="43">
        <v>10.25</v>
      </c>
      <c r="L3155" s="43">
        <v>7.75</v>
      </c>
      <c r="M3155" s="43">
        <v>10.25</v>
      </c>
      <c r="N3155" s="37" t="s">
        <v>195</v>
      </c>
      <c r="O3155" s="37" t="s">
        <v>196</v>
      </c>
    </row>
    <row r="3156" spans="1:15" s="36" customFormat="1" x14ac:dyDescent="0.25">
      <c r="A3156" s="37" t="s">
        <v>6285</v>
      </c>
      <c r="B3156" s="44" t="str">
        <f t="shared" si="59"/>
        <v>D57 230V/1Ph/Extra Duty</v>
      </c>
      <c r="C3156" s="37" t="s">
        <v>6286</v>
      </c>
      <c r="D3156" s="37" t="str">
        <f>VLOOKUP(A3156,'[1]Zoeller Pump Company'!$A$10:$C$3862,3,FALSE)</f>
        <v>https://www.zoellerpumps.com/en-us/products/submersible-pumps/50-series</v>
      </c>
      <c r="E3156" s="37" t="s">
        <v>21</v>
      </c>
      <c r="F3156" s="40">
        <v>347</v>
      </c>
      <c r="G3156" s="41">
        <f t="shared" si="61"/>
        <v>260.25</v>
      </c>
      <c r="H3156" s="42">
        <v>53514024369</v>
      </c>
      <c r="I3156" s="43">
        <v>28.5</v>
      </c>
      <c r="J3156" s="43" t="s">
        <v>22</v>
      </c>
      <c r="K3156" s="43">
        <v>10.25</v>
      </c>
      <c r="L3156" s="43">
        <v>7.75</v>
      </c>
      <c r="M3156" s="43">
        <v>10.25</v>
      </c>
      <c r="N3156" s="37" t="s">
        <v>195</v>
      </c>
      <c r="O3156" s="37" t="s">
        <v>196</v>
      </c>
    </row>
    <row r="3157" spans="1:15" s="36" customFormat="1" x14ac:dyDescent="0.25">
      <c r="A3157" s="37" t="s">
        <v>6287</v>
      </c>
      <c r="B3157" s="44" t="str">
        <f t="shared" si="59"/>
        <v>M57 35'Cd/115V/1Ph/UL/cCSAus</v>
      </c>
      <c r="C3157" s="37" t="s">
        <v>6288</v>
      </c>
      <c r="D3157" s="37" t="str">
        <f>VLOOKUP(A3157,'[1]Zoeller Pump Company'!$A$10:$C$3862,3,FALSE)</f>
        <v>https://www.zoellerpumps.com/en-us/products/submersible-pumps/50-series</v>
      </c>
      <c r="E3157" s="37" t="s">
        <v>21</v>
      </c>
      <c r="F3157" s="40">
        <v>328</v>
      </c>
      <c r="G3157" s="41">
        <f t="shared" si="61"/>
        <v>246</v>
      </c>
      <c r="H3157" s="42">
        <v>53514024390</v>
      </c>
      <c r="I3157" s="43">
        <v>33.5</v>
      </c>
      <c r="J3157" s="43" t="s">
        <v>22</v>
      </c>
      <c r="K3157" s="43">
        <v>10.25</v>
      </c>
      <c r="L3157" s="43">
        <v>7.75</v>
      </c>
      <c r="M3157" s="43">
        <v>10.25</v>
      </c>
      <c r="N3157" s="37" t="s">
        <v>195</v>
      </c>
      <c r="O3157" s="37" t="s">
        <v>196</v>
      </c>
    </row>
    <row r="3158" spans="1:15" s="36" customFormat="1" x14ac:dyDescent="0.25">
      <c r="A3158" s="37" t="s">
        <v>6289</v>
      </c>
      <c r="B3158" s="44" t="str">
        <f t="shared" si="59"/>
        <v>BN57 115V/1Ph/Pb10'/BI/UL/cCSAus Pump</v>
      </c>
      <c r="C3158" s="37" t="s">
        <v>6290</v>
      </c>
      <c r="D3158" s="37" t="str">
        <f>VLOOKUP(A3158,'[1]Zoeller Pump Company'!$A$10:$C$3862,3,FALSE)</f>
        <v>https://www.zoellerpumps.com/en-us/products/submersible-pumps/50-series</v>
      </c>
      <c r="E3158" s="37" t="s">
        <v>21</v>
      </c>
      <c r="F3158" s="40">
        <v>379</v>
      </c>
      <c r="G3158" s="41">
        <f t="shared" si="61"/>
        <v>284.25</v>
      </c>
      <c r="H3158" s="42">
        <v>53514026950</v>
      </c>
      <c r="I3158" s="43">
        <v>29.5</v>
      </c>
      <c r="J3158" s="43" t="s">
        <v>22</v>
      </c>
      <c r="K3158" s="43">
        <v>10.25</v>
      </c>
      <c r="L3158" s="43">
        <v>7.75</v>
      </c>
      <c r="M3158" s="43">
        <v>10.25</v>
      </c>
      <c r="N3158" s="37" t="s">
        <v>195</v>
      </c>
      <c r="O3158" s="37" t="s">
        <v>196</v>
      </c>
    </row>
    <row r="3159" spans="1:15" s="36" customFormat="1" x14ac:dyDescent="0.25">
      <c r="A3159" s="37" t="s">
        <v>6291</v>
      </c>
      <c r="B3159" s="44" t="str">
        <f t="shared" si="59"/>
        <v>D57 15'Cd/230V/1Ph/UL/cCSAus</v>
      </c>
      <c r="C3159" s="37" t="s">
        <v>6292</v>
      </c>
      <c r="D3159" s="37" t="str">
        <f>VLOOKUP(A3159,'[1]Zoeller Pump Company'!$A$10:$C$3862,3,FALSE)</f>
        <v>https://www.zoellerpumps.com/en-us/products/submersible-pumps/50-series</v>
      </c>
      <c r="E3159" s="37" t="s">
        <v>21</v>
      </c>
      <c r="F3159" s="40">
        <v>334</v>
      </c>
      <c r="G3159" s="41">
        <f t="shared" si="61"/>
        <v>250.5</v>
      </c>
      <c r="H3159" s="42">
        <v>53514027698</v>
      </c>
      <c r="I3159" s="43">
        <v>28.5</v>
      </c>
      <c r="J3159" s="43" t="s">
        <v>22</v>
      </c>
      <c r="K3159" s="43">
        <v>10.25</v>
      </c>
      <c r="L3159" s="43">
        <v>7.75</v>
      </c>
      <c r="M3159" s="43">
        <v>10.25</v>
      </c>
      <c r="N3159" s="37" t="s">
        <v>195</v>
      </c>
      <c r="O3159" s="37" t="s">
        <v>196</v>
      </c>
    </row>
    <row r="3160" spans="1:15" s="36" customFormat="1" x14ac:dyDescent="0.25">
      <c r="A3160" s="37" t="s">
        <v>6293</v>
      </c>
      <c r="B3160" s="44" t="str">
        <f t="shared" si="59"/>
        <v>N57 25'Cd/115V/1Ph/BI/UL/cCSAus</v>
      </c>
      <c r="C3160" s="37" t="s">
        <v>6294</v>
      </c>
      <c r="D3160" s="37" t="str">
        <f>VLOOKUP(A3160,'[1]Zoeller Pump Company'!$A$10:$C$3862,3,FALSE)</f>
        <v>https://www.zoellerpumps.com/en-us/products/submersible-pumps/50-series</v>
      </c>
      <c r="E3160" s="37" t="s">
        <v>21</v>
      </c>
      <c r="F3160" s="40">
        <v>382</v>
      </c>
      <c r="G3160" s="41">
        <f t="shared" si="61"/>
        <v>286.5</v>
      </c>
      <c r="H3160" s="42">
        <v>53514036195</v>
      </c>
      <c r="I3160" s="43">
        <v>30.5</v>
      </c>
      <c r="J3160" s="43" t="s">
        <v>22</v>
      </c>
      <c r="K3160" s="43">
        <v>10.25</v>
      </c>
      <c r="L3160" s="43">
        <v>7.75</v>
      </c>
      <c r="M3160" s="43">
        <v>10.25</v>
      </c>
      <c r="N3160" s="37" t="s">
        <v>195</v>
      </c>
      <c r="O3160" s="37" t="s">
        <v>196</v>
      </c>
    </row>
    <row r="3161" spans="1:15" s="36" customFormat="1" x14ac:dyDescent="0.25">
      <c r="A3161" s="37" t="s">
        <v>6295</v>
      </c>
      <c r="B3161" s="44" t="str">
        <f t="shared" si="59"/>
        <v>BE57 230V/1P/15'Cd/Pb15'/cCSAus/UL</v>
      </c>
      <c r="C3161" s="37" t="s">
        <v>6296</v>
      </c>
      <c r="D3161" s="37" t="str">
        <f>VLOOKUP(A3161,'[1]Zoeller Pump Company'!$A$10:$C$3862,3,FALSE)</f>
        <v>https://www.zoellerpumps.com/en-us/products/submersible-pumps/50-series</v>
      </c>
      <c r="E3161" s="37" t="s">
        <v>21</v>
      </c>
      <c r="F3161" s="40">
        <v>345</v>
      </c>
      <c r="G3161" s="41">
        <f t="shared" si="61"/>
        <v>258.75</v>
      </c>
      <c r="H3161" s="42">
        <v>53514041427</v>
      </c>
      <c r="I3161" s="43">
        <v>29.5</v>
      </c>
      <c r="J3161" s="43" t="s">
        <v>22</v>
      </c>
      <c r="K3161" s="43">
        <v>10.25</v>
      </c>
      <c r="L3161" s="43">
        <v>7.75</v>
      </c>
      <c r="M3161" s="43">
        <v>10.25</v>
      </c>
      <c r="N3161" s="37" t="s">
        <v>195</v>
      </c>
      <c r="O3161" s="37" t="s">
        <v>196</v>
      </c>
    </row>
    <row r="3162" spans="1:15" s="36" customFormat="1" x14ac:dyDescent="0.25">
      <c r="A3162" s="37" t="s">
        <v>6297</v>
      </c>
      <c r="B3162" s="44" t="str">
        <f t="shared" si="59"/>
        <v>D57 25'Cd/230V/1Ph/UL/cCSAus</v>
      </c>
      <c r="C3162" s="37" t="s">
        <v>6298</v>
      </c>
      <c r="D3162" s="37" t="str">
        <f>VLOOKUP(A3162,'[1]Zoeller Pump Company'!$A$10:$C$3862,3,FALSE)</f>
        <v>https://www.zoellerpumps.com/en-us/products/submersible-pumps/50-series</v>
      </c>
      <c r="E3162" s="37" t="s">
        <v>21</v>
      </c>
      <c r="F3162" s="40">
        <v>357</v>
      </c>
      <c r="G3162" s="41">
        <f t="shared" si="61"/>
        <v>267.75</v>
      </c>
      <c r="H3162" s="42">
        <v>53514061708</v>
      </c>
      <c r="I3162" s="43">
        <v>31.5</v>
      </c>
      <c r="J3162" s="43" t="s">
        <v>22</v>
      </c>
      <c r="K3162" s="43">
        <v>10.25</v>
      </c>
      <c r="L3162" s="43">
        <v>7.75</v>
      </c>
      <c r="M3162" s="43">
        <v>10.25</v>
      </c>
      <c r="N3162" s="37" t="s">
        <v>195</v>
      </c>
      <c r="O3162" s="37" t="s">
        <v>196</v>
      </c>
    </row>
    <row r="3163" spans="1:15" s="36" customFormat="1" x14ac:dyDescent="0.25">
      <c r="A3163" s="37" t="s">
        <v>6299</v>
      </c>
      <c r="B3163" s="44" t="str">
        <f t="shared" si="59"/>
        <v>BN57 115V/1Ph/Pb35'/UL/cCSAus</v>
      </c>
      <c r="C3163" s="37" t="s">
        <v>6300</v>
      </c>
      <c r="D3163" s="37" t="str">
        <f>VLOOKUP(A3163,'[1]Zoeller Pump Company'!$A$10:$C$3862,3,FALSE)</f>
        <v>https://www.zoellerpumps.com/en-us/products/submersible-pumps/50-series</v>
      </c>
      <c r="E3163" s="37" t="s">
        <v>21</v>
      </c>
      <c r="F3163" s="40">
        <v>349</v>
      </c>
      <c r="G3163" s="41">
        <f t="shared" si="61"/>
        <v>261.75</v>
      </c>
      <c r="H3163" s="42">
        <v>53514083953</v>
      </c>
      <c r="I3163" s="43">
        <v>29.5</v>
      </c>
      <c r="J3163" s="43" t="s">
        <v>22</v>
      </c>
      <c r="K3163" s="43">
        <v>10.25</v>
      </c>
      <c r="L3163" s="43">
        <v>7.75</v>
      </c>
      <c r="M3163" s="43">
        <v>10.25</v>
      </c>
      <c r="N3163" s="37" t="s">
        <v>195</v>
      </c>
      <c r="O3163" s="37" t="s">
        <v>196</v>
      </c>
    </row>
    <row r="3164" spans="1:15" s="36" customFormat="1" x14ac:dyDescent="0.25">
      <c r="A3164" s="37" t="s">
        <v>6301</v>
      </c>
      <c r="B3164" s="44" t="str">
        <f t="shared" si="59"/>
        <v>BN57 35'Cd/115V/1Ph/Pb35'/UL/cCSAus</v>
      </c>
      <c r="C3164" s="37" t="s">
        <v>6302</v>
      </c>
      <c r="D3164" s="37" t="str">
        <f>VLOOKUP(A3164,'[1]Zoeller Pump Company'!$A$10:$C$3862,3,FALSE)</f>
        <v>https://www.zoellerpumps.com/en-us/products/submersible-pumps/50-series</v>
      </c>
      <c r="E3164" s="37" t="s">
        <v>21</v>
      </c>
      <c r="F3164" s="40">
        <v>349</v>
      </c>
      <c r="G3164" s="41">
        <f t="shared" si="61"/>
        <v>261.75</v>
      </c>
      <c r="H3164" s="42">
        <v>53514103149</v>
      </c>
      <c r="I3164" s="43">
        <v>32.5</v>
      </c>
      <c r="J3164" s="43" t="s">
        <v>22</v>
      </c>
      <c r="K3164" s="43">
        <v>10.25</v>
      </c>
      <c r="L3164" s="43">
        <v>7.75</v>
      </c>
      <c r="M3164" s="43">
        <v>10.25</v>
      </c>
      <c r="N3164" s="37" t="s">
        <v>195</v>
      </c>
      <c r="O3164" s="37" t="s">
        <v>196</v>
      </c>
    </row>
    <row r="3165" spans="1:15" s="36" customFormat="1" x14ac:dyDescent="0.25">
      <c r="A3165" s="37" t="s">
        <v>6303</v>
      </c>
      <c r="B3165" s="44" t="str">
        <f t="shared" si="59"/>
        <v>BN57 25'Cd/115V/1Ph/Pb25'/UL/cCSAus</v>
      </c>
      <c r="C3165" s="37" t="s">
        <v>6304</v>
      </c>
      <c r="D3165" s="37" t="str">
        <f>VLOOKUP(A3165,'[1]Zoeller Pump Company'!$A$10:$C$3862,3,FALSE)</f>
        <v>https://www.zoellerpumps.com/en-us/products/submersible-pumps/50-series</v>
      </c>
      <c r="E3165" s="37" t="s">
        <v>21</v>
      </c>
      <c r="F3165" s="40">
        <v>385</v>
      </c>
      <c r="G3165" s="41">
        <f t="shared" si="61"/>
        <v>288.75</v>
      </c>
      <c r="H3165" s="42">
        <v>53514135294</v>
      </c>
      <c r="I3165" s="43">
        <v>32.5</v>
      </c>
      <c r="J3165" s="43" t="s">
        <v>22</v>
      </c>
      <c r="K3165" s="43">
        <v>10.25</v>
      </c>
      <c r="L3165" s="43">
        <v>7.75</v>
      </c>
      <c r="M3165" s="43">
        <v>10.25</v>
      </c>
      <c r="N3165" s="37" t="s">
        <v>195</v>
      </c>
      <c r="O3165" s="37" t="s">
        <v>196</v>
      </c>
    </row>
    <row r="3166" spans="1:15" s="36" customFormat="1" x14ac:dyDescent="0.25">
      <c r="A3166" s="37" t="s">
        <v>6305</v>
      </c>
      <c r="B3166" s="44" t="str">
        <f t="shared" si="59"/>
        <v>M57 25'Cd/115V/1Ph/BI/UL/cCSAus</v>
      </c>
      <c r="C3166" s="37" t="s">
        <v>6306</v>
      </c>
      <c r="D3166" s="37" t="str">
        <f>VLOOKUP(A3166,'[1]Zoeller Pump Company'!$A$10:$C$3862,3,FALSE)</f>
        <v>https://www.zoellerpumps.com/en-us/products/submersible-pumps/50-series</v>
      </c>
      <c r="E3166" s="37" t="s">
        <v>21</v>
      </c>
      <c r="F3166" s="40">
        <v>398</v>
      </c>
      <c r="G3166" s="41">
        <f t="shared" si="61"/>
        <v>298.5</v>
      </c>
      <c r="H3166" s="42">
        <v>53514135355</v>
      </c>
      <c r="I3166" s="43">
        <v>28.5</v>
      </c>
      <c r="J3166" s="43" t="s">
        <v>22</v>
      </c>
      <c r="K3166" s="43">
        <v>10.25</v>
      </c>
      <c r="L3166" s="43">
        <v>7.75</v>
      </c>
      <c r="M3166" s="43">
        <v>10.25</v>
      </c>
      <c r="N3166" s="37" t="s">
        <v>195</v>
      </c>
      <c r="O3166" s="37" t="s">
        <v>196</v>
      </c>
    </row>
    <row r="3167" spans="1:15" s="36" customFormat="1" x14ac:dyDescent="0.25">
      <c r="A3167" s="37" t="s">
        <v>6307</v>
      </c>
      <c r="B3167" s="44" t="str">
        <f t="shared" si="59"/>
        <v>BN57 115V/1Ph/Pb15' Bi/UL/cCSAus</v>
      </c>
      <c r="C3167" s="37" t="s">
        <v>6308</v>
      </c>
      <c r="D3167" s="37" t="str">
        <f>VLOOKUP(A3167,'[1]Zoeller Pump Company'!$A$10:$C$3862,3,FALSE)</f>
        <v>https://www.zoellerpumps.com/en-us/products/submersible-pumps/50-series</v>
      </c>
      <c r="E3167" s="37" t="s">
        <v>21</v>
      </c>
      <c r="F3167" s="40">
        <v>396</v>
      </c>
      <c r="G3167" s="41">
        <f t="shared" si="61"/>
        <v>297</v>
      </c>
      <c r="H3167" s="42">
        <v>53514144265</v>
      </c>
      <c r="I3167" s="43">
        <v>29.5</v>
      </c>
      <c r="J3167" s="43" t="s">
        <v>22</v>
      </c>
      <c r="K3167" s="43">
        <v>10.25</v>
      </c>
      <c r="L3167" s="43">
        <v>7.75</v>
      </c>
      <c r="M3167" s="43">
        <v>10.25</v>
      </c>
      <c r="N3167" s="37" t="s">
        <v>195</v>
      </c>
      <c r="O3167" s="37" t="s">
        <v>196</v>
      </c>
    </row>
    <row r="3168" spans="1:15" s="36" customFormat="1" x14ac:dyDescent="0.25">
      <c r="A3168" s="37" t="s">
        <v>6309</v>
      </c>
      <c r="B3168" s="44" t="str">
        <f t="shared" si="59"/>
        <v>D57 50'Cd/230V/1Ph/UL/cCSAus</v>
      </c>
      <c r="C3168" s="37" t="s">
        <v>6310</v>
      </c>
      <c r="D3168" s="37" t="str">
        <f>VLOOKUP(A3168,'[1]Zoeller Pump Company'!$A$10:$C$3862,3,FALSE)</f>
        <v>https://www.zoellerpumps.com/en-us/products/submersible-pumps/50-series</v>
      </c>
      <c r="E3168" s="37" t="s">
        <v>21</v>
      </c>
      <c r="F3168" s="40">
        <v>407</v>
      </c>
      <c r="G3168" s="41">
        <f t="shared" si="61"/>
        <v>305.25</v>
      </c>
      <c r="H3168" s="42">
        <v>53514158309</v>
      </c>
      <c r="I3168" s="43">
        <v>33.5</v>
      </c>
      <c r="J3168" s="43" t="s">
        <v>22</v>
      </c>
      <c r="K3168" s="43">
        <v>10.25</v>
      </c>
      <c r="L3168" s="43">
        <v>7.75</v>
      </c>
      <c r="M3168" s="43">
        <v>10.25</v>
      </c>
      <c r="N3168" s="37" t="s">
        <v>195</v>
      </c>
      <c r="O3168" s="37" t="s">
        <v>196</v>
      </c>
    </row>
    <row r="3169" spans="1:15" s="36" customFormat="1" x14ac:dyDescent="0.25">
      <c r="A3169" s="37" t="s">
        <v>6311</v>
      </c>
      <c r="B3169" s="44" t="str">
        <f t="shared" si="59"/>
        <v>E57 50'Cd/230V/1Ph/UL/cCSAus</v>
      </c>
      <c r="C3169" s="37" t="s">
        <v>6312</v>
      </c>
      <c r="D3169" s="37" t="str">
        <f>VLOOKUP(A3169,'[1]Zoeller Pump Company'!$A$10:$C$3862,3,FALSE)</f>
        <v>https://www.zoellerpumps.com/en-us/products/submersible-pumps/50-series</v>
      </c>
      <c r="E3169" s="37" t="s">
        <v>21</v>
      </c>
      <c r="F3169" s="40">
        <v>388</v>
      </c>
      <c r="G3169" s="41">
        <f t="shared" si="61"/>
        <v>291</v>
      </c>
      <c r="H3169" s="42">
        <v>53514163907</v>
      </c>
      <c r="I3169" s="43">
        <v>33.5</v>
      </c>
      <c r="J3169" s="43" t="s">
        <v>22</v>
      </c>
      <c r="K3169" s="43">
        <v>10.25</v>
      </c>
      <c r="L3169" s="43">
        <v>7.75</v>
      </c>
      <c r="M3169" s="43">
        <v>10.25</v>
      </c>
      <c r="N3169" s="37" t="s">
        <v>195</v>
      </c>
      <c r="O3169" s="37" t="s">
        <v>196</v>
      </c>
    </row>
    <row r="3170" spans="1:15" s="36" customFormat="1" x14ac:dyDescent="0.25">
      <c r="A3170" s="37" t="s">
        <v>6313</v>
      </c>
      <c r="B3170" s="44" t="str">
        <f t="shared" si="59"/>
        <v>BE57 25'Cd/230V/1Ph/Pb25'/UL/cCSAus</v>
      </c>
      <c r="C3170" s="37" t="s">
        <v>6314</v>
      </c>
      <c r="D3170" s="37" t="str">
        <f>VLOOKUP(A3170,'[1]Zoeller Pump Company'!$A$10:$C$3862,3,FALSE)</f>
        <v>https://www.zoellerpumps.com/en-us/products/submersible-pumps/50-series</v>
      </c>
      <c r="E3170" s="37" t="s">
        <v>21</v>
      </c>
      <c r="F3170" s="40">
        <v>385</v>
      </c>
      <c r="G3170" s="41">
        <f t="shared" si="61"/>
        <v>288.75</v>
      </c>
      <c r="H3170" s="42">
        <v>53514272494</v>
      </c>
      <c r="I3170" s="43">
        <v>29.5</v>
      </c>
      <c r="J3170" s="43" t="s">
        <v>22</v>
      </c>
      <c r="K3170" s="43">
        <v>10.25</v>
      </c>
      <c r="L3170" s="43">
        <v>7.75</v>
      </c>
      <c r="M3170" s="43">
        <v>10.25</v>
      </c>
      <c r="N3170" s="37" t="s">
        <v>195</v>
      </c>
      <c r="O3170" s="37" t="s">
        <v>196</v>
      </c>
    </row>
    <row r="3171" spans="1:15" s="36" customFormat="1" x14ac:dyDescent="0.25">
      <c r="A3171" s="37" t="s">
        <v>6315</v>
      </c>
      <c r="B3171" s="44" t="str">
        <f t="shared" si="59"/>
        <v>E57 35'Cd/230V/1Ph/UL/cCSAus</v>
      </c>
      <c r="C3171" s="37" t="s">
        <v>6316</v>
      </c>
      <c r="D3171" s="37" t="str">
        <f>VLOOKUP(A3171,'[1]Zoeller Pump Company'!$A$10:$C$3862,3,FALSE)</f>
        <v>https://www.zoellerpumps.com/en-us/products/submersible-pumps/50-series</v>
      </c>
      <c r="E3171" s="37" t="s">
        <v>21</v>
      </c>
      <c r="F3171" s="40">
        <v>368</v>
      </c>
      <c r="G3171" s="41">
        <f t="shared" si="61"/>
        <v>276</v>
      </c>
      <c r="H3171" s="42">
        <v>53514306397</v>
      </c>
      <c r="I3171" s="43">
        <v>29.5</v>
      </c>
      <c r="J3171" s="43" t="s">
        <v>22</v>
      </c>
      <c r="K3171" s="43">
        <v>10.25</v>
      </c>
      <c r="L3171" s="43">
        <v>7.75</v>
      </c>
      <c r="M3171" s="43">
        <v>10.25</v>
      </c>
      <c r="N3171" s="37" t="s">
        <v>195</v>
      </c>
      <c r="O3171" s="37" t="s">
        <v>196</v>
      </c>
    </row>
    <row r="3172" spans="1:15" s="36" customFormat="1" x14ac:dyDescent="0.25">
      <c r="A3172" s="37" t="s">
        <v>6317</v>
      </c>
      <c r="B3172" s="44" t="str">
        <f t="shared" si="59"/>
        <v>Pump,12Vdc W/28Amp Charger/Aquanot II</v>
      </c>
      <c r="C3172" s="37" t="s">
        <v>6318</v>
      </c>
      <c r="D3172" s="37" t="str">
        <f>VLOOKUP(A3172,'[1]Zoeller Pump Company'!$A$10:$C$3862,3,FALSE)</f>
        <v>https://www.zoellerpumps.com/en-us/products/back-up/battery-powered/aquanot-585</v>
      </c>
      <c r="E3172" s="37" t="s">
        <v>21</v>
      </c>
      <c r="F3172" s="40">
        <v>1173</v>
      </c>
      <c r="G3172" s="41"/>
      <c r="H3172" s="42">
        <v>53514089825</v>
      </c>
      <c r="I3172" s="43">
        <v>35</v>
      </c>
      <c r="J3172" s="43" t="s">
        <v>22</v>
      </c>
      <c r="K3172" s="43">
        <v>44</v>
      </c>
      <c r="L3172" s="43">
        <v>9</v>
      </c>
      <c r="M3172" s="43">
        <v>10</v>
      </c>
      <c r="N3172" s="37" t="s">
        <v>195</v>
      </c>
      <c r="O3172" s="37" t="s">
        <v>24</v>
      </c>
    </row>
    <row r="3173" spans="1:15" s="36" customFormat="1" x14ac:dyDescent="0.25">
      <c r="A3173" s="37" t="s">
        <v>6319</v>
      </c>
      <c r="B3173" s="44" t="str">
        <f t="shared" si="59"/>
        <v>Pump,12Vdc Pedestal/Aquanot</v>
      </c>
      <c r="C3173" s="37" t="s">
        <v>6320</v>
      </c>
      <c r="D3173" s="37" t="str">
        <f>VLOOKUP(A3173,'[1]Zoeller Pump Company'!$A$10:$C$3862,3,FALSE)</f>
        <v>https://www.zoellerpumps.com/en-us/products/back-up/battery-powered/aquanot-585</v>
      </c>
      <c r="E3173" s="37" t="s">
        <v>21</v>
      </c>
      <c r="F3173" s="40">
        <v>743</v>
      </c>
      <c r="G3173" s="41"/>
      <c r="H3173" s="42">
        <v>53514090524</v>
      </c>
      <c r="I3173" s="43">
        <v>20</v>
      </c>
      <c r="J3173" s="43" t="s">
        <v>22</v>
      </c>
      <c r="K3173" s="43">
        <v>44</v>
      </c>
      <c r="L3173" s="43">
        <v>9</v>
      </c>
      <c r="M3173" s="43">
        <v>10</v>
      </c>
      <c r="N3173" s="37" t="s">
        <v>195</v>
      </c>
      <c r="O3173" s="37" t="s">
        <v>24</v>
      </c>
    </row>
    <row r="3174" spans="1:15" s="36" customFormat="1" x14ac:dyDescent="0.25">
      <c r="A3174" s="37" t="s">
        <v>6321</v>
      </c>
      <c r="B3174" s="44" t="str">
        <f t="shared" si="59"/>
        <v>M59 115V/1Ph/cCSAus/UL</v>
      </c>
      <c r="C3174" s="37" t="s">
        <v>6322</v>
      </c>
      <c r="D3174" s="37" t="str">
        <f>VLOOKUP(A3174,'[1]Zoeller Pump Company'!$A$10:$C$3862,3,FALSE)</f>
        <v>https://www.zoellerpumps.com/en-us/products/submersible-pumps/50-series</v>
      </c>
      <c r="E3174" s="37" t="s">
        <v>21</v>
      </c>
      <c r="F3174" s="40">
        <v>2027</v>
      </c>
      <c r="G3174" s="41"/>
      <c r="H3174" s="42">
        <v>53514024406</v>
      </c>
      <c r="I3174" s="43">
        <v>33</v>
      </c>
      <c r="J3174" s="43" t="s">
        <v>22</v>
      </c>
      <c r="K3174" s="43">
        <v>10.25</v>
      </c>
      <c r="L3174" s="43">
        <v>7.75</v>
      </c>
      <c r="M3174" s="43">
        <v>10.25</v>
      </c>
      <c r="N3174" s="37" t="s">
        <v>23</v>
      </c>
      <c r="O3174" s="37" t="s">
        <v>24</v>
      </c>
    </row>
    <row r="3175" spans="1:15" s="36" customFormat="1" x14ac:dyDescent="0.25">
      <c r="A3175" s="37" t="s">
        <v>6323</v>
      </c>
      <c r="B3175" s="44" t="str">
        <f t="shared" si="59"/>
        <v>N59 115V/1Ph/cCSAus/UL</v>
      </c>
      <c r="C3175" s="37" t="s">
        <v>6324</v>
      </c>
      <c r="D3175" s="37" t="str">
        <f>VLOOKUP(A3175,'[1]Zoeller Pump Company'!$A$10:$C$3862,3,FALSE)</f>
        <v>https://www.zoellerpumps.com/en-us/products/submersible-pumps/50-series</v>
      </c>
      <c r="E3175" s="37" t="s">
        <v>21</v>
      </c>
      <c r="F3175" s="40">
        <v>2001</v>
      </c>
      <c r="G3175" s="41"/>
      <c r="H3175" s="42">
        <v>53514024413</v>
      </c>
      <c r="I3175" s="43">
        <v>29</v>
      </c>
      <c r="J3175" s="43" t="s">
        <v>22</v>
      </c>
      <c r="K3175" s="43">
        <v>10.25</v>
      </c>
      <c r="L3175" s="43">
        <v>7.75</v>
      </c>
      <c r="M3175" s="43">
        <v>10.25</v>
      </c>
      <c r="N3175" s="37" t="s">
        <v>23</v>
      </c>
      <c r="O3175" s="37" t="s">
        <v>24</v>
      </c>
    </row>
    <row r="3176" spans="1:15" s="36" customFormat="1" x14ac:dyDescent="0.25">
      <c r="A3176" s="37" t="s">
        <v>6325</v>
      </c>
      <c r="B3176" s="44" t="str">
        <f t="shared" si="59"/>
        <v>D59 230V/1Ph/cCSAus/UL</v>
      </c>
      <c r="C3176" s="37" t="s">
        <v>6326</v>
      </c>
      <c r="D3176" s="37" t="str">
        <f>VLOOKUP(A3176,'[1]Zoeller Pump Company'!$A$10:$C$3862,3,FALSE)</f>
        <v>https://www.zoellerpumps.com/en-us/products/submersible-pumps/50-series</v>
      </c>
      <c r="E3176" s="37" t="s">
        <v>21</v>
      </c>
      <c r="F3176" s="40">
        <v>2119</v>
      </c>
      <c r="G3176" s="41"/>
      <c r="H3176" s="42">
        <v>53514024420</v>
      </c>
      <c r="I3176" s="43">
        <v>33</v>
      </c>
      <c r="J3176" s="43" t="s">
        <v>22</v>
      </c>
      <c r="K3176" s="43">
        <v>10.25</v>
      </c>
      <c r="L3176" s="43">
        <v>7.75</v>
      </c>
      <c r="M3176" s="43">
        <v>10.25</v>
      </c>
      <c r="N3176" s="37" t="s">
        <v>23</v>
      </c>
      <c r="O3176" s="37" t="s">
        <v>24</v>
      </c>
    </row>
    <row r="3177" spans="1:15" s="36" customFormat="1" x14ac:dyDescent="0.25">
      <c r="A3177" s="37" t="s">
        <v>6327</v>
      </c>
      <c r="B3177" s="44" t="str">
        <f t="shared" si="59"/>
        <v>E59 230V/1Ph/UL/cCSAus</v>
      </c>
      <c r="C3177" s="37" t="s">
        <v>6328</v>
      </c>
      <c r="D3177" s="37" t="str">
        <f>VLOOKUP(A3177,'[1]Zoeller Pump Company'!$A$10:$C$3862,3,FALSE)</f>
        <v>https://www.zoellerpumps.com/en-us/products/submersible-pumps/50-series</v>
      </c>
      <c r="E3177" s="37" t="s">
        <v>21</v>
      </c>
      <c r="F3177" s="40">
        <v>2088</v>
      </c>
      <c r="G3177" s="41"/>
      <c r="H3177" s="42">
        <v>53514024437</v>
      </c>
      <c r="I3177" s="43">
        <v>29</v>
      </c>
      <c r="J3177" s="43" t="s">
        <v>22</v>
      </c>
      <c r="K3177" s="43">
        <v>10.25</v>
      </c>
      <c r="L3177" s="43">
        <v>7.75</v>
      </c>
      <c r="M3177" s="43">
        <v>10.25</v>
      </c>
      <c r="N3177" s="37" t="s">
        <v>23</v>
      </c>
      <c r="O3177" s="37" t="s">
        <v>24</v>
      </c>
    </row>
    <row r="3178" spans="1:15" s="36" customFormat="1" x14ac:dyDescent="0.25">
      <c r="A3178" s="37" t="s">
        <v>6329</v>
      </c>
      <c r="B3178" s="44" t="str">
        <f t="shared" si="59"/>
        <v>M59 115V/1Ph/Extra Duty</v>
      </c>
      <c r="C3178" s="37" t="s">
        <v>6330</v>
      </c>
      <c r="D3178" s="37" t="str">
        <f>VLOOKUP(A3178,'[1]Zoeller Pump Company'!$A$10:$C$3862,3,FALSE)</f>
        <v>https://www.zoellerpumps.com/en-us/products/submersible-pumps/50-series</v>
      </c>
      <c r="E3178" s="37" t="s">
        <v>21</v>
      </c>
      <c r="F3178" s="40">
        <v>2057</v>
      </c>
      <c r="G3178" s="41"/>
      <c r="H3178" s="42">
        <v>53514024444</v>
      </c>
      <c r="I3178" s="43">
        <v>30</v>
      </c>
      <c r="J3178" s="43" t="s">
        <v>22</v>
      </c>
      <c r="K3178" s="43">
        <v>10.25</v>
      </c>
      <c r="L3178" s="43">
        <v>7.75</v>
      </c>
      <c r="M3178" s="43">
        <v>10.25</v>
      </c>
      <c r="N3178" s="37" t="s">
        <v>23</v>
      </c>
      <c r="O3178" s="37" t="s">
        <v>24</v>
      </c>
    </row>
    <row r="3179" spans="1:15" s="36" customFormat="1" x14ac:dyDescent="0.25">
      <c r="A3179" s="37" t="s">
        <v>6331</v>
      </c>
      <c r="B3179" s="44" t="str">
        <f t="shared" ref="B3179:B3242" si="62">IF(D3179&lt;&gt;0,HYPERLINK(D3179,C3179),"NO LINK")</f>
        <v>M59 25'Cd/115V/1Ph/UL/cCSAus</v>
      </c>
      <c r="C3179" s="37" t="s">
        <v>6332</v>
      </c>
      <c r="D3179" s="37" t="str">
        <f>VLOOKUP(A3179,'[1]Zoeller Pump Company'!$A$10:$C$3862,3,FALSE)</f>
        <v>https://www.zoellerpumps.com/en-us/products/submersible-pumps/50-series</v>
      </c>
      <c r="E3179" s="37" t="s">
        <v>21</v>
      </c>
      <c r="F3179" s="40">
        <v>2067</v>
      </c>
      <c r="G3179" s="41"/>
      <c r="H3179" s="42">
        <v>53514024451</v>
      </c>
      <c r="I3179" s="43">
        <v>32</v>
      </c>
      <c r="J3179" s="43" t="s">
        <v>22</v>
      </c>
      <c r="K3179" s="43">
        <v>10.25</v>
      </c>
      <c r="L3179" s="43">
        <v>7.75</v>
      </c>
      <c r="M3179" s="43">
        <v>10.25</v>
      </c>
      <c r="N3179" s="37" t="s">
        <v>23</v>
      </c>
      <c r="O3179" s="37" t="s">
        <v>24</v>
      </c>
    </row>
    <row r="3180" spans="1:15" s="36" customFormat="1" x14ac:dyDescent="0.25">
      <c r="A3180" s="37" t="s">
        <v>6333</v>
      </c>
      <c r="B3180" s="44" t="str">
        <f t="shared" si="62"/>
        <v>M59 15'Cd/115V/1Ph/cCSAus/UL</v>
      </c>
      <c r="C3180" s="37" t="s">
        <v>6334</v>
      </c>
      <c r="D3180" s="37" t="str">
        <f>VLOOKUP(A3180,'[1]Zoeller Pump Company'!$A$10:$C$3862,3,FALSE)</f>
        <v>https://www.zoellerpumps.com/en-us/products/submersible-pumps/50-series</v>
      </c>
      <c r="E3180" s="37" t="s">
        <v>21</v>
      </c>
      <c r="F3180" s="40">
        <v>2044</v>
      </c>
      <c r="G3180" s="41"/>
      <c r="H3180" s="42">
        <v>53514024468</v>
      </c>
      <c r="I3180" s="43">
        <v>30</v>
      </c>
      <c r="J3180" s="43" t="s">
        <v>22</v>
      </c>
      <c r="K3180" s="43">
        <v>10.25</v>
      </c>
      <c r="L3180" s="43">
        <v>7.75</v>
      </c>
      <c r="M3180" s="43">
        <v>10.25</v>
      </c>
      <c r="N3180" s="37" t="s">
        <v>23</v>
      </c>
      <c r="O3180" s="37" t="s">
        <v>24</v>
      </c>
    </row>
    <row r="3181" spans="1:15" s="36" customFormat="1" x14ac:dyDescent="0.25">
      <c r="A3181" s="37" t="s">
        <v>6335</v>
      </c>
      <c r="B3181" s="44" t="str">
        <f t="shared" si="62"/>
        <v>D59 230V/1Ph/Extra Duty</v>
      </c>
      <c r="C3181" s="37" t="s">
        <v>6336</v>
      </c>
      <c r="D3181" s="37" t="str">
        <f>VLOOKUP(A3181,'[1]Zoeller Pump Company'!$A$10:$C$3862,3,FALSE)</f>
        <v>https://www.zoellerpumps.com/en-us/products/submersible-pumps/50-series</v>
      </c>
      <c r="E3181" s="37" t="s">
        <v>21</v>
      </c>
      <c r="F3181" s="40">
        <v>2149</v>
      </c>
      <c r="G3181" s="41"/>
      <c r="H3181" s="42">
        <v>53514024475</v>
      </c>
      <c r="I3181" s="43">
        <v>30</v>
      </c>
      <c r="J3181" s="43" t="s">
        <v>22</v>
      </c>
      <c r="K3181" s="43">
        <v>10.25</v>
      </c>
      <c r="L3181" s="43">
        <v>7.75</v>
      </c>
      <c r="M3181" s="43">
        <v>10.25</v>
      </c>
      <c r="N3181" s="37" t="s">
        <v>23</v>
      </c>
      <c r="O3181" s="37" t="s">
        <v>24</v>
      </c>
    </row>
    <row r="3182" spans="1:15" s="36" customFormat="1" x14ac:dyDescent="0.25">
      <c r="A3182" s="37" t="s">
        <v>6337</v>
      </c>
      <c r="B3182" s="44" t="str">
        <f t="shared" si="62"/>
        <v>N59 115V/1Ph/Extra Duty</v>
      </c>
      <c r="C3182" s="37" t="s">
        <v>6338</v>
      </c>
      <c r="D3182" s="37" t="str">
        <f>VLOOKUP(A3182,'[1]Zoeller Pump Company'!$A$10:$C$3862,3,FALSE)</f>
        <v>https://www.zoellerpumps.com/en-us/products/submersible-pumps/50-series</v>
      </c>
      <c r="E3182" s="37" t="s">
        <v>21</v>
      </c>
      <c r="F3182" s="40">
        <v>2031</v>
      </c>
      <c r="G3182" s="41"/>
      <c r="H3182" s="42">
        <v>53514024567</v>
      </c>
      <c r="I3182" s="43">
        <v>29</v>
      </c>
      <c r="J3182" s="43" t="s">
        <v>22</v>
      </c>
      <c r="K3182" s="43">
        <v>10.25</v>
      </c>
      <c r="L3182" s="43">
        <v>7.75</v>
      </c>
      <c r="M3182" s="43">
        <v>10.25</v>
      </c>
      <c r="N3182" s="37" t="s">
        <v>23</v>
      </c>
      <c r="O3182" s="37" t="s">
        <v>24</v>
      </c>
    </row>
    <row r="3183" spans="1:15" s="36" customFormat="1" x14ac:dyDescent="0.25">
      <c r="A3183" s="37" t="s">
        <v>6339</v>
      </c>
      <c r="B3183" s="44" t="str">
        <f t="shared" si="62"/>
        <v>M59 35'Cd/115V/1Ph/UL/cCSAus</v>
      </c>
      <c r="C3183" s="37" t="s">
        <v>6340</v>
      </c>
      <c r="D3183" s="37" t="str">
        <f>VLOOKUP(A3183,'[1]Zoeller Pump Company'!$A$10:$C$3862,3,FALSE)</f>
        <v>https://www.zoellerpumps.com/en-us/products/submersible-pumps/50-series</v>
      </c>
      <c r="E3183" s="37" t="s">
        <v>21</v>
      </c>
      <c r="F3183" s="40">
        <v>2097</v>
      </c>
      <c r="G3183" s="41"/>
      <c r="H3183" s="42">
        <v>53514024581</v>
      </c>
      <c r="I3183" s="43">
        <v>35</v>
      </c>
      <c r="J3183" s="43" t="s">
        <v>22</v>
      </c>
      <c r="K3183" s="43">
        <v>10.25</v>
      </c>
      <c r="L3183" s="43">
        <v>7.75</v>
      </c>
      <c r="M3183" s="43">
        <v>10.25</v>
      </c>
      <c r="N3183" s="37" t="s">
        <v>23</v>
      </c>
      <c r="O3183" s="37" t="s">
        <v>24</v>
      </c>
    </row>
    <row r="3184" spans="1:15" s="36" customFormat="1" x14ac:dyDescent="0.25">
      <c r="A3184" s="37" t="s">
        <v>6341</v>
      </c>
      <c r="B3184" s="44" t="str">
        <f t="shared" si="62"/>
        <v>N59 25'Cd/115V/1Ph/UL/cCSAus</v>
      </c>
      <c r="C3184" s="37" t="s">
        <v>6342</v>
      </c>
      <c r="D3184" s="37" t="str">
        <f>VLOOKUP(A3184,'[1]Zoeller Pump Company'!$A$10:$C$3862,3,FALSE)</f>
        <v>https://www.zoellerpumps.com/en-us/products/submersible-pumps/50-series</v>
      </c>
      <c r="E3184" s="37" t="s">
        <v>21</v>
      </c>
      <c r="F3184" s="40">
        <v>2041</v>
      </c>
      <c r="G3184" s="41"/>
      <c r="H3184" s="42">
        <v>53514045180</v>
      </c>
      <c r="I3184" s="43">
        <v>31</v>
      </c>
      <c r="J3184" s="43" t="s">
        <v>22</v>
      </c>
      <c r="K3184" s="43">
        <v>10.25</v>
      </c>
      <c r="L3184" s="43">
        <v>7.75</v>
      </c>
      <c r="M3184" s="43">
        <v>10.25</v>
      </c>
      <c r="N3184" s="37" t="s">
        <v>23</v>
      </c>
      <c r="O3184" s="37" t="s">
        <v>24</v>
      </c>
    </row>
    <row r="3185" spans="1:15" s="36" customFormat="1" x14ac:dyDescent="0.25">
      <c r="A3185" s="37" t="s">
        <v>6343</v>
      </c>
      <c r="B3185" s="44" t="str">
        <f t="shared" si="62"/>
        <v>N59 35'Cd/115V/1Ph/UL/cCSAus</v>
      </c>
      <c r="C3185" s="37" t="s">
        <v>6344</v>
      </c>
      <c r="D3185" s="37" t="str">
        <f>VLOOKUP(A3185,'[1]Zoeller Pump Company'!$A$10:$C$3862,3,FALSE)</f>
        <v>https://www.zoellerpumps.com/en-us/products/submersible-pumps/50-series</v>
      </c>
      <c r="E3185" s="37" t="s">
        <v>21</v>
      </c>
      <c r="F3185" s="40">
        <v>2071</v>
      </c>
      <c r="G3185" s="41"/>
      <c r="H3185" s="42">
        <v>53514065348</v>
      </c>
      <c r="I3185" s="43">
        <v>33</v>
      </c>
      <c r="J3185" s="43" t="s">
        <v>22</v>
      </c>
      <c r="K3185" s="43">
        <v>10.25</v>
      </c>
      <c r="L3185" s="43">
        <v>7.75</v>
      </c>
      <c r="M3185" s="43">
        <v>10.25</v>
      </c>
      <c r="N3185" s="37" t="s">
        <v>23</v>
      </c>
      <c r="O3185" s="37" t="s">
        <v>24</v>
      </c>
    </row>
    <row r="3186" spans="1:15" s="36" customFormat="1" x14ac:dyDescent="0.25">
      <c r="A3186" s="37" t="s">
        <v>6345</v>
      </c>
      <c r="B3186" s="44" t="str">
        <f t="shared" si="62"/>
        <v>D59 25' Cd/230V/1Ph/cCSAus/UL</v>
      </c>
      <c r="C3186" s="37" t="s">
        <v>6346</v>
      </c>
      <c r="D3186" s="37" t="str">
        <f>VLOOKUP(A3186,'[1]Zoeller Pump Company'!$A$10:$C$3862,3,FALSE)</f>
        <v>https://www.zoellerpumps.com/en-us/products/submersible-pumps/50-series</v>
      </c>
      <c r="E3186" s="37" t="s">
        <v>21</v>
      </c>
      <c r="F3186" s="40">
        <v>2159</v>
      </c>
      <c r="G3186" s="41"/>
      <c r="H3186" s="42">
        <v>53514167219</v>
      </c>
      <c r="I3186" s="43">
        <v>33</v>
      </c>
      <c r="J3186" s="43" t="s">
        <v>22</v>
      </c>
      <c r="K3186" s="43">
        <v>10.25</v>
      </c>
      <c r="L3186" s="43">
        <v>7.75</v>
      </c>
      <c r="M3186" s="43">
        <v>10.25</v>
      </c>
      <c r="N3186" s="37" t="s">
        <v>23</v>
      </c>
      <c r="O3186" s="37" t="s">
        <v>24</v>
      </c>
    </row>
    <row r="3187" spans="1:15" s="36" customFormat="1" x14ac:dyDescent="0.25">
      <c r="A3187" s="37" t="s">
        <v>6347</v>
      </c>
      <c r="B3187" s="44" t="str">
        <f t="shared" si="62"/>
        <v>D59 50'Cd/230V/1P/cCSAus/UL</v>
      </c>
      <c r="C3187" s="37" t="s">
        <v>6348</v>
      </c>
      <c r="D3187" s="37" t="str">
        <f>VLOOKUP(A3187,'[1]Zoeller Pump Company'!$A$10:$C$3862,3,FALSE)</f>
        <v>https://www.zoellerpumps.com/en-us/products/submersible-pumps/50-series</v>
      </c>
      <c r="E3187" s="37" t="s">
        <v>21</v>
      </c>
      <c r="F3187" s="40">
        <v>2209</v>
      </c>
      <c r="G3187" s="41"/>
      <c r="H3187" s="42">
        <v>53514167332</v>
      </c>
      <c r="I3187" s="43">
        <v>36</v>
      </c>
      <c r="J3187" s="43" t="s">
        <v>22</v>
      </c>
      <c r="K3187" s="43">
        <v>10.25</v>
      </c>
      <c r="L3187" s="43">
        <v>7.75</v>
      </c>
      <c r="M3187" s="43">
        <v>10.25</v>
      </c>
      <c r="N3187" s="37" t="s">
        <v>23</v>
      </c>
      <c r="O3187" s="37" t="s">
        <v>24</v>
      </c>
    </row>
    <row r="3188" spans="1:15" s="36" customFormat="1" x14ac:dyDescent="0.25">
      <c r="A3188" s="37" t="s">
        <v>6349</v>
      </c>
      <c r="B3188" s="44" t="str">
        <f t="shared" si="62"/>
        <v>Valve,Plug 2" Threaded W-Hand Lever</v>
      </c>
      <c r="C3188" s="37" t="s">
        <v>6350</v>
      </c>
      <c r="D3188" s="37" t="str">
        <f>VLOOKUP(A3188,'[1]Zoeller Pump Company'!$A$10:$C$3862,3,FALSE)</f>
        <v>https://www.zoellerpumps.com/en-us/products/check-valves/heavy-duty</v>
      </c>
      <c r="E3188" s="37" t="s">
        <v>21</v>
      </c>
      <c r="F3188" s="40">
        <v>551</v>
      </c>
      <c r="G3188" s="41"/>
      <c r="H3188" s="42">
        <v>53514143107</v>
      </c>
      <c r="I3188" s="43">
        <v>12</v>
      </c>
      <c r="J3188" s="43" t="s">
        <v>22</v>
      </c>
      <c r="K3188" s="43">
        <v>10.5</v>
      </c>
      <c r="L3188" s="43">
        <v>7.25</v>
      </c>
      <c r="M3188" s="43">
        <v>9</v>
      </c>
      <c r="N3188" s="37" t="s">
        <v>23</v>
      </c>
      <c r="O3188" s="37" t="s">
        <v>24</v>
      </c>
    </row>
    <row r="3189" spans="1:15" s="36" customFormat="1" x14ac:dyDescent="0.25">
      <c r="A3189" s="37" t="s">
        <v>6351</v>
      </c>
      <c r="B3189" s="44" t="str">
        <f t="shared" si="62"/>
        <v>Valve,Plug 3" Threaded W-Hand Lever</v>
      </c>
      <c r="C3189" s="37" t="s">
        <v>6352</v>
      </c>
      <c r="D3189" s="37" t="str">
        <f>VLOOKUP(A3189,'[1]Zoeller Pump Company'!$A$10:$C$3862,3,FALSE)</f>
        <v>https://www.zoellerpumps.com/en-us/products/check-valves/heavy-duty</v>
      </c>
      <c r="E3189" s="37" t="s">
        <v>21</v>
      </c>
      <c r="F3189" s="40">
        <v>1092</v>
      </c>
      <c r="G3189" s="41"/>
      <c r="H3189" s="42">
        <v>53514143114</v>
      </c>
      <c r="I3189" s="43">
        <v>45</v>
      </c>
      <c r="J3189" s="43" t="s">
        <v>22</v>
      </c>
      <c r="K3189" s="43">
        <v>16.5</v>
      </c>
      <c r="L3189" s="43">
        <v>11</v>
      </c>
      <c r="M3189" s="43">
        <v>13.5</v>
      </c>
      <c r="N3189" s="37" t="s">
        <v>23</v>
      </c>
      <c r="O3189" s="37" t="s">
        <v>24</v>
      </c>
    </row>
    <row r="3190" spans="1:15" s="36" customFormat="1" x14ac:dyDescent="0.25">
      <c r="A3190" s="37" t="s">
        <v>6353</v>
      </c>
      <c r="B3190" s="44" t="str">
        <f t="shared" si="62"/>
        <v>Valve,Plug 2.5" Flanged W-Hand Lever</v>
      </c>
      <c r="C3190" s="37" t="s">
        <v>6354</v>
      </c>
      <c r="D3190" s="37" t="str">
        <f>VLOOKUP(A3190,'[1]Zoeller Pump Company'!$A$10:$C$3862,3,FALSE)</f>
        <v>https://www.zoellerpumps.com/en-us/products/check-valves/heavy-duty</v>
      </c>
      <c r="E3190" s="37" t="s">
        <v>21</v>
      </c>
      <c r="F3190" s="40">
        <v>1029</v>
      </c>
      <c r="G3190" s="41"/>
      <c r="H3190" s="42">
        <v>53514143121</v>
      </c>
      <c r="I3190" s="43">
        <v>45</v>
      </c>
      <c r="J3190" s="43" t="s">
        <v>22</v>
      </c>
      <c r="K3190" s="43">
        <v>16.5</v>
      </c>
      <c r="L3190" s="43">
        <v>11</v>
      </c>
      <c r="M3190" s="43">
        <v>13.5</v>
      </c>
      <c r="N3190" s="37" t="s">
        <v>23</v>
      </c>
      <c r="O3190" s="37" t="s">
        <v>24</v>
      </c>
    </row>
    <row r="3191" spans="1:15" s="36" customFormat="1" x14ac:dyDescent="0.25">
      <c r="A3191" s="37" t="s">
        <v>6355</v>
      </c>
      <c r="B3191" s="44" t="str">
        <f t="shared" si="62"/>
        <v>Valve,Plug 3" Flanged W-Hand Lever</v>
      </c>
      <c r="C3191" s="37" t="s">
        <v>6356</v>
      </c>
      <c r="D3191" s="37" t="str">
        <f>VLOOKUP(A3191,'[1]Zoeller Pump Company'!$A$10:$C$3862,3,FALSE)</f>
        <v>https://www.zoellerpumps.com/en-us/products/check-valves/heavy-duty</v>
      </c>
      <c r="E3191" s="37" t="s">
        <v>21</v>
      </c>
      <c r="F3191" s="40">
        <v>1181</v>
      </c>
      <c r="G3191" s="41"/>
      <c r="H3191" s="42">
        <v>53514143138</v>
      </c>
      <c r="I3191" s="43">
        <v>53</v>
      </c>
      <c r="J3191" s="43" t="s">
        <v>22</v>
      </c>
      <c r="K3191" s="43">
        <v>16.5</v>
      </c>
      <c r="L3191" s="43">
        <v>11</v>
      </c>
      <c r="M3191" s="43">
        <v>13.5</v>
      </c>
      <c r="N3191" s="37" t="s">
        <v>23</v>
      </c>
      <c r="O3191" s="37" t="s">
        <v>24</v>
      </c>
    </row>
    <row r="3192" spans="1:15" s="36" customFormat="1" x14ac:dyDescent="0.25">
      <c r="A3192" s="37" t="s">
        <v>6357</v>
      </c>
      <c r="B3192" s="44" t="str">
        <f t="shared" si="62"/>
        <v>Valve,Plug 4"Flanged W-Hand Lever</v>
      </c>
      <c r="C3192" s="37" t="s">
        <v>6358</v>
      </c>
      <c r="D3192" s="37" t="str">
        <f>VLOOKUP(A3192,'[1]Zoeller Pump Company'!$A$10:$C$3862,3,FALSE)</f>
        <v>https://www.zoellerpumps.com/en-us/products/check-valves/heavy-duty</v>
      </c>
      <c r="E3192" s="37" t="s">
        <v>21</v>
      </c>
      <c r="F3192" s="40">
        <v>1382</v>
      </c>
      <c r="G3192" s="41"/>
      <c r="H3192" s="42">
        <v>53514143145</v>
      </c>
      <c r="I3192" s="43">
        <v>66</v>
      </c>
      <c r="J3192" s="43" t="s">
        <v>22</v>
      </c>
      <c r="K3192" s="43">
        <v>20.5</v>
      </c>
      <c r="L3192" s="43">
        <v>12</v>
      </c>
      <c r="M3192" s="43">
        <v>14.75</v>
      </c>
      <c r="N3192" s="37" t="s">
        <v>23</v>
      </c>
      <c r="O3192" s="37" t="s">
        <v>24</v>
      </c>
    </row>
    <row r="3193" spans="1:15" s="36" customFormat="1" x14ac:dyDescent="0.25">
      <c r="A3193" s="37" t="s">
        <v>6359</v>
      </c>
      <c r="B3193" s="44" t="str">
        <f t="shared" si="62"/>
        <v>Valve,Plug 6" Flanged W-Hand Lever</v>
      </c>
      <c r="C3193" s="37" t="s">
        <v>6360</v>
      </c>
      <c r="D3193" s="37" t="str">
        <f>VLOOKUP(A3193,'[1]Zoeller Pump Company'!$A$10:$C$3862,3,FALSE)</f>
        <v>https://www.zoellerpumps.com/en-us/products/check-valves/heavy-duty</v>
      </c>
      <c r="E3193" s="37" t="s">
        <v>21</v>
      </c>
      <c r="F3193" s="40">
        <v>1759</v>
      </c>
      <c r="G3193" s="41"/>
      <c r="H3193" s="42">
        <v>53514143152</v>
      </c>
      <c r="I3193" s="43">
        <v>102</v>
      </c>
      <c r="J3193" s="43" t="s">
        <v>22</v>
      </c>
      <c r="K3193" s="43">
        <v>20.5</v>
      </c>
      <c r="L3193" s="43">
        <v>12</v>
      </c>
      <c r="M3193" s="43">
        <v>14.75</v>
      </c>
      <c r="N3193" s="37" t="s">
        <v>23</v>
      </c>
      <c r="O3193" s="37" t="s">
        <v>24</v>
      </c>
    </row>
    <row r="3194" spans="1:15" s="36" customFormat="1" x14ac:dyDescent="0.25">
      <c r="A3194" s="37" t="s">
        <v>6361</v>
      </c>
      <c r="B3194" s="44" t="str">
        <f t="shared" si="62"/>
        <v>Valve,Plug 8" Flanged W-Hand Lever</v>
      </c>
      <c r="C3194" s="37" t="s">
        <v>6362</v>
      </c>
      <c r="D3194" s="37" t="str">
        <f>VLOOKUP(A3194,'[1]Zoeller Pump Company'!$A$10:$C$3862,3,FALSE)</f>
        <v>https://www.zoellerpumps.com/en-us/products/check-valves/heavy-duty</v>
      </c>
      <c r="E3194" s="37" t="s">
        <v>21</v>
      </c>
      <c r="F3194" s="40">
        <v>2597</v>
      </c>
      <c r="G3194" s="41"/>
      <c r="H3194" s="42">
        <v>53514143169</v>
      </c>
      <c r="I3194" s="43">
        <v>172</v>
      </c>
      <c r="J3194" s="43" t="s">
        <v>22</v>
      </c>
      <c r="K3194" s="43">
        <v>20.5</v>
      </c>
      <c r="L3194" s="43">
        <v>12</v>
      </c>
      <c r="M3194" s="43">
        <v>14.75</v>
      </c>
      <c r="N3194" s="37" t="s">
        <v>23</v>
      </c>
      <c r="O3194" s="37" t="s">
        <v>24</v>
      </c>
    </row>
    <row r="3195" spans="1:15" s="36" customFormat="1" x14ac:dyDescent="0.25">
      <c r="A3195" s="37" t="s">
        <v>6363</v>
      </c>
      <c r="B3195" s="44" t="str">
        <f t="shared" si="62"/>
        <v>Valve,Unicheck-3" Ci Zep</v>
      </c>
      <c r="C3195" s="37" t="s">
        <v>6364</v>
      </c>
      <c r="D3195" s="37" t="str">
        <f>VLOOKUP(A3195,'[1]Zoeller Pump Company'!$A$10:$C$3862,3,FALSE)</f>
        <v>https://www.zoellerpumps.com/en-us/products/check-valves/heavy-duty</v>
      </c>
      <c r="E3195" s="37" t="s">
        <v>21</v>
      </c>
      <c r="F3195" s="40">
        <v>201</v>
      </c>
      <c r="G3195" s="41"/>
      <c r="H3195" s="42">
        <v>53514039523</v>
      </c>
      <c r="I3195" s="43">
        <v>18</v>
      </c>
      <c r="J3195" s="43" t="s">
        <v>22</v>
      </c>
      <c r="K3195" s="43">
        <v>9</v>
      </c>
      <c r="L3195" s="43">
        <v>7</v>
      </c>
      <c r="M3195" s="43">
        <v>7</v>
      </c>
      <c r="N3195" s="37" t="s">
        <v>23</v>
      </c>
      <c r="O3195" s="37" t="s">
        <v>24</v>
      </c>
    </row>
    <row r="3196" spans="1:15" s="36" customFormat="1" x14ac:dyDescent="0.25">
      <c r="A3196" s="37" t="s">
        <v>6365</v>
      </c>
      <c r="B3196" s="44" t="str">
        <f t="shared" si="62"/>
        <v>Valve,Unicheck-6" C.I.</v>
      </c>
      <c r="C3196" s="37" t="s">
        <v>6366</v>
      </c>
      <c r="D3196" s="37" t="str">
        <f>VLOOKUP(A3196,'[1]Zoeller Pump Company'!$A$10:$C$3862,3,FALSE)</f>
        <v>https://www.zoellerpumps.com/en-us/products/check-valves/heavy-duty</v>
      </c>
      <c r="E3196" s="37" t="s">
        <v>21</v>
      </c>
      <c r="F3196" s="40">
        <v>1939</v>
      </c>
      <c r="G3196" s="41"/>
      <c r="H3196" s="42">
        <v>53514044954</v>
      </c>
      <c r="I3196" s="43">
        <v>134</v>
      </c>
      <c r="J3196" s="43" t="s">
        <v>22</v>
      </c>
      <c r="K3196" s="43">
        <v>20.5</v>
      </c>
      <c r="L3196" s="43">
        <v>12</v>
      </c>
      <c r="M3196" s="43">
        <v>14.75</v>
      </c>
      <c r="N3196" s="37" t="s">
        <v>23</v>
      </c>
      <c r="O3196" s="37" t="s">
        <v>24</v>
      </c>
    </row>
    <row r="3197" spans="1:15" s="36" customFormat="1" x14ac:dyDescent="0.25">
      <c r="A3197" s="37" t="s">
        <v>6367</v>
      </c>
      <c r="B3197" s="44" t="str">
        <f t="shared" si="62"/>
        <v>Valve,Unicheck-8" C.I.</v>
      </c>
      <c r="C3197" s="37" t="s">
        <v>6368</v>
      </c>
      <c r="D3197" s="37" t="str">
        <f>VLOOKUP(A3197,'[1]Zoeller Pump Company'!$A$10:$C$3862,3,FALSE)</f>
        <v>https://www.zoellerpumps.com/en-us/products/check-valves/heavy-duty</v>
      </c>
      <c r="E3197" s="37" t="s">
        <v>21</v>
      </c>
      <c r="F3197" s="40">
        <v>2811</v>
      </c>
      <c r="G3197" s="41"/>
      <c r="H3197" s="42">
        <v>53514055059</v>
      </c>
      <c r="I3197" s="43">
        <v>200</v>
      </c>
      <c r="J3197" s="43" t="s">
        <v>22</v>
      </c>
      <c r="K3197" s="43">
        <v>20.5</v>
      </c>
      <c r="L3197" s="43">
        <v>12</v>
      </c>
      <c r="M3197" s="43">
        <v>14.75</v>
      </c>
      <c r="N3197" s="37" t="s">
        <v>23</v>
      </c>
      <c r="O3197" s="37" t="s">
        <v>24</v>
      </c>
    </row>
    <row r="3198" spans="1:15" s="36" customFormat="1" x14ac:dyDescent="0.25">
      <c r="A3198" s="37" t="s">
        <v>6369</v>
      </c>
      <c r="B3198" s="44" t="str">
        <f t="shared" si="62"/>
        <v>Elbow,4" W.W.</v>
      </c>
      <c r="C3198" s="37" t="s">
        <v>6370</v>
      </c>
      <c r="D3198" s="51" t="s">
        <v>6371</v>
      </c>
      <c r="E3198" s="37" t="s">
        <v>21</v>
      </c>
      <c r="F3198" s="40">
        <v>240</v>
      </c>
      <c r="G3198" s="41"/>
      <c r="H3198" s="42">
        <v>53514044961</v>
      </c>
      <c r="I3198" s="43">
        <v>41</v>
      </c>
      <c r="J3198" s="43" t="s">
        <v>22</v>
      </c>
      <c r="K3198" s="43">
        <v>12.5</v>
      </c>
      <c r="L3198" s="43">
        <v>10</v>
      </c>
      <c r="M3198" s="43">
        <v>11</v>
      </c>
      <c r="N3198" s="37" t="s">
        <v>23</v>
      </c>
      <c r="O3198" s="37" t="s">
        <v>24</v>
      </c>
    </row>
    <row r="3199" spans="1:15" s="36" customFormat="1" x14ac:dyDescent="0.25">
      <c r="A3199" s="37" t="s">
        <v>6372</v>
      </c>
      <c r="B3199" s="44" t="str">
        <f t="shared" si="62"/>
        <v>Elbow,6" C.I. W.W.</v>
      </c>
      <c r="C3199" s="37" t="s">
        <v>6373</v>
      </c>
      <c r="D3199" s="51" t="s">
        <v>6371</v>
      </c>
      <c r="E3199" s="37" t="s">
        <v>21</v>
      </c>
      <c r="F3199" s="40">
        <v>551</v>
      </c>
      <c r="G3199" s="41"/>
      <c r="H3199" s="42">
        <v>53514044978</v>
      </c>
      <c r="I3199" s="43">
        <v>68</v>
      </c>
      <c r="J3199" s="43" t="s">
        <v>22</v>
      </c>
      <c r="K3199" s="43">
        <v>20.5</v>
      </c>
      <c r="L3199" s="43">
        <v>12</v>
      </c>
      <c r="M3199" s="43">
        <v>14.75</v>
      </c>
      <c r="N3199" s="37" t="s">
        <v>23</v>
      </c>
      <c r="O3199" s="37" t="s">
        <v>24</v>
      </c>
    </row>
    <row r="3200" spans="1:15" s="36" customFormat="1" x14ac:dyDescent="0.25">
      <c r="A3200" s="37" t="s">
        <v>6374</v>
      </c>
      <c r="B3200" s="44" t="str">
        <f t="shared" si="62"/>
        <v>Elbow,Flanged 8" C.I.</v>
      </c>
      <c r="C3200" s="37" t="s">
        <v>6375</v>
      </c>
      <c r="D3200" s="51" t="s">
        <v>6371</v>
      </c>
      <c r="E3200" s="37" t="s">
        <v>21</v>
      </c>
      <c r="F3200" s="40">
        <v>604</v>
      </c>
      <c r="G3200" s="41"/>
      <c r="H3200" s="42">
        <v>53514055066</v>
      </c>
      <c r="I3200" s="43">
        <v>107</v>
      </c>
      <c r="J3200" s="43" t="s">
        <v>22</v>
      </c>
      <c r="K3200" s="43">
        <v>20.5</v>
      </c>
      <c r="L3200" s="43">
        <v>12</v>
      </c>
      <c r="M3200" s="43">
        <v>14.75</v>
      </c>
      <c r="N3200" s="37" t="s">
        <v>23</v>
      </c>
      <c r="O3200" s="37" t="s">
        <v>24</v>
      </c>
    </row>
    <row r="3201" spans="1:15" s="36" customFormat="1" x14ac:dyDescent="0.25">
      <c r="A3201" s="37" t="s">
        <v>6376</v>
      </c>
      <c r="B3201" s="44" t="str">
        <f t="shared" si="62"/>
        <v>Valve,Unicheck-2.5" C.I.</v>
      </c>
      <c r="C3201" s="37" t="s">
        <v>6377</v>
      </c>
      <c r="D3201" s="51" t="s">
        <v>6378</v>
      </c>
      <c r="E3201" s="37" t="s">
        <v>21</v>
      </c>
      <c r="F3201" s="40">
        <v>1053</v>
      </c>
      <c r="G3201" s="41"/>
      <c r="H3201" s="42">
        <v>53514114084</v>
      </c>
      <c r="I3201" s="43">
        <v>29</v>
      </c>
      <c r="J3201" s="43" t="s">
        <v>22</v>
      </c>
      <c r="K3201" s="43">
        <v>10</v>
      </c>
      <c r="L3201" s="43">
        <v>7.5</v>
      </c>
      <c r="M3201" s="43">
        <v>8.5</v>
      </c>
      <c r="N3201" s="37" t="s">
        <v>23</v>
      </c>
      <c r="O3201" s="37" t="s">
        <v>24</v>
      </c>
    </row>
    <row r="3202" spans="1:15" s="36" customFormat="1" x14ac:dyDescent="0.25">
      <c r="A3202" s="45" t="s">
        <v>6379</v>
      </c>
      <c r="B3202" s="44" t="str">
        <f t="shared" si="62"/>
        <v>Valve,Unicheck-3" C.I./Dewatering Only</v>
      </c>
      <c r="C3202" s="37" t="s">
        <v>6380</v>
      </c>
      <c r="D3202" s="51" t="s">
        <v>6378</v>
      </c>
      <c r="E3202" s="37" t="s">
        <v>21</v>
      </c>
      <c r="F3202" s="40">
        <v>619</v>
      </c>
      <c r="G3202" s="41"/>
      <c r="H3202" s="42">
        <v>53514114091</v>
      </c>
      <c r="I3202" s="43">
        <v>41</v>
      </c>
      <c r="J3202" s="46" t="s">
        <v>22</v>
      </c>
      <c r="K3202" s="43">
        <v>12.5</v>
      </c>
      <c r="L3202" s="43">
        <v>10</v>
      </c>
      <c r="M3202" s="43">
        <v>11</v>
      </c>
      <c r="N3202" s="39" t="s">
        <v>23</v>
      </c>
      <c r="O3202" s="39" t="s">
        <v>24</v>
      </c>
    </row>
    <row r="3203" spans="1:15" s="36" customFormat="1" x14ac:dyDescent="0.25">
      <c r="A3203" s="37" t="s">
        <v>6381</v>
      </c>
      <c r="B3203" s="44" t="str">
        <f t="shared" si="62"/>
        <v>Elbow,Flanged 2.5" C.I. WW</v>
      </c>
      <c r="C3203" s="37" t="s">
        <v>6382</v>
      </c>
      <c r="D3203" s="51" t="s">
        <v>6378</v>
      </c>
      <c r="E3203" s="37" t="s">
        <v>21</v>
      </c>
      <c r="F3203" s="40">
        <v>216</v>
      </c>
      <c r="G3203" s="41"/>
      <c r="H3203" s="42">
        <v>53514114640</v>
      </c>
      <c r="I3203" s="43">
        <v>20</v>
      </c>
      <c r="J3203" s="43" t="s">
        <v>22</v>
      </c>
      <c r="K3203" s="43">
        <v>12.5</v>
      </c>
      <c r="L3203" s="43">
        <v>10</v>
      </c>
      <c r="M3203" s="43">
        <v>11</v>
      </c>
      <c r="N3203" s="37" t="s">
        <v>23</v>
      </c>
      <c r="O3203" s="37" t="s">
        <v>24</v>
      </c>
    </row>
    <row r="3204" spans="1:15" s="36" customFormat="1" x14ac:dyDescent="0.25">
      <c r="A3204" s="37" t="s">
        <v>6383</v>
      </c>
      <c r="B3204" s="44" t="str">
        <f t="shared" si="62"/>
        <v>Elbow,Flanged 3" C.I. WW</v>
      </c>
      <c r="C3204" s="37" t="s">
        <v>6384</v>
      </c>
      <c r="D3204" s="51" t="s">
        <v>6378</v>
      </c>
      <c r="E3204" s="37" t="s">
        <v>21</v>
      </c>
      <c r="F3204" s="40">
        <v>216</v>
      </c>
      <c r="G3204" s="41"/>
      <c r="H3204" s="42">
        <v>53514114633</v>
      </c>
      <c r="I3204" s="43">
        <v>25</v>
      </c>
      <c r="J3204" s="43" t="s">
        <v>22</v>
      </c>
      <c r="K3204" s="43">
        <v>12.5</v>
      </c>
      <c r="L3204" s="43">
        <v>10</v>
      </c>
      <c r="M3204" s="43">
        <v>11</v>
      </c>
      <c r="N3204" s="37" t="s">
        <v>23</v>
      </c>
      <c r="O3204" s="37" t="s">
        <v>24</v>
      </c>
    </row>
    <row r="3205" spans="1:15" s="36" customFormat="1" x14ac:dyDescent="0.25">
      <c r="A3205" s="37" t="s">
        <v>6385</v>
      </c>
      <c r="B3205" s="44" t="str">
        <f t="shared" si="62"/>
        <v>Valve,Unicheck-3" C.I.</v>
      </c>
      <c r="C3205" s="37" t="s">
        <v>6386</v>
      </c>
      <c r="D3205" s="51" t="s">
        <v>6378</v>
      </c>
      <c r="E3205" s="37" t="s">
        <v>21</v>
      </c>
      <c r="F3205" s="40">
        <v>1042</v>
      </c>
      <c r="G3205" s="41"/>
      <c r="H3205" s="42">
        <v>53514122942</v>
      </c>
      <c r="I3205" s="43">
        <v>41</v>
      </c>
      <c r="J3205" s="43" t="s">
        <v>22</v>
      </c>
      <c r="K3205" s="43">
        <v>12.5</v>
      </c>
      <c r="L3205" s="43">
        <v>10</v>
      </c>
      <c r="M3205" s="43">
        <v>11</v>
      </c>
      <c r="N3205" s="37" t="s">
        <v>23</v>
      </c>
      <c r="O3205" s="37" t="s">
        <v>24</v>
      </c>
    </row>
    <row r="3206" spans="1:15" s="36" customFormat="1" x14ac:dyDescent="0.25">
      <c r="A3206" s="37" t="s">
        <v>6387</v>
      </c>
      <c r="B3206" s="44" t="str">
        <f t="shared" si="62"/>
        <v>Valve,Unicheck-4" C.I.</v>
      </c>
      <c r="C3206" s="37" t="s">
        <v>6388</v>
      </c>
      <c r="D3206" s="51" t="s">
        <v>6378</v>
      </c>
      <c r="E3206" s="37" t="s">
        <v>21</v>
      </c>
      <c r="F3206" s="40">
        <v>1352</v>
      </c>
      <c r="G3206" s="41"/>
      <c r="H3206" s="42">
        <v>53514122959</v>
      </c>
      <c r="I3206" s="43">
        <v>65</v>
      </c>
      <c r="J3206" s="43" t="s">
        <v>22</v>
      </c>
      <c r="K3206" s="43">
        <v>12.5</v>
      </c>
      <c r="L3206" s="43">
        <v>10</v>
      </c>
      <c r="M3206" s="43">
        <v>11</v>
      </c>
      <c r="N3206" s="37" t="s">
        <v>23</v>
      </c>
      <c r="O3206" s="37" t="s">
        <v>24</v>
      </c>
    </row>
    <row r="3207" spans="1:15" s="36" customFormat="1" x14ac:dyDescent="0.25">
      <c r="A3207" s="37" t="s">
        <v>6389</v>
      </c>
      <c r="B3207" s="44" t="str">
        <f t="shared" si="62"/>
        <v>Reducer,Eccentric Flang ED 8" To 6" C.I.</v>
      </c>
      <c r="C3207" s="37" t="s">
        <v>6390</v>
      </c>
      <c r="D3207" s="51" t="s">
        <v>6371</v>
      </c>
      <c r="E3207" s="37" t="s">
        <v>21</v>
      </c>
      <c r="F3207" s="40">
        <v>953</v>
      </c>
      <c r="G3207" s="41"/>
      <c r="H3207" s="42">
        <v>53514197766</v>
      </c>
      <c r="I3207" s="43">
        <v>75</v>
      </c>
      <c r="J3207" s="43" t="s">
        <v>22</v>
      </c>
      <c r="K3207" s="43">
        <v>12.5</v>
      </c>
      <c r="L3207" s="43">
        <v>10</v>
      </c>
      <c r="M3207" s="43">
        <v>11</v>
      </c>
      <c r="N3207" s="37" t="s">
        <v>23</v>
      </c>
      <c r="O3207" s="37" t="s">
        <v>24</v>
      </c>
    </row>
    <row r="3208" spans="1:15" s="36" customFormat="1" x14ac:dyDescent="0.25">
      <c r="A3208" s="45" t="s">
        <v>6391</v>
      </c>
      <c r="B3208" s="44" t="str">
        <f t="shared" si="62"/>
        <v>Valve,Plug 2" Flanged W-Hand Lever</v>
      </c>
      <c r="C3208" s="37" t="s">
        <v>6392</v>
      </c>
      <c r="D3208" s="51" t="s">
        <v>6371</v>
      </c>
      <c r="E3208" s="37" t="s">
        <v>21</v>
      </c>
      <c r="F3208" s="40">
        <v>1646</v>
      </c>
      <c r="G3208" s="41"/>
      <c r="H3208" s="42">
        <v>53514428686</v>
      </c>
      <c r="I3208" s="43">
        <v>0</v>
      </c>
      <c r="J3208" s="46" t="s">
        <v>22</v>
      </c>
      <c r="K3208" s="43">
        <v>14.125</v>
      </c>
      <c r="L3208" s="43">
        <v>7.5</v>
      </c>
      <c r="M3208" s="43">
        <v>7.5</v>
      </c>
      <c r="N3208" s="39" t="s">
        <v>23</v>
      </c>
      <c r="O3208" s="39" t="s">
        <v>24</v>
      </c>
    </row>
    <row r="3209" spans="1:15" s="36" customFormat="1" x14ac:dyDescent="0.25">
      <c r="A3209" s="45" t="s">
        <v>6393</v>
      </c>
      <c r="B3209" s="44" t="str">
        <f t="shared" si="62"/>
        <v>Valve,Unicheck-2" C.I./Flanged</v>
      </c>
      <c r="C3209" s="37" t="s">
        <v>6394</v>
      </c>
      <c r="D3209" s="51" t="s">
        <v>6371</v>
      </c>
      <c r="E3209" s="37" t="s">
        <v>21</v>
      </c>
      <c r="F3209" s="40">
        <v>931</v>
      </c>
      <c r="G3209" s="41"/>
      <c r="H3209" s="42">
        <v>53514428709</v>
      </c>
      <c r="I3209" s="43">
        <v>0</v>
      </c>
      <c r="J3209" s="46" t="s">
        <v>22</v>
      </c>
      <c r="K3209" s="43">
        <v>6</v>
      </c>
      <c r="L3209" s="43">
        <v>5.18</v>
      </c>
      <c r="M3209" s="43">
        <v>8</v>
      </c>
      <c r="N3209" s="39" t="s">
        <v>23</v>
      </c>
      <c r="O3209" s="39" t="s">
        <v>24</v>
      </c>
    </row>
    <row r="3210" spans="1:15" s="36" customFormat="1" x14ac:dyDescent="0.25">
      <c r="A3210" s="37" t="s">
        <v>6395</v>
      </c>
      <c r="B3210" s="44" t="str">
        <f t="shared" si="62"/>
        <v>Guide Rail Asm-Intmed SS4"</v>
      </c>
      <c r="C3210" s="37" t="s">
        <v>6396</v>
      </c>
      <c r="D3210" s="51" t="s">
        <v>6371</v>
      </c>
      <c r="E3210" s="37" t="s">
        <v>21</v>
      </c>
      <c r="F3210" s="40">
        <v>356</v>
      </c>
      <c r="G3210" s="41"/>
      <c r="H3210" s="42">
        <v>53514053628</v>
      </c>
      <c r="I3210" s="43">
        <v>8</v>
      </c>
      <c r="J3210" s="43" t="s">
        <v>22</v>
      </c>
      <c r="K3210" s="43">
        <v>20.5</v>
      </c>
      <c r="L3210" s="43">
        <v>12</v>
      </c>
      <c r="M3210" s="43">
        <v>14.75</v>
      </c>
      <c r="N3210" s="37" t="s">
        <v>23</v>
      </c>
      <c r="O3210" s="37" t="s">
        <v>24</v>
      </c>
    </row>
    <row r="3211" spans="1:15" s="36" customFormat="1" x14ac:dyDescent="0.25">
      <c r="A3211" s="37" t="s">
        <v>6397</v>
      </c>
      <c r="B3211" s="44" t="str">
        <f t="shared" si="62"/>
        <v>Guide Rail Asm-Intmed S.S. 6"</v>
      </c>
      <c r="C3211" s="37" t="s">
        <v>6398</v>
      </c>
      <c r="D3211" s="51" t="s">
        <v>6371</v>
      </c>
      <c r="E3211" s="37" t="s">
        <v>21</v>
      </c>
      <c r="F3211" s="40">
        <v>532</v>
      </c>
      <c r="G3211" s="41"/>
      <c r="H3211" s="42">
        <v>53514040727</v>
      </c>
      <c r="I3211" s="43">
        <v>9</v>
      </c>
      <c r="J3211" s="43" t="s">
        <v>22</v>
      </c>
      <c r="K3211" s="43">
        <v>20.5</v>
      </c>
      <c r="L3211" s="43">
        <v>12</v>
      </c>
      <c r="M3211" s="43">
        <v>14.75</v>
      </c>
      <c r="N3211" s="37" t="s">
        <v>23</v>
      </c>
      <c r="O3211" s="37" t="s">
        <v>24</v>
      </c>
    </row>
    <row r="3212" spans="1:15" s="36" customFormat="1" x14ac:dyDescent="0.25">
      <c r="A3212" s="37" t="s">
        <v>6399</v>
      </c>
      <c r="B3212" s="44" t="str">
        <f t="shared" si="62"/>
        <v>Cable,Choker/SS/180 Fr/.25"Dia</v>
      </c>
      <c r="C3212" s="37" t="s">
        <v>6400</v>
      </c>
      <c r="D3212" s="51" t="s">
        <v>6371</v>
      </c>
      <c r="E3212" s="37" t="s">
        <v>21</v>
      </c>
      <c r="F3212" s="40">
        <v>129</v>
      </c>
      <c r="G3212" s="41"/>
      <c r="H3212" s="42">
        <v>53514040369</v>
      </c>
      <c r="I3212" s="43">
        <v>1</v>
      </c>
      <c r="J3212" s="43" t="s">
        <v>22</v>
      </c>
      <c r="K3212" s="43">
        <v>9</v>
      </c>
      <c r="L3212" s="43">
        <v>7</v>
      </c>
      <c r="M3212" s="43">
        <v>7</v>
      </c>
      <c r="N3212" s="37" t="s">
        <v>23</v>
      </c>
      <c r="O3212" s="37" t="s">
        <v>24</v>
      </c>
    </row>
    <row r="3213" spans="1:15" s="36" customFormat="1" x14ac:dyDescent="0.25">
      <c r="A3213" s="37" t="s">
        <v>6401</v>
      </c>
      <c r="B3213" s="44" t="str">
        <f t="shared" si="62"/>
        <v>Cable,Choker/Galv/180 Fr/.25"Dia</v>
      </c>
      <c r="C3213" s="37" t="s">
        <v>6402</v>
      </c>
      <c r="D3213" s="51" t="s">
        <v>6371</v>
      </c>
      <c r="E3213" s="37" t="s">
        <v>21</v>
      </c>
      <c r="F3213" s="40">
        <v>109</v>
      </c>
      <c r="G3213" s="41"/>
      <c r="H3213" s="42">
        <v>53514040376</v>
      </c>
      <c r="I3213" s="43">
        <v>1</v>
      </c>
      <c r="J3213" s="43" t="s">
        <v>22</v>
      </c>
      <c r="K3213" s="43">
        <v>9</v>
      </c>
      <c r="L3213" s="43">
        <v>7</v>
      </c>
      <c r="M3213" s="43">
        <v>7</v>
      </c>
      <c r="N3213" s="37" t="s">
        <v>23</v>
      </c>
      <c r="O3213" s="37" t="s">
        <v>24</v>
      </c>
    </row>
    <row r="3214" spans="1:15" s="36" customFormat="1" x14ac:dyDescent="0.25">
      <c r="A3214" s="37" t="s">
        <v>6403</v>
      </c>
      <c r="B3214" s="44" t="str">
        <f t="shared" si="62"/>
        <v>Cable,Lifting&amp;Choker/Perm/SS/10'Lg/.25"Dia</v>
      </c>
      <c r="C3214" s="37" t="s">
        <v>6404</v>
      </c>
      <c r="D3214" s="51" t="s">
        <v>6371</v>
      </c>
      <c r="E3214" s="37" t="s">
        <v>21</v>
      </c>
      <c r="F3214" s="40">
        <v>401</v>
      </c>
      <c r="G3214" s="41"/>
      <c r="H3214" s="42">
        <v>53514040383</v>
      </c>
      <c r="I3214" s="43">
        <v>4</v>
      </c>
      <c r="J3214" s="43" t="s">
        <v>22</v>
      </c>
      <c r="K3214" s="43">
        <v>9</v>
      </c>
      <c r="L3214" s="43">
        <v>7</v>
      </c>
      <c r="M3214" s="43">
        <v>7</v>
      </c>
      <c r="N3214" s="37" t="s">
        <v>23</v>
      </c>
      <c r="O3214" s="37" t="s">
        <v>24</v>
      </c>
    </row>
    <row r="3215" spans="1:15" s="36" customFormat="1" x14ac:dyDescent="0.25">
      <c r="A3215" s="37" t="s">
        <v>6405</v>
      </c>
      <c r="B3215" s="44" t="str">
        <f t="shared" si="62"/>
        <v>Cable,Lifting&amp;Choker/Perm/Galv/10'Lg/180Fr</v>
      </c>
      <c r="C3215" s="37" t="s">
        <v>6406</v>
      </c>
      <c r="D3215" s="51" t="s">
        <v>6371</v>
      </c>
      <c r="E3215" s="37" t="s">
        <v>21</v>
      </c>
      <c r="F3215" s="40">
        <v>346</v>
      </c>
      <c r="G3215" s="41"/>
      <c r="H3215" s="42">
        <v>53514040390</v>
      </c>
      <c r="I3215" s="43">
        <v>4</v>
      </c>
      <c r="J3215" s="43" t="s">
        <v>22</v>
      </c>
      <c r="K3215" s="43">
        <v>9</v>
      </c>
      <c r="L3215" s="43">
        <v>7</v>
      </c>
      <c r="M3215" s="43">
        <v>7</v>
      </c>
      <c r="N3215" s="37" t="s">
        <v>23</v>
      </c>
      <c r="O3215" s="37" t="s">
        <v>24</v>
      </c>
    </row>
    <row r="3216" spans="1:15" s="36" customFormat="1" x14ac:dyDescent="0.25">
      <c r="A3216" s="37" t="s">
        <v>6407</v>
      </c>
      <c r="B3216" s="44" t="str">
        <f t="shared" si="62"/>
        <v>Cable,Lifting&amp;Choker/Rmv/SS/10'Lg/180 Fr/.25"Dia</v>
      </c>
      <c r="C3216" s="37" t="s">
        <v>6408</v>
      </c>
      <c r="D3216" s="51" t="s">
        <v>6371</v>
      </c>
      <c r="E3216" s="37" t="s">
        <v>21</v>
      </c>
      <c r="F3216" s="40">
        <v>608</v>
      </c>
      <c r="G3216" s="41"/>
      <c r="H3216" s="42">
        <v>53514040406</v>
      </c>
      <c r="I3216" s="43">
        <v>5</v>
      </c>
      <c r="J3216" s="43" t="s">
        <v>22</v>
      </c>
      <c r="K3216" s="43">
        <v>9</v>
      </c>
      <c r="L3216" s="43">
        <v>7</v>
      </c>
      <c r="M3216" s="43">
        <v>7</v>
      </c>
      <c r="N3216" s="37" t="s">
        <v>23</v>
      </c>
      <c r="O3216" s="37" t="s">
        <v>24</v>
      </c>
    </row>
    <row r="3217" spans="1:15" s="36" customFormat="1" x14ac:dyDescent="0.25">
      <c r="A3217" s="37" t="s">
        <v>6409</v>
      </c>
      <c r="B3217" s="44" t="str">
        <f t="shared" si="62"/>
        <v>Cable,Lifting&amp;Choker/Rmv/Galv/10'Lg/180 Fr/.25"D</v>
      </c>
      <c r="C3217" s="37" t="s">
        <v>6410</v>
      </c>
      <c r="D3217" s="51" t="s">
        <v>6371</v>
      </c>
      <c r="E3217" s="37" t="s">
        <v>21</v>
      </c>
      <c r="F3217" s="40">
        <v>426</v>
      </c>
      <c r="G3217" s="41"/>
      <c r="H3217" s="42">
        <v>53514040413</v>
      </c>
      <c r="I3217" s="43">
        <v>5</v>
      </c>
      <c r="J3217" s="43" t="s">
        <v>22</v>
      </c>
      <c r="K3217" s="43">
        <v>9</v>
      </c>
      <c r="L3217" s="43">
        <v>7</v>
      </c>
      <c r="M3217" s="43">
        <v>7</v>
      </c>
      <c r="N3217" s="37" t="s">
        <v>23</v>
      </c>
      <c r="O3217" s="37" t="s">
        <v>24</v>
      </c>
    </row>
    <row r="3218" spans="1:15" s="36" customFormat="1" x14ac:dyDescent="0.25">
      <c r="A3218" s="37" t="s">
        <v>6411</v>
      </c>
      <c r="B3218" s="44" t="str">
        <f t="shared" si="62"/>
        <v>Cable,Lifting&amp;Choker/Perm/SS/15'Lg/.25"Dia</v>
      </c>
      <c r="C3218" s="37" t="s">
        <v>6412</v>
      </c>
      <c r="D3218" s="51" t="s">
        <v>6371</v>
      </c>
      <c r="E3218" s="37" t="s">
        <v>21</v>
      </c>
      <c r="F3218" s="40">
        <v>416</v>
      </c>
      <c r="G3218" s="41"/>
      <c r="H3218" s="42">
        <v>53514040185</v>
      </c>
      <c r="I3218" s="43">
        <v>6</v>
      </c>
      <c r="J3218" s="43" t="s">
        <v>22</v>
      </c>
      <c r="K3218" s="43">
        <v>9</v>
      </c>
      <c r="L3218" s="43">
        <v>7</v>
      </c>
      <c r="M3218" s="43">
        <v>7</v>
      </c>
      <c r="N3218" s="37" t="s">
        <v>23</v>
      </c>
      <c r="O3218" s="37" t="s">
        <v>24</v>
      </c>
    </row>
    <row r="3219" spans="1:15" s="36" customFormat="1" x14ac:dyDescent="0.25">
      <c r="A3219" s="37" t="s">
        <v>6413</v>
      </c>
      <c r="B3219" s="44" t="str">
        <f t="shared" si="62"/>
        <v>Elbow,Dry Pit 4"X6"</v>
      </c>
      <c r="C3219" s="37" t="s">
        <v>6414</v>
      </c>
      <c r="D3219" s="51" t="s">
        <v>6371</v>
      </c>
      <c r="E3219" s="37" t="s">
        <v>21</v>
      </c>
      <c r="F3219" s="40">
        <v>2009</v>
      </c>
      <c r="G3219" s="41"/>
      <c r="H3219" s="42">
        <v>53514043704</v>
      </c>
      <c r="I3219" s="43">
        <v>120</v>
      </c>
      <c r="J3219" s="43" t="s">
        <v>22</v>
      </c>
      <c r="K3219" s="43">
        <v>9</v>
      </c>
      <c r="L3219" s="43">
        <v>7</v>
      </c>
      <c r="M3219" s="43">
        <v>7</v>
      </c>
      <c r="N3219" s="37" t="s">
        <v>23</v>
      </c>
      <c r="O3219" s="37" t="s">
        <v>24</v>
      </c>
    </row>
    <row r="3220" spans="1:15" s="36" customFormat="1" x14ac:dyDescent="0.25">
      <c r="A3220" s="37" t="s">
        <v>6415</v>
      </c>
      <c r="B3220" s="44" t="str">
        <f t="shared" si="62"/>
        <v>Bail,Lifting-61Hd Series/Reliance/140-180 Frame</v>
      </c>
      <c r="C3220" s="37" t="s">
        <v>6416</v>
      </c>
      <c r="D3220" s="51" t="s">
        <v>6371</v>
      </c>
      <c r="E3220" s="37" t="s">
        <v>21</v>
      </c>
      <c r="F3220" s="40">
        <v>251</v>
      </c>
      <c r="G3220" s="41"/>
      <c r="H3220" s="42">
        <v>53514056520</v>
      </c>
      <c r="I3220" s="43">
        <v>4</v>
      </c>
      <c r="J3220" s="43" t="s">
        <v>22</v>
      </c>
      <c r="K3220" s="43">
        <v>9</v>
      </c>
      <c r="L3220" s="43">
        <v>7</v>
      </c>
      <c r="M3220" s="43">
        <v>7</v>
      </c>
      <c r="N3220" s="37" t="s">
        <v>23</v>
      </c>
      <c r="O3220" s="37" t="s">
        <v>24</v>
      </c>
    </row>
    <row r="3221" spans="1:15" s="36" customFormat="1" x14ac:dyDescent="0.25">
      <c r="A3221" s="37" t="s">
        <v>6417</v>
      </c>
      <c r="B3221" s="44" t="str">
        <f t="shared" si="62"/>
        <v>Bail,Lifting Rigid 250 Frame/(Zep)</v>
      </c>
      <c r="C3221" s="37" t="s">
        <v>6418</v>
      </c>
      <c r="D3221" s="51" t="s">
        <v>6371</v>
      </c>
      <c r="E3221" s="37" t="s">
        <v>21</v>
      </c>
      <c r="F3221" s="40">
        <v>598</v>
      </c>
      <c r="G3221" s="41"/>
      <c r="H3221" s="42">
        <v>53514056537</v>
      </c>
      <c r="I3221" s="43">
        <v>5</v>
      </c>
      <c r="J3221" s="43" t="s">
        <v>22</v>
      </c>
      <c r="K3221" s="43">
        <v>9</v>
      </c>
      <c r="L3221" s="43">
        <v>7</v>
      </c>
      <c r="M3221" s="43">
        <v>7</v>
      </c>
      <c r="N3221" s="37" t="s">
        <v>23</v>
      </c>
      <c r="O3221" s="37" t="s">
        <v>24</v>
      </c>
    </row>
    <row r="3222" spans="1:15" s="36" customFormat="1" x14ac:dyDescent="0.25">
      <c r="A3222" s="37" t="s">
        <v>6419</v>
      </c>
      <c r="B3222" s="44" t="str">
        <f t="shared" si="62"/>
        <v>Adapter,4" Flygt Guide Rail</v>
      </c>
      <c r="C3222" s="37" t="s">
        <v>6420</v>
      </c>
      <c r="D3222" s="51" t="s">
        <v>6371</v>
      </c>
      <c r="E3222" s="37" t="s">
        <v>21</v>
      </c>
      <c r="F3222" s="40">
        <v>477</v>
      </c>
      <c r="G3222" s="41"/>
      <c r="H3222" s="42">
        <v>53514059934</v>
      </c>
      <c r="I3222" s="43">
        <v>27</v>
      </c>
      <c r="J3222" s="43" t="s">
        <v>22</v>
      </c>
      <c r="K3222" s="43">
        <v>9</v>
      </c>
      <c r="L3222" s="43">
        <v>7</v>
      </c>
      <c r="M3222" s="43">
        <v>7</v>
      </c>
      <c r="N3222" s="37" t="s">
        <v>23</v>
      </c>
      <c r="O3222" s="37" t="s">
        <v>24</v>
      </c>
    </row>
    <row r="3223" spans="1:15" s="36" customFormat="1" x14ac:dyDescent="0.25">
      <c r="A3223" s="37" t="s">
        <v>6421</v>
      </c>
      <c r="B3223" s="44" t="str">
        <f t="shared" si="62"/>
        <v>Adapter,6" Flygt Guide Rail</v>
      </c>
      <c r="C3223" s="37" t="s">
        <v>6422</v>
      </c>
      <c r="D3223" s="51" t="s">
        <v>6371</v>
      </c>
      <c r="E3223" s="37" t="s">
        <v>21</v>
      </c>
      <c r="F3223" s="40">
        <v>661</v>
      </c>
      <c r="G3223" s="41"/>
      <c r="H3223" s="42">
        <v>53514063115</v>
      </c>
      <c r="I3223" s="43">
        <v>36</v>
      </c>
      <c r="J3223" s="43" t="s">
        <v>22</v>
      </c>
      <c r="K3223" s="43">
        <v>9</v>
      </c>
      <c r="L3223" s="43">
        <v>7</v>
      </c>
      <c r="M3223" s="43">
        <v>7</v>
      </c>
      <c r="N3223" s="37" t="s">
        <v>23</v>
      </c>
      <c r="O3223" s="37" t="s">
        <v>24</v>
      </c>
    </row>
    <row r="3224" spans="1:15" s="36" customFormat="1" x14ac:dyDescent="0.25">
      <c r="A3224" s="37" t="s">
        <v>6423</v>
      </c>
      <c r="B3224" s="44" t="str">
        <f t="shared" si="62"/>
        <v>Cable,Lifting&amp;Choker/Perm/SS/25'Lg/.25"Dia</v>
      </c>
      <c r="C3224" s="37" t="s">
        <v>6424</v>
      </c>
      <c r="D3224" s="51" t="s">
        <v>6371</v>
      </c>
      <c r="E3224" s="37" t="s">
        <v>21</v>
      </c>
      <c r="F3224" s="40">
        <v>447</v>
      </c>
      <c r="G3224" s="41"/>
      <c r="H3224" s="42">
        <v>53514086640</v>
      </c>
      <c r="I3224" s="43">
        <v>8</v>
      </c>
      <c r="J3224" s="43" t="s">
        <v>22</v>
      </c>
      <c r="K3224" s="43">
        <v>9</v>
      </c>
      <c r="L3224" s="43">
        <v>7</v>
      </c>
      <c r="M3224" s="43">
        <v>7</v>
      </c>
      <c r="N3224" s="37" t="s">
        <v>23</v>
      </c>
      <c r="O3224" s="37" t="s">
        <v>24</v>
      </c>
    </row>
    <row r="3225" spans="1:15" s="36" customFormat="1" x14ac:dyDescent="0.25">
      <c r="A3225" s="37" t="s">
        <v>6425</v>
      </c>
      <c r="B3225" s="44" t="str">
        <f t="shared" si="62"/>
        <v>Cable,Lifting&amp;Choker/Perm/SS/20'Lg/.25"Dia</v>
      </c>
      <c r="C3225" s="37" t="s">
        <v>6426</v>
      </c>
      <c r="D3225" s="51" t="s">
        <v>6371</v>
      </c>
      <c r="E3225" s="37" t="s">
        <v>21</v>
      </c>
      <c r="F3225" s="40">
        <v>432</v>
      </c>
      <c r="G3225" s="41"/>
      <c r="H3225" s="42">
        <v>53514087258</v>
      </c>
      <c r="I3225" s="43">
        <v>7</v>
      </c>
      <c r="J3225" s="43" t="s">
        <v>22</v>
      </c>
      <c r="K3225" s="43">
        <v>9</v>
      </c>
      <c r="L3225" s="43">
        <v>7</v>
      </c>
      <c r="M3225" s="43">
        <v>7</v>
      </c>
      <c r="N3225" s="37" t="s">
        <v>23</v>
      </c>
      <c r="O3225" s="37" t="s">
        <v>24</v>
      </c>
    </row>
    <row r="3226" spans="1:15" s="36" customFormat="1" x14ac:dyDescent="0.25">
      <c r="A3226" s="45" t="s">
        <v>6427</v>
      </c>
      <c r="B3226" s="44" t="str">
        <f t="shared" si="62"/>
        <v>Cable,Lifting&amp;Choker/Perm/Galv/20'Lg/180Fr</v>
      </c>
      <c r="C3226" s="37" t="s">
        <v>6428</v>
      </c>
      <c r="D3226" s="51" t="s">
        <v>6371</v>
      </c>
      <c r="E3226" s="37" t="s">
        <v>21</v>
      </c>
      <c r="F3226" s="40">
        <v>336</v>
      </c>
      <c r="G3226" s="41"/>
      <c r="H3226" s="42">
        <v>53514087760</v>
      </c>
      <c r="I3226" s="43">
        <v>7</v>
      </c>
      <c r="J3226" s="46" t="s">
        <v>22</v>
      </c>
      <c r="K3226" s="43">
        <v>9</v>
      </c>
      <c r="L3226" s="43">
        <v>7</v>
      </c>
      <c r="M3226" s="43">
        <v>7</v>
      </c>
      <c r="N3226" s="39" t="s">
        <v>23</v>
      </c>
      <c r="O3226" s="39" t="s">
        <v>24</v>
      </c>
    </row>
    <row r="3227" spans="1:15" s="36" customFormat="1" x14ac:dyDescent="0.25">
      <c r="A3227" s="37" t="s">
        <v>6429</v>
      </c>
      <c r="B3227" s="44" t="str">
        <f t="shared" si="62"/>
        <v>Cable,Lifting&amp;Choker/Perm/SS/30'Lg/.25"Dia</v>
      </c>
      <c r="C3227" s="37" t="s">
        <v>6430</v>
      </c>
      <c r="D3227" s="51" t="s">
        <v>6371</v>
      </c>
      <c r="E3227" s="37" t="s">
        <v>21</v>
      </c>
      <c r="F3227" s="40">
        <v>462</v>
      </c>
      <c r="G3227" s="41"/>
      <c r="H3227" s="42">
        <v>53514101336</v>
      </c>
      <c r="I3227" s="43">
        <v>9</v>
      </c>
      <c r="J3227" s="43" t="s">
        <v>22</v>
      </c>
      <c r="K3227" s="43">
        <v>9</v>
      </c>
      <c r="L3227" s="43">
        <v>7</v>
      </c>
      <c r="M3227" s="43">
        <v>7</v>
      </c>
      <c r="N3227" s="37" t="s">
        <v>23</v>
      </c>
      <c r="O3227" s="37" t="s">
        <v>24</v>
      </c>
    </row>
    <row r="3228" spans="1:15" s="36" customFormat="1" x14ac:dyDescent="0.25">
      <c r="A3228" s="37" t="s">
        <v>6431</v>
      </c>
      <c r="B3228" s="44" t="str">
        <f t="shared" si="62"/>
        <v>Adapter,3" Flygt Guide Rail</v>
      </c>
      <c r="C3228" s="37" t="s">
        <v>6432</v>
      </c>
      <c r="D3228" s="51" t="s">
        <v>6371</v>
      </c>
      <c r="E3228" s="37" t="s">
        <v>21</v>
      </c>
      <c r="F3228" s="40">
        <v>454</v>
      </c>
      <c r="G3228" s="41"/>
      <c r="H3228" s="42">
        <v>53514118969</v>
      </c>
      <c r="I3228" s="43">
        <v>22</v>
      </c>
      <c r="J3228" s="43" t="s">
        <v>22</v>
      </c>
      <c r="K3228" s="43">
        <v>9</v>
      </c>
      <c r="L3228" s="43">
        <v>7</v>
      </c>
      <c r="M3228" s="43">
        <v>7</v>
      </c>
      <c r="N3228" s="37" t="s">
        <v>23</v>
      </c>
      <c r="O3228" s="37" t="s">
        <v>24</v>
      </c>
    </row>
    <row r="3229" spans="1:15" s="36" customFormat="1" x14ac:dyDescent="0.25">
      <c r="A3229" s="37" t="s">
        <v>6433</v>
      </c>
      <c r="B3229" s="44" t="str">
        <f t="shared" si="62"/>
        <v>Kit,Adapter/140Grnd/Meyers/2.5"FLG/Hor-D Rail</v>
      </c>
      <c r="C3229" s="37" t="s">
        <v>6434</v>
      </c>
      <c r="D3229" s="51" t="s">
        <v>6371</v>
      </c>
      <c r="E3229" s="37" t="s">
        <v>21</v>
      </c>
      <c r="F3229" s="40">
        <v>317</v>
      </c>
      <c r="G3229" s="41"/>
      <c r="H3229" s="42">
        <v>53514118785</v>
      </c>
      <c r="I3229" s="43">
        <v>3</v>
      </c>
      <c r="J3229" s="43" t="s">
        <v>22</v>
      </c>
      <c r="K3229" s="43">
        <v>9</v>
      </c>
      <c r="L3229" s="43">
        <v>7</v>
      </c>
      <c r="M3229" s="43">
        <v>7</v>
      </c>
      <c r="N3229" s="37" t="s">
        <v>23</v>
      </c>
      <c r="O3229" s="37" t="s">
        <v>24</v>
      </c>
    </row>
    <row r="3230" spans="1:15" s="36" customFormat="1" x14ac:dyDescent="0.25">
      <c r="A3230" s="37" t="s">
        <v>6435</v>
      </c>
      <c r="B3230" s="44" t="str">
        <f t="shared" si="62"/>
        <v>Disconnect Sys,Rail 6" Cast Iron</v>
      </c>
      <c r="C3230" s="37" t="s">
        <v>6436</v>
      </c>
      <c r="D3230" s="51" t="s">
        <v>6371</v>
      </c>
      <c r="E3230" s="37" t="s">
        <v>21</v>
      </c>
      <c r="F3230" s="40">
        <v>2663</v>
      </c>
      <c r="G3230" s="41"/>
      <c r="H3230" s="42">
        <v>53514120603</v>
      </c>
      <c r="I3230" s="43">
        <v>206</v>
      </c>
      <c r="J3230" s="43" t="s">
        <v>22</v>
      </c>
      <c r="K3230" s="43">
        <v>20.5</v>
      </c>
      <c r="L3230" s="43">
        <v>12</v>
      </c>
      <c r="M3230" s="43">
        <v>14.75</v>
      </c>
      <c r="N3230" s="37" t="s">
        <v>23</v>
      </c>
      <c r="O3230" s="37" t="s">
        <v>24</v>
      </c>
    </row>
    <row r="3231" spans="1:15" s="36" customFormat="1" x14ac:dyDescent="0.25">
      <c r="A3231" s="37" t="s">
        <v>6437</v>
      </c>
      <c r="B3231" s="44" t="str">
        <f t="shared" si="62"/>
        <v>Disconnect Sys,Rail 6" Brass</v>
      </c>
      <c r="C3231" s="37" t="s">
        <v>6438</v>
      </c>
      <c r="D3231" s="51" t="s">
        <v>6371</v>
      </c>
      <c r="E3231" s="37" t="s">
        <v>21</v>
      </c>
      <c r="F3231" s="40">
        <v>5665</v>
      </c>
      <c r="G3231" s="41"/>
      <c r="H3231" s="42">
        <v>53514122201</v>
      </c>
      <c r="I3231" s="43">
        <v>211</v>
      </c>
      <c r="J3231" s="43" t="s">
        <v>22</v>
      </c>
      <c r="K3231" s="43">
        <v>20.5</v>
      </c>
      <c r="L3231" s="43">
        <v>12</v>
      </c>
      <c r="M3231" s="43">
        <v>14.75</v>
      </c>
      <c r="N3231" s="37" t="s">
        <v>23</v>
      </c>
      <c r="O3231" s="37" t="s">
        <v>24</v>
      </c>
    </row>
    <row r="3232" spans="1:15" s="36" customFormat="1" x14ac:dyDescent="0.25">
      <c r="A3232" s="37" t="s">
        <v>6439</v>
      </c>
      <c r="B3232" s="44" t="str">
        <f t="shared" si="62"/>
        <v>Cable,Lifting/Rmv/SS/16'Lg/Zinc Plated Conn</v>
      </c>
      <c r="C3232" s="37" t="s">
        <v>6440</v>
      </c>
      <c r="D3232" s="51" t="s">
        <v>6371</v>
      </c>
      <c r="E3232" s="37" t="s">
        <v>21</v>
      </c>
      <c r="F3232" s="40">
        <v>408</v>
      </c>
      <c r="G3232" s="41"/>
      <c r="H3232" s="42">
        <v>53514182250</v>
      </c>
      <c r="I3232" s="43">
        <v>5</v>
      </c>
      <c r="J3232" s="43" t="s">
        <v>22</v>
      </c>
      <c r="K3232" s="43">
        <v>9</v>
      </c>
      <c r="L3232" s="43">
        <v>7</v>
      </c>
      <c r="M3232" s="43">
        <v>7</v>
      </c>
      <c r="N3232" s="37" t="s">
        <v>23</v>
      </c>
      <c r="O3232" s="37" t="s">
        <v>24</v>
      </c>
    </row>
    <row r="3233" spans="1:15" s="36" customFormat="1" x14ac:dyDescent="0.25">
      <c r="A3233" s="37" t="s">
        <v>6441</v>
      </c>
      <c r="B3233" s="44" t="str">
        <f t="shared" si="62"/>
        <v>Cable,Lifting/Rmv/SS/30'Lg/Zinc Plated Conn</v>
      </c>
      <c r="C3233" s="37" t="s">
        <v>6442</v>
      </c>
      <c r="D3233" s="51" t="s">
        <v>6371</v>
      </c>
      <c r="E3233" s="37" t="s">
        <v>21</v>
      </c>
      <c r="F3233" s="40">
        <v>518</v>
      </c>
      <c r="G3233" s="41"/>
      <c r="H3233" s="42">
        <v>53514187927</v>
      </c>
      <c r="I3233" s="43">
        <v>9</v>
      </c>
      <c r="J3233" s="43" t="s">
        <v>22</v>
      </c>
      <c r="K3233" s="43">
        <v>9</v>
      </c>
      <c r="L3233" s="43">
        <v>7</v>
      </c>
      <c r="M3233" s="43">
        <v>7</v>
      </c>
      <c r="N3233" s="37" t="s">
        <v>23</v>
      </c>
      <c r="O3233" s="37" t="s">
        <v>24</v>
      </c>
    </row>
    <row r="3234" spans="1:15" s="36" customFormat="1" x14ac:dyDescent="0.25">
      <c r="A3234" s="37" t="s">
        <v>6443</v>
      </c>
      <c r="B3234" s="44" t="str">
        <f t="shared" si="62"/>
        <v>Cable,Lifting/Rmv/SS/25'Lg/Zinc Plated Conn</v>
      </c>
      <c r="C3234" s="37" t="s">
        <v>6444</v>
      </c>
      <c r="D3234" s="51" t="s">
        <v>6371</v>
      </c>
      <c r="E3234" s="37" t="s">
        <v>21</v>
      </c>
      <c r="F3234" s="40">
        <v>494</v>
      </c>
      <c r="G3234" s="41"/>
      <c r="H3234" s="42">
        <v>53514193232</v>
      </c>
      <c r="I3234" s="43">
        <v>6</v>
      </c>
      <c r="J3234" s="43" t="s">
        <v>22</v>
      </c>
      <c r="K3234" s="43">
        <v>9</v>
      </c>
      <c r="L3234" s="43">
        <v>7</v>
      </c>
      <c r="M3234" s="43">
        <v>7</v>
      </c>
      <c r="N3234" s="37" t="s">
        <v>23</v>
      </c>
      <c r="O3234" s="37" t="s">
        <v>24</v>
      </c>
    </row>
    <row r="3235" spans="1:15" s="36" customFormat="1" x14ac:dyDescent="0.25">
      <c r="A3235" s="37" t="s">
        <v>6445</v>
      </c>
      <c r="B3235" s="44" t="str">
        <f t="shared" si="62"/>
        <v>E611 230V/1Ph/1750/1.0 Bhp/3"Vert-D</v>
      </c>
      <c r="C3235" s="37" t="s">
        <v>6446</v>
      </c>
      <c r="D3235" s="37" t="str">
        <f>VLOOKUP(A3235,'[1]Zoeller Pump Company'!$A$10:$C$3862,3,FALSE)</f>
        <v>https://www.zoellerpumps.com/en-us/products/sewage-pumps/commercial/600-series</v>
      </c>
      <c r="E3235" s="37" t="s">
        <v>21</v>
      </c>
      <c r="F3235" s="40">
        <v>4054</v>
      </c>
      <c r="G3235" s="41"/>
      <c r="H3235" s="42">
        <v>53514116194</v>
      </c>
      <c r="I3235" s="43">
        <v>245</v>
      </c>
      <c r="J3235" s="43" t="s">
        <v>22</v>
      </c>
      <c r="K3235" s="43">
        <v>45</v>
      </c>
      <c r="L3235" s="43">
        <v>24.5</v>
      </c>
      <c r="M3235" s="43">
        <v>32.75</v>
      </c>
      <c r="N3235" s="37" t="s">
        <v>23</v>
      </c>
      <c r="O3235" s="37" t="s">
        <v>24</v>
      </c>
    </row>
    <row r="3236" spans="1:15" s="36" customFormat="1" x14ac:dyDescent="0.25">
      <c r="A3236" s="37" t="s">
        <v>6447</v>
      </c>
      <c r="B3236" s="44" t="str">
        <f t="shared" si="62"/>
        <v>E611 230V/1Ph/1750/1.0 Bhp/4"D</v>
      </c>
      <c r="C3236" s="37" t="s">
        <v>6448</v>
      </c>
      <c r="D3236" s="37" t="str">
        <f>VLOOKUP(A3236,'[1]Zoeller Pump Company'!$A$10:$C$3862,3,FALSE)</f>
        <v>https://www.zoellerpumps.com/en-us/products/sewage-pumps/commercial/600-series</v>
      </c>
      <c r="E3236" s="37" t="s">
        <v>21</v>
      </c>
      <c r="F3236" s="40">
        <v>4054</v>
      </c>
      <c r="G3236" s="41"/>
      <c r="H3236" s="42">
        <v>53514116200</v>
      </c>
      <c r="I3236" s="43">
        <v>245</v>
      </c>
      <c r="J3236" s="43" t="s">
        <v>22</v>
      </c>
      <c r="K3236" s="43">
        <v>45</v>
      </c>
      <c r="L3236" s="43">
        <v>24.5</v>
      </c>
      <c r="M3236" s="43">
        <v>32.75</v>
      </c>
      <c r="N3236" s="37" t="s">
        <v>23</v>
      </c>
      <c r="O3236" s="37" t="s">
        <v>24</v>
      </c>
    </row>
    <row r="3237" spans="1:15" s="36" customFormat="1" x14ac:dyDescent="0.25">
      <c r="A3237" s="37" t="s">
        <v>6449</v>
      </c>
      <c r="B3237" s="44" t="str">
        <f t="shared" si="62"/>
        <v>J611 200V/3Ph/1750/1.0 Bhp/3" Vert-D</v>
      </c>
      <c r="C3237" s="37" t="s">
        <v>6450</v>
      </c>
      <c r="D3237" s="37" t="str">
        <f>VLOOKUP(A3237,'[1]Zoeller Pump Company'!$A$10:$C$3862,3,FALSE)</f>
        <v>https://www.zoellerpumps.com/en-us/products/sewage-pumps/commercial/600-series</v>
      </c>
      <c r="E3237" s="37" t="s">
        <v>21</v>
      </c>
      <c r="F3237" s="40">
        <v>3574</v>
      </c>
      <c r="G3237" s="41"/>
      <c r="H3237" s="42">
        <v>53514116217</v>
      </c>
      <c r="I3237" s="43">
        <v>245</v>
      </c>
      <c r="J3237" s="43" t="s">
        <v>22</v>
      </c>
      <c r="K3237" s="43">
        <v>45</v>
      </c>
      <c r="L3237" s="43">
        <v>24.5</v>
      </c>
      <c r="M3237" s="43">
        <v>32.75</v>
      </c>
      <c r="N3237" s="37" t="s">
        <v>23</v>
      </c>
      <c r="O3237" s="37" t="s">
        <v>24</v>
      </c>
    </row>
    <row r="3238" spans="1:15" s="36" customFormat="1" x14ac:dyDescent="0.25">
      <c r="A3238" s="37" t="s">
        <v>6451</v>
      </c>
      <c r="B3238" s="44" t="str">
        <f t="shared" si="62"/>
        <v>J611 200V/3Ph/1750/1.0 Bhp/4"D</v>
      </c>
      <c r="C3238" s="37" t="s">
        <v>6452</v>
      </c>
      <c r="D3238" s="37" t="str">
        <f>VLOOKUP(A3238,'[1]Zoeller Pump Company'!$A$10:$C$3862,3,FALSE)</f>
        <v>https://www.zoellerpumps.com/en-us/products/sewage-pumps/commercial/600-series</v>
      </c>
      <c r="E3238" s="37" t="s">
        <v>21</v>
      </c>
      <c r="F3238" s="40">
        <v>3574</v>
      </c>
      <c r="G3238" s="41"/>
      <c r="H3238" s="42">
        <v>53514116224</v>
      </c>
      <c r="I3238" s="43">
        <v>245</v>
      </c>
      <c r="J3238" s="43" t="s">
        <v>22</v>
      </c>
      <c r="K3238" s="43">
        <v>45</v>
      </c>
      <c r="L3238" s="43">
        <v>24.5</v>
      </c>
      <c r="M3238" s="43">
        <v>32.75</v>
      </c>
      <c r="N3238" s="37" t="s">
        <v>23</v>
      </c>
      <c r="O3238" s="37" t="s">
        <v>24</v>
      </c>
    </row>
    <row r="3239" spans="1:15" s="36" customFormat="1" x14ac:dyDescent="0.25">
      <c r="A3239" s="37" t="s">
        <v>6453</v>
      </c>
      <c r="B3239" s="44" t="str">
        <f t="shared" si="62"/>
        <v>F611 230V/3Ph/1750/1.0 Bhp/3" Vert-D</v>
      </c>
      <c r="C3239" s="37" t="s">
        <v>6454</v>
      </c>
      <c r="D3239" s="37" t="str">
        <f>VLOOKUP(A3239,'[1]Zoeller Pump Company'!$A$10:$C$3862,3,FALSE)</f>
        <v>https://www.zoellerpumps.com/en-us/products/sewage-pumps/commercial/600-series</v>
      </c>
      <c r="E3239" s="37" t="s">
        <v>21</v>
      </c>
      <c r="F3239" s="40">
        <v>3574</v>
      </c>
      <c r="G3239" s="41"/>
      <c r="H3239" s="42">
        <v>53514116231</v>
      </c>
      <c r="I3239" s="43">
        <v>245</v>
      </c>
      <c r="J3239" s="43" t="s">
        <v>22</v>
      </c>
      <c r="K3239" s="43">
        <v>45</v>
      </c>
      <c r="L3239" s="43">
        <v>24.5</v>
      </c>
      <c r="M3239" s="43">
        <v>32.75</v>
      </c>
      <c r="N3239" s="37" t="s">
        <v>23</v>
      </c>
      <c r="O3239" s="37" t="s">
        <v>24</v>
      </c>
    </row>
    <row r="3240" spans="1:15" s="36" customFormat="1" x14ac:dyDescent="0.25">
      <c r="A3240" s="37" t="s">
        <v>6455</v>
      </c>
      <c r="B3240" s="44" t="str">
        <f t="shared" si="62"/>
        <v>F611 230V/3Ph/1750/1.0 Bhp/4"D</v>
      </c>
      <c r="C3240" s="37" t="s">
        <v>6456</v>
      </c>
      <c r="D3240" s="37" t="str">
        <f>VLOOKUP(A3240,'[1]Zoeller Pump Company'!$A$10:$C$3862,3,FALSE)</f>
        <v>https://www.zoellerpumps.com/en-us/products/sewage-pumps/commercial/600-series</v>
      </c>
      <c r="E3240" s="37" t="s">
        <v>21</v>
      </c>
      <c r="F3240" s="40">
        <v>3574</v>
      </c>
      <c r="G3240" s="41"/>
      <c r="H3240" s="42">
        <v>53514116279</v>
      </c>
      <c r="I3240" s="43">
        <v>245</v>
      </c>
      <c r="J3240" s="43" t="s">
        <v>22</v>
      </c>
      <c r="K3240" s="43">
        <v>45</v>
      </c>
      <c r="L3240" s="43">
        <v>24.5</v>
      </c>
      <c r="M3240" s="43">
        <v>32.75</v>
      </c>
      <c r="N3240" s="37" t="s">
        <v>23</v>
      </c>
      <c r="O3240" s="37" t="s">
        <v>24</v>
      </c>
    </row>
    <row r="3241" spans="1:15" s="36" customFormat="1" x14ac:dyDescent="0.25">
      <c r="A3241" s="37" t="s">
        <v>6457</v>
      </c>
      <c r="B3241" s="44" t="str">
        <f t="shared" si="62"/>
        <v>G611 460V/3Ph/1750/1.0 Bhp/3" Vert-D</v>
      </c>
      <c r="C3241" s="37" t="s">
        <v>6458</v>
      </c>
      <c r="D3241" s="37" t="str">
        <f>VLOOKUP(A3241,'[1]Zoeller Pump Company'!$A$10:$C$3862,3,FALSE)</f>
        <v>https://www.zoellerpumps.com/en-us/products/sewage-pumps/commercial/600-series</v>
      </c>
      <c r="E3241" s="37" t="s">
        <v>21</v>
      </c>
      <c r="F3241" s="40">
        <v>3574</v>
      </c>
      <c r="G3241" s="41"/>
      <c r="H3241" s="42">
        <v>53514116309</v>
      </c>
      <c r="I3241" s="43">
        <v>245</v>
      </c>
      <c r="J3241" s="43" t="s">
        <v>22</v>
      </c>
      <c r="K3241" s="43">
        <v>45</v>
      </c>
      <c r="L3241" s="43">
        <v>24.5</v>
      </c>
      <c r="M3241" s="43">
        <v>32.75</v>
      </c>
      <c r="N3241" s="37" t="s">
        <v>23</v>
      </c>
      <c r="O3241" s="37" t="s">
        <v>24</v>
      </c>
    </row>
    <row r="3242" spans="1:15" s="36" customFormat="1" x14ac:dyDescent="0.25">
      <c r="A3242" s="37" t="s">
        <v>6459</v>
      </c>
      <c r="B3242" s="44" t="str">
        <f t="shared" si="62"/>
        <v>G611 460V/3Ph/1750/1.0 Bhp/4"D</v>
      </c>
      <c r="C3242" s="37" t="s">
        <v>6460</v>
      </c>
      <c r="D3242" s="37" t="str">
        <f>VLOOKUP(A3242,'[1]Zoeller Pump Company'!$A$10:$C$3862,3,FALSE)</f>
        <v>https://www.zoellerpumps.com/en-us/products/sewage-pumps/commercial/600-series</v>
      </c>
      <c r="E3242" s="37" t="s">
        <v>21</v>
      </c>
      <c r="F3242" s="40">
        <v>3574</v>
      </c>
      <c r="G3242" s="41"/>
      <c r="H3242" s="42">
        <v>53514116316</v>
      </c>
      <c r="I3242" s="43">
        <v>245</v>
      </c>
      <c r="J3242" s="43" t="s">
        <v>22</v>
      </c>
      <c r="K3242" s="43">
        <v>45</v>
      </c>
      <c r="L3242" s="43">
        <v>24.5</v>
      </c>
      <c r="M3242" s="43">
        <v>32.75</v>
      </c>
      <c r="N3242" s="37" t="s">
        <v>23</v>
      </c>
      <c r="O3242" s="37" t="s">
        <v>24</v>
      </c>
    </row>
    <row r="3243" spans="1:15" s="36" customFormat="1" x14ac:dyDescent="0.25">
      <c r="A3243" s="37" t="s">
        <v>6461</v>
      </c>
      <c r="B3243" s="44" t="str">
        <f t="shared" ref="B3243:B3306" si="63">IF(D3243&lt;&gt;0,HYPERLINK(D3243,C3243),"NO LINK")</f>
        <v>F611 50'Cd/230V/3Ph/1750/1.0Bhp/3" Vert-D</v>
      </c>
      <c r="C3243" s="37" t="s">
        <v>6462</v>
      </c>
      <c r="D3243" s="37" t="str">
        <f>VLOOKUP(A3243,'[1]Zoeller Pump Company'!$A$10:$C$3862,3,FALSE)</f>
        <v>https://www.zoellerpumps.com/en-us/products/sewage-pumps/commercial/600-series</v>
      </c>
      <c r="E3243" s="37" t="s">
        <v>21</v>
      </c>
      <c r="F3243" s="40">
        <v>3734</v>
      </c>
      <c r="G3243" s="41"/>
      <c r="H3243" s="42">
        <v>53514135850</v>
      </c>
      <c r="I3243" s="43">
        <v>245</v>
      </c>
      <c r="J3243" s="43" t="s">
        <v>22</v>
      </c>
      <c r="K3243" s="43">
        <v>45</v>
      </c>
      <c r="L3243" s="43">
        <v>24.5</v>
      </c>
      <c r="M3243" s="43">
        <v>32.75</v>
      </c>
      <c r="N3243" s="37" t="s">
        <v>23</v>
      </c>
      <c r="O3243" s="37" t="s">
        <v>24</v>
      </c>
    </row>
    <row r="3244" spans="1:15" s="36" customFormat="1" x14ac:dyDescent="0.25">
      <c r="A3244" s="37" t="s">
        <v>6463</v>
      </c>
      <c r="B3244" s="44" t="str">
        <f t="shared" si="63"/>
        <v>F611 75'Cd/230V/3Ph/1750/1.0Bhp/3" Vert-D</v>
      </c>
      <c r="C3244" s="37" t="s">
        <v>6464</v>
      </c>
      <c r="D3244" s="37" t="str">
        <f>VLOOKUP(A3244,'[1]Zoeller Pump Company'!$A$10:$C$3862,3,FALSE)</f>
        <v>https://www.zoellerpumps.com/en-us/products/sewage-pumps/commercial/600-series</v>
      </c>
      <c r="E3244" s="37" t="s">
        <v>21</v>
      </c>
      <c r="F3244" s="40">
        <v>3824</v>
      </c>
      <c r="G3244" s="41"/>
      <c r="H3244" s="42">
        <v>53514135867</v>
      </c>
      <c r="I3244" s="43">
        <v>245</v>
      </c>
      <c r="J3244" s="43" t="s">
        <v>22</v>
      </c>
      <c r="K3244" s="43">
        <v>45</v>
      </c>
      <c r="L3244" s="43">
        <v>24.5</v>
      </c>
      <c r="M3244" s="43">
        <v>32.75</v>
      </c>
      <c r="N3244" s="37" t="s">
        <v>23</v>
      </c>
      <c r="O3244" s="37" t="s">
        <v>24</v>
      </c>
    </row>
    <row r="3245" spans="1:15" s="36" customFormat="1" x14ac:dyDescent="0.25">
      <c r="A3245" s="37" t="s">
        <v>6465</v>
      </c>
      <c r="B3245" s="44" t="str">
        <f t="shared" si="63"/>
        <v>F611 230V/3Ph/1750/1.0 Bhp/3"Hor-D</v>
      </c>
      <c r="C3245" s="37" t="s">
        <v>6466</v>
      </c>
      <c r="D3245" s="37" t="str">
        <f>VLOOKUP(A3245,'[1]Zoeller Pump Company'!$A$10:$C$3862,3,FALSE)</f>
        <v>https://www.zoellerpumps.com/en-us/products/sewage-pumps/commercial/600-series</v>
      </c>
      <c r="E3245" s="37" t="s">
        <v>21</v>
      </c>
      <c r="F3245" s="40">
        <v>3574</v>
      </c>
      <c r="G3245" s="41"/>
      <c r="H3245" s="42">
        <v>53514136499</v>
      </c>
      <c r="I3245" s="43">
        <v>245</v>
      </c>
      <c r="J3245" s="43" t="s">
        <v>22</v>
      </c>
      <c r="K3245" s="43">
        <v>45</v>
      </c>
      <c r="L3245" s="43">
        <v>24.5</v>
      </c>
      <c r="M3245" s="43">
        <v>32.75</v>
      </c>
      <c r="N3245" s="37" t="s">
        <v>23</v>
      </c>
      <c r="O3245" s="37" t="s">
        <v>24</v>
      </c>
    </row>
    <row r="3246" spans="1:15" s="36" customFormat="1" x14ac:dyDescent="0.25">
      <c r="A3246" s="37" t="s">
        <v>6467</v>
      </c>
      <c r="B3246" s="44" t="str">
        <f t="shared" si="63"/>
        <v>E611 50'Cd/230V/1Ph/1750/1.0Bhp/3" Vert-D</v>
      </c>
      <c r="C3246" s="37" t="s">
        <v>6468</v>
      </c>
      <c r="D3246" s="37" t="str">
        <f>VLOOKUP(A3246,'[1]Zoeller Pump Company'!$A$10:$C$3862,3,FALSE)</f>
        <v>https://www.zoellerpumps.com/en-us/products/sewage-pumps/commercial/600-series</v>
      </c>
      <c r="E3246" s="37" t="s">
        <v>21</v>
      </c>
      <c r="F3246" s="40">
        <v>4214</v>
      </c>
      <c r="G3246" s="41"/>
      <c r="H3246" s="42">
        <v>53514140106</v>
      </c>
      <c r="I3246" s="43">
        <v>245</v>
      </c>
      <c r="J3246" s="43" t="s">
        <v>22</v>
      </c>
      <c r="K3246" s="43">
        <v>45</v>
      </c>
      <c r="L3246" s="43">
        <v>24.5</v>
      </c>
      <c r="M3246" s="43">
        <v>32.75</v>
      </c>
      <c r="N3246" s="37" t="s">
        <v>23</v>
      </c>
      <c r="O3246" s="37" t="s">
        <v>24</v>
      </c>
    </row>
    <row r="3247" spans="1:15" s="36" customFormat="1" x14ac:dyDescent="0.25">
      <c r="A3247" s="37" t="s">
        <v>6469</v>
      </c>
      <c r="B3247" s="44" t="str">
        <f t="shared" si="63"/>
        <v>EX611 230V/1Ph/1750/1.0Bhp/3" Vert-D/Ex Pr</v>
      </c>
      <c r="C3247" s="37" t="s">
        <v>6470</v>
      </c>
      <c r="D3247" s="37" t="str">
        <f>VLOOKUP(A3247,'[1]Zoeller Pump Company'!$A$10:$C$3862,3,FALSE)</f>
        <v>https://www.zoellerpumps.com/en-us/products/sewage-pumps/commercial/600-series</v>
      </c>
      <c r="E3247" s="37" t="s">
        <v>21</v>
      </c>
      <c r="F3247" s="40">
        <v>5742</v>
      </c>
      <c r="G3247" s="41"/>
      <c r="H3247" s="42">
        <v>53514155322</v>
      </c>
      <c r="I3247" s="43">
        <v>295</v>
      </c>
      <c r="J3247" s="43" t="s">
        <v>22</v>
      </c>
      <c r="K3247" s="43">
        <v>45</v>
      </c>
      <c r="L3247" s="43">
        <v>24.5</v>
      </c>
      <c r="M3247" s="43">
        <v>32.75</v>
      </c>
      <c r="N3247" s="37" t="s">
        <v>23</v>
      </c>
      <c r="O3247" s="37" t="s">
        <v>24</v>
      </c>
    </row>
    <row r="3248" spans="1:15" s="36" customFormat="1" x14ac:dyDescent="0.25">
      <c r="A3248" s="37" t="s">
        <v>6471</v>
      </c>
      <c r="B3248" s="44" t="str">
        <f t="shared" si="63"/>
        <v>EX611 230V/1Ph/1750/1.0Bhp/3"Hor-D/Ex Pr</v>
      </c>
      <c r="C3248" s="37" t="s">
        <v>6472</v>
      </c>
      <c r="D3248" s="37" t="str">
        <f>VLOOKUP(A3248,'[1]Zoeller Pump Company'!$A$10:$C$3862,3,FALSE)</f>
        <v>https://www.zoellerpumps.com/en-us/products/sewage-pumps/commercial/600-series</v>
      </c>
      <c r="E3248" s="37" t="s">
        <v>21</v>
      </c>
      <c r="F3248" s="40">
        <v>5742</v>
      </c>
      <c r="G3248" s="41"/>
      <c r="H3248" s="42">
        <v>53514157135</v>
      </c>
      <c r="I3248" s="43">
        <v>295</v>
      </c>
      <c r="J3248" s="43" t="s">
        <v>22</v>
      </c>
      <c r="K3248" s="43">
        <v>45</v>
      </c>
      <c r="L3248" s="43">
        <v>24.5</v>
      </c>
      <c r="M3248" s="43">
        <v>32.75</v>
      </c>
      <c r="N3248" s="37" t="s">
        <v>23</v>
      </c>
      <c r="O3248" s="37" t="s">
        <v>24</v>
      </c>
    </row>
    <row r="3249" spans="1:15" s="36" customFormat="1" x14ac:dyDescent="0.25">
      <c r="A3249" s="37" t="s">
        <v>6473</v>
      </c>
      <c r="B3249" s="44" t="str">
        <f t="shared" si="63"/>
        <v>EX611 230V/1Ph/1750/1.0Bhp/4"D/Ex Pr</v>
      </c>
      <c r="C3249" s="37" t="s">
        <v>6474</v>
      </c>
      <c r="D3249" s="37" t="str">
        <f>VLOOKUP(A3249,'[1]Zoeller Pump Company'!$A$10:$C$3862,3,FALSE)</f>
        <v>https://www.zoellerpumps.com/en-us/products/sewage-pumps/commercial/600-series</v>
      </c>
      <c r="E3249" s="37" t="s">
        <v>21</v>
      </c>
      <c r="F3249" s="40">
        <v>5564</v>
      </c>
      <c r="G3249" s="41"/>
      <c r="H3249" s="42">
        <v>53514157142</v>
      </c>
      <c r="I3249" s="43">
        <v>295</v>
      </c>
      <c r="J3249" s="43" t="s">
        <v>22</v>
      </c>
      <c r="K3249" s="43">
        <v>45</v>
      </c>
      <c r="L3249" s="43">
        <v>24.5</v>
      </c>
      <c r="M3249" s="43">
        <v>32.75</v>
      </c>
      <c r="N3249" s="37" t="s">
        <v>23</v>
      </c>
      <c r="O3249" s="37" t="s">
        <v>24</v>
      </c>
    </row>
    <row r="3250" spans="1:15" s="36" customFormat="1" x14ac:dyDescent="0.25">
      <c r="A3250" s="37" t="s">
        <v>6475</v>
      </c>
      <c r="B3250" s="44" t="str">
        <f t="shared" si="63"/>
        <v>JX611 200V/3Ph/1750/1.0Bhp/3" Vert-D/Ex Pr</v>
      </c>
      <c r="C3250" s="37" t="s">
        <v>6476</v>
      </c>
      <c r="D3250" s="37" t="str">
        <f>VLOOKUP(A3250,'[1]Zoeller Pump Company'!$A$10:$C$3862,3,FALSE)</f>
        <v>https://www.zoellerpumps.com/en-us/products/sewage-pumps/commercial/600-series</v>
      </c>
      <c r="E3250" s="37" t="s">
        <v>21</v>
      </c>
      <c r="F3250" s="40">
        <v>5262</v>
      </c>
      <c r="G3250" s="41"/>
      <c r="H3250" s="42">
        <v>53514157159</v>
      </c>
      <c r="I3250" s="43">
        <v>295</v>
      </c>
      <c r="J3250" s="43" t="s">
        <v>22</v>
      </c>
      <c r="K3250" s="43">
        <v>45</v>
      </c>
      <c r="L3250" s="43">
        <v>24.5</v>
      </c>
      <c r="M3250" s="43">
        <v>32.75</v>
      </c>
      <c r="N3250" s="37" t="s">
        <v>23</v>
      </c>
      <c r="O3250" s="37" t="s">
        <v>24</v>
      </c>
    </row>
    <row r="3251" spans="1:15" s="36" customFormat="1" x14ac:dyDescent="0.25">
      <c r="A3251" s="37" t="s">
        <v>6477</v>
      </c>
      <c r="B3251" s="44" t="str">
        <f t="shared" si="63"/>
        <v>JX611 200V/3Ph/1750/1.0Bhp/3"Hor-D/Ex Pr</v>
      </c>
      <c r="C3251" s="37" t="s">
        <v>6478</v>
      </c>
      <c r="D3251" s="37" t="str">
        <f>VLOOKUP(A3251,'[1]Zoeller Pump Company'!$A$10:$C$3862,3,FALSE)</f>
        <v>https://www.zoellerpumps.com/en-us/products/sewage-pumps/commercial/600-series</v>
      </c>
      <c r="E3251" s="37" t="s">
        <v>21</v>
      </c>
      <c r="F3251" s="40">
        <v>5262</v>
      </c>
      <c r="G3251" s="41"/>
      <c r="H3251" s="42">
        <v>53514157173</v>
      </c>
      <c r="I3251" s="43">
        <v>295</v>
      </c>
      <c r="J3251" s="43" t="s">
        <v>22</v>
      </c>
      <c r="K3251" s="43">
        <v>45</v>
      </c>
      <c r="L3251" s="43">
        <v>24.5</v>
      </c>
      <c r="M3251" s="43">
        <v>32.75</v>
      </c>
      <c r="N3251" s="37" t="s">
        <v>23</v>
      </c>
      <c r="O3251" s="37" t="s">
        <v>24</v>
      </c>
    </row>
    <row r="3252" spans="1:15" s="36" customFormat="1" x14ac:dyDescent="0.25">
      <c r="A3252" s="37" t="s">
        <v>6479</v>
      </c>
      <c r="B3252" s="44" t="str">
        <f t="shared" si="63"/>
        <v>JX611 200V/3Ph/1750/1.0Bhp/4"D/Ex Pr</v>
      </c>
      <c r="C3252" s="37" t="s">
        <v>6480</v>
      </c>
      <c r="D3252" s="37" t="str">
        <f>VLOOKUP(A3252,'[1]Zoeller Pump Company'!$A$10:$C$3862,3,FALSE)</f>
        <v>https://www.zoellerpumps.com/en-us/products/sewage-pumps/commercial/600-series</v>
      </c>
      <c r="E3252" s="37" t="s">
        <v>21</v>
      </c>
      <c r="F3252" s="40">
        <v>5084</v>
      </c>
      <c r="G3252" s="41"/>
      <c r="H3252" s="42">
        <v>53514157180</v>
      </c>
      <c r="I3252" s="43">
        <v>295</v>
      </c>
      <c r="J3252" s="43" t="s">
        <v>22</v>
      </c>
      <c r="K3252" s="43">
        <v>45</v>
      </c>
      <c r="L3252" s="43">
        <v>24.5</v>
      </c>
      <c r="M3252" s="43">
        <v>32.75</v>
      </c>
      <c r="N3252" s="37" t="s">
        <v>23</v>
      </c>
      <c r="O3252" s="37" t="s">
        <v>24</v>
      </c>
    </row>
    <row r="3253" spans="1:15" s="36" customFormat="1" x14ac:dyDescent="0.25">
      <c r="A3253" s="37" t="s">
        <v>6481</v>
      </c>
      <c r="B3253" s="44" t="str">
        <f t="shared" si="63"/>
        <v>FX611 230V/3Ph/1750/1.0Bhp/3" Vert-D/Ex Pr</v>
      </c>
      <c r="C3253" s="37" t="s">
        <v>6482</v>
      </c>
      <c r="D3253" s="37" t="str">
        <f>VLOOKUP(A3253,'[1]Zoeller Pump Company'!$A$10:$C$3862,3,FALSE)</f>
        <v>https://www.zoellerpumps.com/en-us/products/sewage-pumps/commercial/600-series</v>
      </c>
      <c r="E3253" s="37" t="s">
        <v>21</v>
      </c>
      <c r="F3253" s="40">
        <v>5262</v>
      </c>
      <c r="G3253" s="41"/>
      <c r="H3253" s="42">
        <v>53514157197</v>
      </c>
      <c r="I3253" s="43">
        <v>295</v>
      </c>
      <c r="J3253" s="43" t="s">
        <v>22</v>
      </c>
      <c r="K3253" s="43">
        <v>45</v>
      </c>
      <c r="L3253" s="43">
        <v>24.5</v>
      </c>
      <c r="M3253" s="43">
        <v>32.75</v>
      </c>
      <c r="N3253" s="37" t="s">
        <v>23</v>
      </c>
      <c r="O3253" s="37" t="s">
        <v>24</v>
      </c>
    </row>
    <row r="3254" spans="1:15" s="36" customFormat="1" x14ac:dyDescent="0.25">
      <c r="A3254" s="37" t="s">
        <v>6483</v>
      </c>
      <c r="B3254" s="44" t="str">
        <f t="shared" si="63"/>
        <v>FX611 230V/3Ph/1750/1.0Bhp/3"Hor-D/Ex Pr</v>
      </c>
      <c r="C3254" s="37" t="s">
        <v>6484</v>
      </c>
      <c r="D3254" s="37" t="str">
        <f>VLOOKUP(A3254,'[1]Zoeller Pump Company'!$A$10:$C$3862,3,FALSE)</f>
        <v>https://www.zoellerpumps.com/en-us/products/sewage-pumps/commercial/600-series</v>
      </c>
      <c r="E3254" s="37" t="s">
        <v>21</v>
      </c>
      <c r="F3254" s="40">
        <v>5262</v>
      </c>
      <c r="G3254" s="41"/>
      <c r="H3254" s="42">
        <v>53514157203</v>
      </c>
      <c r="I3254" s="43">
        <v>295</v>
      </c>
      <c r="J3254" s="43" t="s">
        <v>22</v>
      </c>
      <c r="K3254" s="43">
        <v>45</v>
      </c>
      <c r="L3254" s="43">
        <v>24.5</v>
      </c>
      <c r="M3254" s="43">
        <v>32.75</v>
      </c>
      <c r="N3254" s="37" t="s">
        <v>23</v>
      </c>
      <c r="O3254" s="37" t="s">
        <v>24</v>
      </c>
    </row>
    <row r="3255" spans="1:15" s="36" customFormat="1" x14ac:dyDescent="0.25">
      <c r="A3255" s="37" t="s">
        <v>6485</v>
      </c>
      <c r="B3255" s="44" t="str">
        <f t="shared" si="63"/>
        <v>FX611 230V/3Ph/1750/1.0Bhp/4"D/Ex Pr</v>
      </c>
      <c r="C3255" s="37" t="s">
        <v>6486</v>
      </c>
      <c r="D3255" s="37" t="str">
        <f>VLOOKUP(A3255,'[1]Zoeller Pump Company'!$A$10:$C$3862,3,FALSE)</f>
        <v>https://www.zoellerpumps.com/en-us/products/sewage-pumps/commercial/600-series</v>
      </c>
      <c r="E3255" s="37" t="s">
        <v>21</v>
      </c>
      <c r="F3255" s="40">
        <v>5084</v>
      </c>
      <c r="G3255" s="41"/>
      <c r="H3255" s="42">
        <v>53514157210</v>
      </c>
      <c r="I3255" s="43">
        <v>295</v>
      </c>
      <c r="J3255" s="43" t="s">
        <v>22</v>
      </c>
      <c r="K3255" s="43">
        <v>45</v>
      </c>
      <c r="L3255" s="43">
        <v>24.5</v>
      </c>
      <c r="M3255" s="43">
        <v>32.75</v>
      </c>
      <c r="N3255" s="37" t="s">
        <v>23</v>
      </c>
      <c r="O3255" s="37" t="s">
        <v>24</v>
      </c>
    </row>
    <row r="3256" spans="1:15" s="36" customFormat="1" x14ac:dyDescent="0.25">
      <c r="A3256" s="37" t="s">
        <v>6487</v>
      </c>
      <c r="B3256" s="44" t="str">
        <f t="shared" si="63"/>
        <v>GX611 460V/3Ph/1750/1.0Bhp/3" Vert-D/Ex Pr</v>
      </c>
      <c r="C3256" s="37" t="s">
        <v>6488</v>
      </c>
      <c r="D3256" s="37" t="str">
        <f>VLOOKUP(A3256,'[1]Zoeller Pump Company'!$A$10:$C$3862,3,FALSE)</f>
        <v>https://www.zoellerpumps.com/en-us/products/sewage-pumps/commercial/600-series</v>
      </c>
      <c r="E3256" s="37" t="s">
        <v>21</v>
      </c>
      <c r="F3256" s="40">
        <v>5262</v>
      </c>
      <c r="G3256" s="41"/>
      <c r="H3256" s="42">
        <v>53514157227</v>
      </c>
      <c r="I3256" s="43">
        <v>295</v>
      </c>
      <c r="J3256" s="43" t="s">
        <v>22</v>
      </c>
      <c r="K3256" s="43">
        <v>45</v>
      </c>
      <c r="L3256" s="43">
        <v>24.5</v>
      </c>
      <c r="M3256" s="43">
        <v>32.75</v>
      </c>
      <c r="N3256" s="37" t="s">
        <v>23</v>
      </c>
      <c r="O3256" s="37" t="s">
        <v>24</v>
      </c>
    </row>
    <row r="3257" spans="1:15" s="36" customFormat="1" x14ac:dyDescent="0.25">
      <c r="A3257" s="37" t="s">
        <v>6489</v>
      </c>
      <c r="B3257" s="44" t="str">
        <f t="shared" si="63"/>
        <v>GX611 460V/3Ph/1750/1.0Bhp/3"Hor-D/Ex Pr</v>
      </c>
      <c r="C3257" s="37" t="s">
        <v>6490</v>
      </c>
      <c r="D3257" s="37" t="str">
        <f>VLOOKUP(A3257,'[1]Zoeller Pump Company'!$A$10:$C$3862,3,FALSE)</f>
        <v>https://www.zoellerpumps.com/en-us/products/sewage-pumps/commercial/600-series</v>
      </c>
      <c r="E3257" s="37" t="s">
        <v>21</v>
      </c>
      <c r="F3257" s="40">
        <v>5262</v>
      </c>
      <c r="G3257" s="41"/>
      <c r="H3257" s="42">
        <v>53514157234</v>
      </c>
      <c r="I3257" s="43">
        <v>295</v>
      </c>
      <c r="J3257" s="43" t="s">
        <v>22</v>
      </c>
      <c r="K3257" s="43">
        <v>45</v>
      </c>
      <c r="L3257" s="43">
        <v>24.5</v>
      </c>
      <c r="M3257" s="43">
        <v>32.75</v>
      </c>
      <c r="N3257" s="37" t="s">
        <v>23</v>
      </c>
      <c r="O3257" s="37" t="s">
        <v>24</v>
      </c>
    </row>
    <row r="3258" spans="1:15" s="36" customFormat="1" x14ac:dyDescent="0.25">
      <c r="A3258" s="37" t="s">
        <v>6491</v>
      </c>
      <c r="B3258" s="44" t="str">
        <f t="shared" si="63"/>
        <v>GX611 460V/3Ph/1750/1.0Bhp/4"D/Ex Pr</v>
      </c>
      <c r="C3258" s="37" t="s">
        <v>6492</v>
      </c>
      <c r="D3258" s="37" t="str">
        <f>VLOOKUP(A3258,'[1]Zoeller Pump Company'!$A$10:$C$3862,3,FALSE)</f>
        <v>https://www.zoellerpumps.com/en-us/products/sewage-pumps/commercial/600-series</v>
      </c>
      <c r="E3258" s="37" t="s">
        <v>21</v>
      </c>
      <c r="F3258" s="40">
        <v>5084</v>
      </c>
      <c r="G3258" s="41"/>
      <c r="H3258" s="42">
        <v>53514157258</v>
      </c>
      <c r="I3258" s="43">
        <v>295</v>
      </c>
      <c r="J3258" s="43" t="s">
        <v>22</v>
      </c>
      <c r="K3258" s="43">
        <v>45</v>
      </c>
      <c r="L3258" s="43">
        <v>24.5</v>
      </c>
      <c r="M3258" s="43">
        <v>32.75</v>
      </c>
      <c r="N3258" s="37" t="s">
        <v>23</v>
      </c>
      <c r="O3258" s="37" t="s">
        <v>24</v>
      </c>
    </row>
    <row r="3259" spans="1:15" s="36" customFormat="1" x14ac:dyDescent="0.25">
      <c r="A3259" s="37" t="s">
        <v>6493</v>
      </c>
      <c r="B3259" s="44" t="str">
        <f t="shared" si="63"/>
        <v>J611 35'Cd/200V/3Ph/1750/1.0Bhp/3" Vert-D</v>
      </c>
      <c r="C3259" s="37" t="s">
        <v>6494</v>
      </c>
      <c r="D3259" s="37" t="str">
        <f>VLOOKUP(A3259,'[1]Zoeller Pump Company'!$A$10:$C$3862,3,FALSE)</f>
        <v>https://www.zoellerpumps.com/en-us/products/sewage-pumps/commercial/600-series</v>
      </c>
      <c r="E3259" s="37" t="s">
        <v>21</v>
      </c>
      <c r="F3259" s="40">
        <v>3674</v>
      </c>
      <c r="G3259" s="41"/>
      <c r="H3259" s="42">
        <v>53514160630</v>
      </c>
      <c r="I3259" s="43">
        <v>245</v>
      </c>
      <c r="J3259" s="43" t="s">
        <v>22</v>
      </c>
      <c r="K3259" s="43">
        <v>45</v>
      </c>
      <c r="L3259" s="43">
        <v>24.5</v>
      </c>
      <c r="M3259" s="43">
        <v>32.75</v>
      </c>
      <c r="N3259" s="37" t="s">
        <v>23</v>
      </c>
      <c r="O3259" s="37" t="s">
        <v>24</v>
      </c>
    </row>
    <row r="3260" spans="1:15" s="36" customFormat="1" x14ac:dyDescent="0.25">
      <c r="A3260" s="37" t="s">
        <v>6495</v>
      </c>
      <c r="B3260" s="44" t="str">
        <f t="shared" si="63"/>
        <v>E611 230V/1Ph/1750/1.0 Bhp/3"Hor-D</v>
      </c>
      <c r="C3260" s="37" t="s">
        <v>6496</v>
      </c>
      <c r="D3260" s="37" t="str">
        <f>VLOOKUP(A3260,'[1]Zoeller Pump Company'!$A$10:$C$3862,3,FALSE)</f>
        <v>https://www.zoellerpumps.com/en-us/products/sewage-pumps/commercial/600-series</v>
      </c>
      <c r="E3260" s="37" t="s">
        <v>21</v>
      </c>
      <c r="F3260" s="40">
        <v>4054</v>
      </c>
      <c r="G3260" s="41"/>
      <c r="H3260" s="42">
        <v>53514187330</v>
      </c>
      <c r="I3260" s="43">
        <v>245</v>
      </c>
      <c r="J3260" s="43" t="s">
        <v>22</v>
      </c>
      <c r="K3260" s="43">
        <v>45</v>
      </c>
      <c r="L3260" s="43">
        <v>24.5</v>
      </c>
      <c r="M3260" s="43">
        <v>32.75</v>
      </c>
      <c r="N3260" s="37" t="s">
        <v>23</v>
      </c>
      <c r="O3260" s="37" t="s">
        <v>24</v>
      </c>
    </row>
    <row r="3261" spans="1:15" s="36" customFormat="1" x14ac:dyDescent="0.25">
      <c r="A3261" s="37" t="s">
        <v>6497</v>
      </c>
      <c r="B3261" s="44" t="str">
        <f t="shared" si="63"/>
        <v>G611 460V/3Ph/1750/1.0 Bhp/3"Hor-D</v>
      </c>
      <c r="C3261" s="37" t="s">
        <v>6498</v>
      </c>
      <c r="D3261" s="37" t="str">
        <f>VLOOKUP(A3261,'[1]Zoeller Pump Company'!$A$10:$C$3862,3,FALSE)</f>
        <v>https://www.zoellerpumps.com/en-us/products/sewage-pumps/commercial/600-series</v>
      </c>
      <c r="E3261" s="37" t="s">
        <v>21</v>
      </c>
      <c r="F3261" s="40">
        <v>3574</v>
      </c>
      <c r="G3261" s="41"/>
      <c r="H3261" s="42">
        <v>53514203689</v>
      </c>
      <c r="I3261" s="43">
        <v>245</v>
      </c>
      <c r="J3261" s="43" t="s">
        <v>22</v>
      </c>
      <c r="K3261" s="43">
        <v>45</v>
      </c>
      <c r="L3261" s="43">
        <v>24.5</v>
      </c>
      <c r="M3261" s="43">
        <v>32.75</v>
      </c>
      <c r="N3261" s="37" t="s">
        <v>23</v>
      </c>
      <c r="O3261" s="37" t="s">
        <v>24</v>
      </c>
    </row>
    <row r="3262" spans="1:15" s="36" customFormat="1" x14ac:dyDescent="0.25">
      <c r="A3262" s="37" t="s">
        <v>6499</v>
      </c>
      <c r="B3262" s="44" t="str">
        <f t="shared" si="63"/>
        <v>E611 50'Cd/230V/1Ph/1750/1.0Bhp/4"D</v>
      </c>
      <c r="C3262" s="37" t="s">
        <v>6500</v>
      </c>
      <c r="D3262" s="37" t="str">
        <f>VLOOKUP(A3262,'[1]Zoeller Pump Company'!$A$10:$C$3862,3,FALSE)</f>
        <v>https://www.zoellerpumps.com/en-us/products/sewage-pumps/commercial/600-series</v>
      </c>
      <c r="E3262" s="37" t="s">
        <v>21</v>
      </c>
      <c r="F3262" s="40">
        <v>4214</v>
      </c>
      <c r="G3262" s="41"/>
      <c r="H3262" s="42">
        <v>53514206512</v>
      </c>
      <c r="I3262" s="43">
        <v>245</v>
      </c>
      <c r="J3262" s="43" t="s">
        <v>22</v>
      </c>
      <c r="K3262" s="43">
        <v>45</v>
      </c>
      <c r="L3262" s="43">
        <v>24.5</v>
      </c>
      <c r="M3262" s="43">
        <v>32.75</v>
      </c>
      <c r="N3262" s="37" t="s">
        <v>23</v>
      </c>
      <c r="O3262" s="37" t="s">
        <v>24</v>
      </c>
    </row>
    <row r="3263" spans="1:15" s="36" customFormat="1" x14ac:dyDescent="0.25">
      <c r="A3263" s="37" t="s">
        <v>6501</v>
      </c>
      <c r="B3263" s="44" t="str">
        <f t="shared" si="63"/>
        <v>GX611 50"Cd/460V/3Ph/1750/1.0Bhp/3" Vert-D/Ex Pr</v>
      </c>
      <c r="C3263" s="37" t="s">
        <v>6502</v>
      </c>
      <c r="D3263" s="37" t="str">
        <f>VLOOKUP(A3263,'[1]Zoeller Pump Company'!$A$10:$C$3862,3,FALSE)</f>
        <v>https://www.zoellerpumps.com/en-us/products/sewage-pumps/commercial/600-series</v>
      </c>
      <c r="E3263" s="37" t="s">
        <v>21</v>
      </c>
      <c r="F3263" s="40">
        <v>5422</v>
      </c>
      <c r="G3263" s="41"/>
      <c r="H3263" s="42">
        <v>53514208004</v>
      </c>
      <c r="I3263" s="43">
        <v>295</v>
      </c>
      <c r="J3263" s="43" t="s">
        <v>22</v>
      </c>
      <c r="K3263" s="43">
        <v>45</v>
      </c>
      <c r="L3263" s="43">
        <v>24.5</v>
      </c>
      <c r="M3263" s="43">
        <v>32.75</v>
      </c>
      <c r="N3263" s="37" t="s">
        <v>23</v>
      </c>
      <c r="O3263" s="37" t="s">
        <v>24</v>
      </c>
    </row>
    <row r="3264" spans="1:15" s="36" customFormat="1" x14ac:dyDescent="0.25">
      <c r="A3264" s="37" t="s">
        <v>6503</v>
      </c>
      <c r="B3264" s="44" t="str">
        <f t="shared" si="63"/>
        <v>J611 200V/3Ph/1750/1.0 Bhp/3" Hor-D</v>
      </c>
      <c r="C3264" s="37" t="s">
        <v>6504</v>
      </c>
      <c r="D3264" s="37" t="str">
        <f>VLOOKUP(A3264,'[1]Zoeller Pump Company'!$A$10:$C$3862,3,FALSE)</f>
        <v>https://www.zoellerpumps.com/en-us/products/sewage-pumps/commercial/600-series</v>
      </c>
      <c r="E3264" s="37" t="s">
        <v>21</v>
      </c>
      <c r="F3264" s="40">
        <v>3574</v>
      </c>
      <c r="G3264" s="41"/>
      <c r="H3264" s="42">
        <v>53514216917</v>
      </c>
      <c r="I3264" s="43">
        <v>245</v>
      </c>
      <c r="J3264" s="43" t="s">
        <v>22</v>
      </c>
      <c r="K3264" s="43">
        <v>45</v>
      </c>
      <c r="L3264" s="43">
        <v>24.5</v>
      </c>
      <c r="M3264" s="43">
        <v>32.75</v>
      </c>
      <c r="N3264" s="37" t="s">
        <v>23</v>
      </c>
      <c r="O3264" s="37" t="s">
        <v>24</v>
      </c>
    </row>
    <row r="3265" spans="1:15" s="36" customFormat="1" x14ac:dyDescent="0.25">
      <c r="A3265" s="37" t="s">
        <v>6505</v>
      </c>
      <c r="B3265" s="44" t="str">
        <f t="shared" si="63"/>
        <v>JX611 35'Cd/200V/3Ph/1750/1.0Bhp/4"D/Ex Pr</v>
      </c>
      <c r="C3265" s="37" t="s">
        <v>6506</v>
      </c>
      <c r="D3265" s="37" t="str">
        <f>VLOOKUP(A3265,'[1]Zoeller Pump Company'!$A$10:$C$3862,3,FALSE)</f>
        <v>https://www.zoellerpumps.com/en-us/products/sewage-pumps/commercial/600-series</v>
      </c>
      <c r="E3265" s="37" t="s">
        <v>21</v>
      </c>
      <c r="F3265" s="40">
        <v>5184</v>
      </c>
      <c r="G3265" s="41"/>
      <c r="H3265" s="42">
        <v>53514285500</v>
      </c>
      <c r="I3265" s="43">
        <v>295</v>
      </c>
      <c r="J3265" s="43" t="s">
        <v>22</v>
      </c>
      <c r="K3265" s="43">
        <v>45</v>
      </c>
      <c r="L3265" s="43">
        <v>24.5</v>
      </c>
      <c r="M3265" s="43">
        <v>32.75</v>
      </c>
      <c r="N3265" s="37" t="s">
        <v>23</v>
      </c>
      <c r="O3265" s="37" t="s">
        <v>24</v>
      </c>
    </row>
    <row r="3266" spans="1:15" s="36" customFormat="1" x14ac:dyDescent="0.25">
      <c r="A3266" s="37" t="s">
        <v>6507</v>
      </c>
      <c r="B3266" s="44" t="str">
        <f t="shared" si="63"/>
        <v>JX611 50'Cd/200V/3Ph/1750/1.0Bhp/4"D/Ex Pr</v>
      </c>
      <c r="C3266" s="37" t="s">
        <v>6508</v>
      </c>
      <c r="D3266" s="37" t="str">
        <f>VLOOKUP(A3266,'[1]Zoeller Pump Company'!$A$10:$C$3862,3,FALSE)</f>
        <v>https://www.zoellerpumps.com/en-us/products/sewage-pumps/commercial/600-series</v>
      </c>
      <c r="E3266" s="37" t="s">
        <v>21</v>
      </c>
      <c r="F3266" s="40">
        <v>5244</v>
      </c>
      <c r="G3266" s="41"/>
      <c r="H3266" s="42">
        <v>53514332235</v>
      </c>
      <c r="I3266" s="43">
        <v>295</v>
      </c>
      <c r="J3266" s="43" t="s">
        <v>22</v>
      </c>
      <c r="K3266" s="43">
        <v>45</v>
      </c>
      <c r="L3266" s="43">
        <v>24.5</v>
      </c>
      <c r="M3266" s="43">
        <v>32.75</v>
      </c>
      <c r="N3266" s="37" t="s">
        <v>23</v>
      </c>
      <c r="O3266" s="37" t="s">
        <v>24</v>
      </c>
    </row>
    <row r="3267" spans="1:15" s="36" customFormat="1" x14ac:dyDescent="0.25">
      <c r="A3267" s="37" t="s">
        <v>6509</v>
      </c>
      <c r="B3267" s="44" t="str">
        <f t="shared" si="63"/>
        <v>G611 35'Cd/460V/3Ph/1750/1.0 Bhp/3"Vert-D</v>
      </c>
      <c r="C3267" s="37" t="s">
        <v>6510</v>
      </c>
      <c r="D3267" s="37" t="str">
        <f>VLOOKUP(A3267,'[1]Zoeller Pump Company'!$A$10:$C$3862,3,FALSE)</f>
        <v>https://www.zoellerpumps.com/en-us/products/sewage-pumps/commercial/600-series</v>
      </c>
      <c r="E3267" s="37" t="s">
        <v>21</v>
      </c>
      <c r="F3267" s="40">
        <v>3674</v>
      </c>
      <c r="G3267" s="41"/>
      <c r="H3267" s="42">
        <v>53514346607</v>
      </c>
      <c r="I3267" s="43">
        <v>245</v>
      </c>
      <c r="J3267" s="43" t="s">
        <v>22</v>
      </c>
      <c r="K3267" s="43">
        <v>45</v>
      </c>
      <c r="L3267" s="43">
        <v>24.5</v>
      </c>
      <c r="M3267" s="43">
        <v>32.75</v>
      </c>
      <c r="N3267" s="37" t="s">
        <v>23</v>
      </c>
      <c r="O3267" s="37" t="s">
        <v>24</v>
      </c>
    </row>
    <row r="3268" spans="1:15" s="36" customFormat="1" x14ac:dyDescent="0.25">
      <c r="A3268" s="37" t="s">
        <v>6511</v>
      </c>
      <c r="B3268" s="44" t="str">
        <f t="shared" si="63"/>
        <v>J611 50'Cd/200V/3Ph/1750/1.0Bhp/3" Vert-D</v>
      </c>
      <c r="C3268" s="37" t="s">
        <v>6512</v>
      </c>
      <c r="D3268" s="37" t="str">
        <f>VLOOKUP(A3268,'[1]Zoeller Pump Company'!$A$10:$C$3862,3,FALSE)</f>
        <v>https://www.zoellerpumps.com/en-us/products/sewage-pumps/commercial/600-series</v>
      </c>
      <c r="E3268" s="37" t="s">
        <v>21</v>
      </c>
      <c r="F3268" s="40">
        <v>3734</v>
      </c>
      <c r="G3268" s="41"/>
      <c r="H3268" s="42">
        <v>53514350468</v>
      </c>
      <c r="I3268" s="43">
        <v>245</v>
      </c>
      <c r="J3268" s="43" t="s">
        <v>22</v>
      </c>
      <c r="K3268" s="43">
        <v>45</v>
      </c>
      <c r="L3268" s="43">
        <v>24.5</v>
      </c>
      <c r="M3268" s="43">
        <v>32.75</v>
      </c>
      <c r="N3268" s="37" t="s">
        <v>23</v>
      </c>
      <c r="O3268" s="37" t="s">
        <v>24</v>
      </c>
    </row>
    <row r="3269" spans="1:15" s="36" customFormat="1" x14ac:dyDescent="0.25">
      <c r="A3269" s="37" t="s">
        <v>6513</v>
      </c>
      <c r="B3269" s="44" t="str">
        <f t="shared" si="63"/>
        <v>G611 35'Cd/460V/3Ph/1750/1.0 Bhp/3"Hor-D</v>
      </c>
      <c r="C3269" s="37" t="s">
        <v>6514</v>
      </c>
      <c r="D3269" s="37" t="str">
        <f>VLOOKUP(A3269,'[1]Zoeller Pump Company'!$A$10:$C$3862,3,FALSE)</f>
        <v>https://www.zoellerpumps.com/en-us/products/sewage-pumps/commercial/600-series</v>
      </c>
      <c r="E3269" s="37" t="s">
        <v>21</v>
      </c>
      <c r="F3269" s="40">
        <v>3674</v>
      </c>
      <c r="G3269" s="41"/>
      <c r="H3269" s="42">
        <v>53514352158</v>
      </c>
      <c r="I3269" s="43">
        <v>245</v>
      </c>
      <c r="J3269" s="43" t="s">
        <v>22</v>
      </c>
      <c r="K3269" s="43">
        <v>45</v>
      </c>
      <c r="L3269" s="43">
        <v>24.5</v>
      </c>
      <c r="M3269" s="43">
        <v>32.75</v>
      </c>
      <c r="N3269" s="37" t="s">
        <v>23</v>
      </c>
      <c r="O3269" s="37" t="s">
        <v>24</v>
      </c>
    </row>
    <row r="3270" spans="1:15" s="36" customFormat="1" x14ac:dyDescent="0.25">
      <c r="A3270" s="37" t="s">
        <v>6515</v>
      </c>
      <c r="B3270" s="44" t="str">
        <f t="shared" si="63"/>
        <v>EX611 50'Cd/230V/1Ph/1750/1.0Bhp/3"Vert-D/Ex Pr</v>
      </c>
      <c r="C3270" s="37" t="s">
        <v>6516</v>
      </c>
      <c r="D3270" s="37" t="str">
        <f>VLOOKUP(A3270,'[1]Zoeller Pump Company'!$A$10:$C$3862,3,FALSE)</f>
        <v>https://www.zoellerpumps.com/en-us/products/sewage-pumps/commercial/600-series</v>
      </c>
      <c r="E3270" s="37" t="s">
        <v>21</v>
      </c>
      <c r="F3270" s="40">
        <v>5902</v>
      </c>
      <c r="G3270" s="41"/>
      <c r="H3270" s="42">
        <v>53514391881</v>
      </c>
      <c r="I3270" s="43">
        <v>295</v>
      </c>
      <c r="J3270" s="43" t="s">
        <v>22</v>
      </c>
      <c r="K3270" s="43">
        <v>45</v>
      </c>
      <c r="L3270" s="43">
        <v>24.5</v>
      </c>
      <c r="M3270" s="43">
        <v>32.75</v>
      </c>
      <c r="N3270" s="37" t="s">
        <v>23</v>
      </c>
      <c r="O3270" s="37" t="s">
        <v>24</v>
      </c>
    </row>
    <row r="3271" spans="1:15" s="36" customFormat="1" x14ac:dyDescent="0.25">
      <c r="A3271" s="45" t="s">
        <v>6517</v>
      </c>
      <c r="B3271" s="44" t="str">
        <f t="shared" si="63"/>
        <v>G611 50'Cd/460V/3Ph/1750/1.0 Bhp/3"Hor-D</v>
      </c>
      <c r="C3271" s="37" t="s">
        <v>6518</v>
      </c>
      <c r="D3271" s="37" t="str">
        <f>VLOOKUP(A3271,'[1]Zoeller Pump Company'!$A$10:$C$3862,3,FALSE)</f>
        <v>https://www.zoellerpumps.com/en-us/products/sewage-pumps/commercial/600-series</v>
      </c>
      <c r="E3271" s="37" t="s">
        <v>21</v>
      </c>
      <c r="F3271" s="40">
        <v>3734</v>
      </c>
      <c r="G3271" s="41"/>
      <c r="H3271" s="42">
        <v>53514422899</v>
      </c>
      <c r="I3271" s="43">
        <v>245</v>
      </c>
      <c r="J3271" s="46" t="s">
        <v>22</v>
      </c>
      <c r="K3271" s="43">
        <v>45</v>
      </c>
      <c r="L3271" s="43">
        <v>24.5</v>
      </c>
      <c r="M3271" s="43">
        <v>32.75</v>
      </c>
      <c r="N3271" s="39" t="s">
        <v>23</v>
      </c>
      <c r="O3271" s="39" t="s">
        <v>24</v>
      </c>
    </row>
    <row r="3272" spans="1:15" s="36" customFormat="1" x14ac:dyDescent="0.25">
      <c r="A3272" s="39" t="s">
        <v>6519</v>
      </c>
      <c r="B3272" s="44" t="str">
        <f t="shared" si="63"/>
        <v>E611 35'Cd/230V/1Ph/1750/1.0Bhp/4"D</v>
      </c>
      <c r="C3272" s="39" t="str">
        <f>VLOOKUP(A3272,'[2]2021 M10 PricePartsList'!$A:$D,2,FALSE)</f>
        <v>E611 35'Cd/230V/1Ph/1750/1.0Bhp/4"D</v>
      </c>
      <c r="D3272" s="39" t="s">
        <v>6520</v>
      </c>
      <c r="E3272" s="37" t="s">
        <v>21</v>
      </c>
      <c r="F3272" s="50">
        <v>4154</v>
      </c>
      <c r="G3272" s="41"/>
      <c r="H3272" s="42">
        <v>53514459161</v>
      </c>
      <c r="I3272" s="43">
        <v>245</v>
      </c>
      <c r="J3272" s="46" t="s">
        <v>22</v>
      </c>
      <c r="K3272" s="43">
        <v>45</v>
      </c>
      <c r="L3272" s="43">
        <v>24.5</v>
      </c>
      <c r="M3272" s="43">
        <v>32.75</v>
      </c>
      <c r="N3272" s="39" t="s">
        <v>23</v>
      </c>
      <c r="O3272" s="39" t="s">
        <v>24</v>
      </c>
    </row>
    <row r="3273" spans="1:15" s="36" customFormat="1" x14ac:dyDescent="0.25">
      <c r="A3273" s="39" t="s">
        <v>6521</v>
      </c>
      <c r="B3273" s="44" t="str">
        <f t="shared" si="63"/>
        <v>G611 50'Cd/460V/3Ph/1750/1.0 Bhp/4"D</v>
      </c>
      <c r="C3273" s="39" t="str">
        <f>VLOOKUP(A3273,'[2]2021 M10 PricePartsList'!$A:$D,2,FALSE)</f>
        <v>G611 50'Cd/460V/3Ph/1750/1.0 Bhp/4"D</v>
      </c>
      <c r="D3273" s="39" t="s">
        <v>6520</v>
      </c>
      <c r="E3273" s="37" t="s">
        <v>21</v>
      </c>
      <c r="F3273" s="50">
        <v>3734</v>
      </c>
      <c r="G3273" s="41"/>
      <c r="H3273" s="42">
        <v>53514472795</v>
      </c>
      <c r="I3273" s="43">
        <v>245</v>
      </c>
      <c r="J3273" s="46" t="s">
        <v>22</v>
      </c>
      <c r="K3273" s="43">
        <v>45</v>
      </c>
      <c r="L3273" s="43">
        <v>24.5</v>
      </c>
      <c r="M3273" s="43">
        <v>32.75</v>
      </c>
      <c r="N3273" s="39" t="s">
        <v>23</v>
      </c>
      <c r="O3273" s="39" t="s">
        <v>24</v>
      </c>
    </row>
    <row r="3274" spans="1:15" s="36" customFormat="1" x14ac:dyDescent="0.25">
      <c r="A3274" s="37" t="s">
        <v>6522</v>
      </c>
      <c r="B3274" s="44" t="str">
        <f t="shared" si="63"/>
        <v>E621 230V/1Ph/1750/1.5 Bhp/3"Vert-D</v>
      </c>
      <c r="C3274" s="37" t="s">
        <v>6523</v>
      </c>
      <c r="D3274" s="37" t="str">
        <f>VLOOKUP(A3274,'[1]Zoeller Pump Company'!$A$10:$C$3862,3,FALSE)</f>
        <v>https://www.zoellerpumps.com/en-us/products/sewage-pumps/commercial/600-series</v>
      </c>
      <c r="E3274" s="37" t="s">
        <v>21</v>
      </c>
      <c r="F3274" s="40">
        <v>4151</v>
      </c>
      <c r="G3274" s="41"/>
      <c r="H3274" s="42">
        <v>53514116347</v>
      </c>
      <c r="I3274" s="43">
        <v>245</v>
      </c>
      <c r="J3274" s="43" t="s">
        <v>22</v>
      </c>
      <c r="K3274" s="43">
        <v>45</v>
      </c>
      <c r="L3274" s="43">
        <v>24.5</v>
      </c>
      <c r="M3274" s="43">
        <v>32.75</v>
      </c>
      <c r="N3274" s="39" t="s">
        <v>23</v>
      </c>
      <c r="O3274" s="39" t="s">
        <v>24</v>
      </c>
    </row>
    <row r="3275" spans="1:15" s="36" customFormat="1" x14ac:dyDescent="0.25">
      <c r="A3275" s="37" t="s">
        <v>6524</v>
      </c>
      <c r="B3275" s="44" t="str">
        <f t="shared" si="63"/>
        <v>E621 230V/1Ph/1750/1.5 Bhp/4"D</v>
      </c>
      <c r="C3275" s="37" t="s">
        <v>6525</v>
      </c>
      <c r="D3275" s="37" t="str">
        <f>VLOOKUP(A3275,'[1]Zoeller Pump Company'!$A$10:$C$3862,3,FALSE)</f>
        <v>https://www.zoellerpumps.com/en-us/products/sewage-pumps/commercial/600-series</v>
      </c>
      <c r="E3275" s="37" t="s">
        <v>21</v>
      </c>
      <c r="F3275" s="40">
        <v>4151</v>
      </c>
      <c r="G3275" s="41"/>
      <c r="H3275" s="42">
        <v>53514116361</v>
      </c>
      <c r="I3275" s="43">
        <v>245</v>
      </c>
      <c r="J3275" s="43" t="s">
        <v>22</v>
      </c>
      <c r="K3275" s="43">
        <v>45</v>
      </c>
      <c r="L3275" s="43">
        <v>24.5</v>
      </c>
      <c r="M3275" s="43">
        <v>32.75</v>
      </c>
      <c r="N3275" s="37" t="s">
        <v>23</v>
      </c>
      <c r="O3275" s="37" t="s">
        <v>24</v>
      </c>
    </row>
    <row r="3276" spans="1:15" s="36" customFormat="1" x14ac:dyDescent="0.25">
      <c r="A3276" s="37" t="s">
        <v>6526</v>
      </c>
      <c r="B3276" s="44" t="str">
        <f t="shared" si="63"/>
        <v>J621 200V/3Ph/1750/1.5 Bhp/3"Vert-D</v>
      </c>
      <c r="C3276" s="37" t="s">
        <v>6527</v>
      </c>
      <c r="D3276" s="37" t="str">
        <f>VLOOKUP(A3276,'[1]Zoeller Pump Company'!$A$10:$C$3862,3,FALSE)</f>
        <v>https://www.zoellerpumps.com/en-us/products/sewage-pumps/commercial/600-series</v>
      </c>
      <c r="E3276" s="37" t="s">
        <v>21</v>
      </c>
      <c r="F3276" s="40">
        <v>3671</v>
      </c>
      <c r="G3276" s="41"/>
      <c r="H3276" s="42">
        <v>53514116378</v>
      </c>
      <c r="I3276" s="43">
        <v>245</v>
      </c>
      <c r="J3276" s="43" t="s">
        <v>22</v>
      </c>
      <c r="K3276" s="43">
        <v>45</v>
      </c>
      <c r="L3276" s="43">
        <v>24.5</v>
      </c>
      <c r="M3276" s="43">
        <v>32.75</v>
      </c>
      <c r="N3276" s="37" t="s">
        <v>23</v>
      </c>
      <c r="O3276" s="37" t="s">
        <v>24</v>
      </c>
    </row>
    <row r="3277" spans="1:15" s="36" customFormat="1" x14ac:dyDescent="0.25">
      <c r="A3277" s="37" t="s">
        <v>6528</v>
      </c>
      <c r="B3277" s="44" t="str">
        <f t="shared" si="63"/>
        <v>J621 200V/3Ph/1750/1.5 Bhp/4"D</v>
      </c>
      <c r="C3277" s="37" t="s">
        <v>6529</v>
      </c>
      <c r="D3277" s="37" t="str">
        <f>VLOOKUP(A3277,'[1]Zoeller Pump Company'!$A$10:$C$3862,3,FALSE)</f>
        <v>https://www.zoellerpumps.com/en-us/products/sewage-pumps/commercial/600-series</v>
      </c>
      <c r="E3277" s="37" t="s">
        <v>21</v>
      </c>
      <c r="F3277" s="40">
        <v>3671</v>
      </c>
      <c r="G3277" s="41"/>
      <c r="H3277" s="42">
        <v>53514116385</v>
      </c>
      <c r="I3277" s="43">
        <v>245</v>
      </c>
      <c r="J3277" s="43" t="s">
        <v>22</v>
      </c>
      <c r="K3277" s="43">
        <v>45</v>
      </c>
      <c r="L3277" s="43">
        <v>24.5</v>
      </c>
      <c r="M3277" s="43">
        <v>32.75</v>
      </c>
      <c r="N3277" s="37" t="s">
        <v>23</v>
      </c>
      <c r="O3277" s="37" t="s">
        <v>24</v>
      </c>
    </row>
    <row r="3278" spans="1:15" s="36" customFormat="1" x14ac:dyDescent="0.25">
      <c r="A3278" s="37" t="s">
        <v>6530</v>
      </c>
      <c r="B3278" s="44" t="str">
        <f t="shared" si="63"/>
        <v>F621 230V/3Ph/1750/1.5 Bhp/3"Vert-D</v>
      </c>
      <c r="C3278" s="37" t="s">
        <v>6531</v>
      </c>
      <c r="D3278" s="37" t="str">
        <f>VLOOKUP(A3278,'[1]Zoeller Pump Company'!$A$10:$C$3862,3,FALSE)</f>
        <v>https://www.zoellerpumps.com/en-us/products/sewage-pumps/commercial/600-series</v>
      </c>
      <c r="E3278" s="37" t="s">
        <v>21</v>
      </c>
      <c r="F3278" s="40">
        <v>3671</v>
      </c>
      <c r="G3278" s="41"/>
      <c r="H3278" s="42">
        <v>53514116392</v>
      </c>
      <c r="I3278" s="43">
        <v>245</v>
      </c>
      <c r="J3278" s="43" t="s">
        <v>22</v>
      </c>
      <c r="K3278" s="43">
        <v>45</v>
      </c>
      <c r="L3278" s="43">
        <v>24.5</v>
      </c>
      <c r="M3278" s="43">
        <v>32.75</v>
      </c>
      <c r="N3278" s="37" t="s">
        <v>23</v>
      </c>
      <c r="O3278" s="37" t="s">
        <v>24</v>
      </c>
    </row>
    <row r="3279" spans="1:15" s="36" customFormat="1" x14ac:dyDescent="0.25">
      <c r="A3279" s="37" t="s">
        <v>6532</v>
      </c>
      <c r="B3279" s="44" t="str">
        <f t="shared" si="63"/>
        <v>F621 230V/3Ph/1750/1.5 Bhp/4"D</v>
      </c>
      <c r="C3279" s="37" t="s">
        <v>6533</v>
      </c>
      <c r="D3279" s="37" t="str">
        <f>VLOOKUP(A3279,'[1]Zoeller Pump Company'!$A$10:$C$3862,3,FALSE)</f>
        <v>https://www.zoellerpumps.com/en-us/products/sewage-pumps/commercial/600-series</v>
      </c>
      <c r="E3279" s="37" t="s">
        <v>21</v>
      </c>
      <c r="F3279" s="40">
        <v>3671</v>
      </c>
      <c r="G3279" s="41"/>
      <c r="H3279" s="42">
        <v>53514116408</v>
      </c>
      <c r="I3279" s="43">
        <v>245</v>
      </c>
      <c r="J3279" s="43" t="s">
        <v>22</v>
      </c>
      <c r="K3279" s="43">
        <v>45</v>
      </c>
      <c r="L3279" s="43">
        <v>24.5</v>
      </c>
      <c r="M3279" s="43">
        <v>32.75</v>
      </c>
      <c r="N3279" s="37" t="s">
        <v>23</v>
      </c>
      <c r="O3279" s="37" t="s">
        <v>24</v>
      </c>
    </row>
    <row r="3280" spans="1:15" s="36" customFormat="1" x14ac:dyDescent="0.25">
      <c r="A3280" s="37" t="s">
        <v>6534</v>
      </c>
      <c r="B3280" s="44" t="str">
        <f t="shared" si="63"/>
        <v>G621 460V/3Ph/1750/1.5 Bhp/3"Vert-D</v>
      </c>
      <c r="C3280" s="37" t="s">
        <v>6535</v>
      </c>
      <c r="D3280" s="37" t="str">
        <f>VLOOKUP(A3280,'[1]Zoeller Pump Company'!$A$10:$C$3862,3,FALSE)</f>
        <v>https://www.zoellerpumps.com/en-us/products/sewage-pumps/commercial/600-series</v>
      </c>
      <c r="E3280" s="37" t="s">
        <v>21</v>
      </c>
      <c r="F3280" s="40">
        <v>3671</v>
      </c>
      <c r="G3280" s="41"/>
      <c r="H3280" s="42">
        <v>53514116415</v>
      </c>
      <c r="I3280" s="43">
        <v>245</v>
      </c>
      <c r="J3280" s="43" t="s">
        <v>22</v>
      </c>
      <c r="K3280" s="43">
        <v>45</v>
      </c>
      <c r="L3280" s="43">
        <v>24.5</v>
      </c>
      <c r="M3280" s="43">
        <v>32.75</v>
      </c>
      <c r="N3280" s="37" t="s">
        <v>23</v>
      </c>
      <c r="O3280" s="37" t="s">
        <v>24</v>
      </c>
    </row>
    <row r="3281" spans="1:15" s="36" customFormat="1" x14ac:dyDescent="0.25">
      <c r="A3281" s="37" t="s">
        <v>6536</v>
      </c>
      <c r="B3281" s="44" t="str">
        <f t="shared" si="63"/>
        <v>G621 460V/3Ph/1750/1.5 Bhp/4"D</v>
      </c>
      <c r="C3281" s="37" t="s">
        <v>6537</v>
      </c>
      <c r="D3281" s="37" t="str">
        <f>VLOOKUP(A3281,'[1]Zoeller Pump Company'!$A$10:$C$3862,3,FALSE)</f>
        <v>https://www.zoellerpumps.com/en-us/products/sewage-pumps/commercial/600-series</v>
      </c>
      <c r="E3281" s="37" t="s">
        <v>21</v>
      </c>
      <c r="F3281" s="40">
        <v>3671</v>
      </c>
      <c r="G3281" s="41"/>
      <c r="H3281" s="42">
        <v>53514116422</v>
      </c>
      <c r="I3281" s="43">
        <v>245</v>
      </c>
      <c r="J3281" s="43" t="s">
        <v>22</v>
      </c>
      <c r="K3281" s="43">
        <v>45</v>
      </c>
      <c r="L3281" s="43">
        <v>24.5</v>
      </c>
      <c r="M3281" s="43">
        <v>32.75</v>
      </c>
      <c r="N3281" s="37" t="s">
        <v>23</v>
      </c>
      <c r="O3281" s="37" t="s">
        <v>24</v>
      </c>
    </row>
    <row r="3282" spans="1:15" s="36" customFormat="1" x14ac:dyDescent="0.25">
      <c r="A3282" s="37" t="s">
        <v>6538</v>
      </c>
      <c r="B3282" s="44" t="str">
        <f t="shared" si="63"/>
        <v>E621 50'Cd/230V/1Ph/1750/1.5Bhp/3"Vert-D</v>
      </c>
      <c r="C3282" s="37" t="s">
        <v>6539</v>
      </c>
      <c r="D3282" s="37" t="str">
        <f>VLOOKUP(A3282,'[1]Zoeller Pump Company'!$A$10:$C$3862,3,FALSE)</f>
        <v>https://www.zoellerpumps.com/en-us/products/sewage-pumps/commercial/600-series</v>
      </c>
      <c r="E3282" s="37" t="s">
        <v>21</v>
      </c>
      <c r="F3282" s="40">
        <v>4311</v>
      </c>
      <c r="G3282" s="41"/>
      <c r="H3282" s="42">
        <v>53514136468</v>
      </c>
      <c r="I3282" s="43">
        <v>245</v>
      </c>
      <c r="J3282" s="43" t="s">
        <v>22</v>
      </c>
      <c r="K3282" s="43">
        <v>45</v>
      </c>
      <c r="L3282" s="43">
        <v>24.5</v>
      </c>
      <c r="M3282" s="43">
        <v>32.75</v>
      </c>
      <c r="N3282" s="37" t="s">
        <v>23</v>
      </c>
      <c r="O3282" s="37" t="s">
        <v>24</v>
      </c>
    </row>
    <row r="3283" spans="1:15" s="36" customFormat="1" x14ac:dyDescent="0.25">
      <c r="A3283" s="37" t="s">
        <v>6540</v>
      </c>
      <c r="B3283" s="44" t="str">
        <f t="shared" si="63"/>
        <v>F621 230V/3P/1750/1.5Bhp/3"Hor-D</v>
      </c>
      <c r="C3283" s="37" t="s">
        <v>6541</v>
      </c>
      <c r="D3283" s="37" t="str">
        <f>VLOOKUP(A3283,'[1]Zoeller Pump Company'!$A$10:$C$3862,3,FALSE)</f>
        <v>https://www.zoellerpumps.com/en-us/products/sewage-pumps/commercial/600-series</v>
      </c>
      <c r="E3283" s="37" t="s">
        <v>21</v>
      </c>
      <c r="F3283" s="40">
        <v>3671</v>
      </c>
      <c r="G3283" s="41"/>
      <c r="H3283" s="42">
        <v>53514138356</v>
      </c>
      <c r="I3283" s="43">
        <v>245</v>
      </c>
      <c r="J3283" s="43" t="s">
        <v>22</v>
      </c>
      <c r="K3283" s="43">
        <v>45</v>
      </c>
      <c r="L3283" s="43">
        <v>24.5</v>
      </c>
      <c r="M3283" s="43">
        <v>32.75</v>
      </c>
      <c r="N3283" s="37" t="s">
        <v>23</v>
      </c>
      <c r="O3283" s="37" t="s">
        <v>24</v>
      </c>
    </row>
    <row r="3284" spans="1:15" s="36" customFormat="1" x14ac:dyDescent="0.25">
      <c r="A3284" s="37" t="s">
        <v>6542</v>
      </c>
      <c r="B3284" s="44" t="str">
        <f t="shared" si="63"/>
        <v>G621 50'Cd/460V/3Ph/1750/1.5Bhp/3"Vert-D</v>
      </c>
      <c r="C3284" s="37" t="s">
        <v>6543</v>
      </c>
      <c r="D3284" s="37" t="str">
        <f>VLOOKUP(A3284,'[1]Zoeller Pump Company'!$A$10:$C$3862,3,FALSE)</f>
        <v>https://www.zoellerpumps.com/en-us/products/sewage-pumps/commercial/600-series</v>
      </c>
      <c r="E3284" s="37" t="s">
        <v>21</v>
      </c>
      <c r="F3284" s="40">
        <v>3831</v>
      </c>
      <c r="G3284" s="41"/>
      <c r="H3284" s="42">
        <v>53514142254</v>
      </c>
      <c r="I3284" s="43">
        <v>245</v>
      </c>
      <c r="J3284" s="43" t="s">
        <v>22</v>
      </c>
      <c r="K3284" s="43">
        <v>45</v>
      </c>
      <c r="L3284" s="43">
        <v>24.5</v>
      </c>
      <c r="M3284" s="43">
        <v>32.75</v>
      </c>
      <c r="N3284" s="37" t="s">
        <v>23</v>
      </c>
      <c r="O3284" s="37" t="s">
        <v>24</v>
      </c>
    </row>
    <row r="3285" spans="1:15" s="36" customFormat="1" x14ac:dyDescent="0.25">
      <c r="A3285" s="37" t="s">
        <v>6544</v>
      </c>
      <c r="B3285" s="44" t="str">
        <f t="shared" si="63"/>
        <v>G621 460V/3Ph/1750/1.5Bhp/3"Hor-D</v>
      </c>
      <c r="C3285" s="37" t="s">
        <v>6545</v>
      </c>
      <c r="D3285" s="37" t="str">
        <f>VLOOKUP(A3285,'[1]Zoeller Pump Company'!$A$10:$C$3862,3,FALSE)</f>
        <v>https://www.zoellerpumps.com/en-us/products/sewage-pumps/commercial/600-series</v>
      </c>
      <c r="E3285" s="37" t="s">
        <v>21</v>
      </c>
      <c r="F3285" s="40">
        <v>3671</v>
      </c>
      <c r="G3285" s="41"/>
      <c r="H3285" s="42">
        <v>53514146429</v>
      </c>
      <c r="I3285" s="43">
        <v>245</v>
      </c>
      <c r="J3285" s="43" t="s">
        <v>22</v>
      </c>
      <c r="K3285" s="43">
        <v>45</v>
      </c>
      <c r="L3285" s="43">
        <v>24.5</v>
      </c>
      <c r="M3285" s="43">
        <v>32.75</v>
      </c>
      <c r="N3285" s="37" t="s">
        <v>23</v>
      </c>
      <c r="O3285" s="37" t="s">
        <v>24</v>
      </c>
    </row>
    <row r="3286" spans="1:15" s="36" customFormat="1" x14ac:dyDescent="0.25">
      <c r="A3286" s="37" t="s">
        <v>6546</v>
      </c>
      <c r="B3286" s="44" t="str">
        <f t="shared" si="63"/>
        <v>J621 200V/3Ph/1750/1.5 Bhp/3"Hor-D/</v>
      </c>
      <c r="C3286" s="37" t="s">
        <v>6547</v>
      </c>
      <c r="D3286" s="37" t="str">
        <f>VLOOKUP(A3286,'[1]Zoeller Pump Company'!$A$10:$C$3862,3,FALSE)</f>
        <v>https://www.zoellerpumps.com/en-us/products/sewage-pumps/commercial/600-series</v>
      </c>
      <c r="E3286" s="37" t="s">
        <v>21</v>
      </c>
      <c r="F3286" s="40">
        <v>3671</v>
      </c>
      <c r="G3286" s="41"/>
      <c r="H3286" s="42">
        <v>53514147372</v>
      </c>
      <c r="I3286" s="43">
        <v>245</v>
      </c>
      <c r="J3286" s="43" t="s">
        <v>22</v>
      </c>
      <c r="K3286" s="43">
        <v>45</v>
      </c>
      <c r="L3286" s="43">
        <v>24.5</v>
      </c>
      <c r="M3286" s="43">
        <v>32.75</v>
      </c>
      <c r="N3286" s="37" t="s">
        <v>23</v>
      </c>
      <c r="O3286" s="37" t="s">
        <v>24</v>
      </c>
    </row>
    <row r="3287" spans="1:15" s="36" customFormat="1" x14ac:dyDescent="0.25">
      <c r="A3287" s="37" t="s">
        <v>6548</v>
      </c>
      <c r="B3287" s="44" t="str">
        <f t="shared" si="63"/>
        <v>EX621 230V/1Ph/1750/1.5 Bhp/3"Vert-D/Ex Pr</v>
      </c>
      <c r="C3287" s="37" t="s">
        <v>6549</v>
      </c>
      <c r="D3287" s="37" t="str">
        <f>VLOOKUP(A3287,'[1]Zoeller Pump Company'!$A$10:$C$3862,3,FALSE)</f>
        <v>https://www.zoellerpumps.com/en-us/products/sewage-pumps/commercial/600-series</v>
      </c>
      <c r="E3287" s="37" t="s">
        <v>21</v>
      </c>
      <c r="F3287" s="40">
        <v>5838</v>
      </c>
      <c r="G3287" s="41"/>
      <c r="H3287" s="42">
        <v>53514155339</v>
      </c>
      <c r="I3287" s="43">
        <v>295</v>
      </c>
      <c r="J3287" s="43" t="s">
        <v>22</v>
      </c>
      <c r="K3287" s="43">
        <v>45</v>
      </c>
      <c r="L3287" s="43">
        <v>24.5</v>
      </c>
      <c r="M3287" s="43">
        <v>32.75</v>
      </c>
      <c r="N3287" s="37" t="s">
        <v>23</v>
      </c>
      <c r="O3287" s="37" t="s">
        <v>24</v>
      </c>
    </row>
    <row r="3288" spans="1:15" s="36" customFormat="1" x14ac:dyDescent="0.25">
      <c r="A3288" s="37" t="s">
        <v>6550</v>
      </c>
      <c r="B3288" s="44" t="str">
        <f t="shared" si="63"/>
        <v>EX621 230V/1Ph/1750/1.5 Bhp/3"Hor-D/Ex Pr</v>
      </c>
      <c r="C3288" s="37" t="s">
        <v>6551</v>
      </c>
      <c r="D3288" s="37" t="str">
        <f>VLOOKUP(A3288,'[1]Zoeller Pump Company'!$A$10:$C$3862,3,FALSE)</f>
        <v>https://www.zoellerpumps.com/en-us/products/sewage-pumps/commercial/600-series</v>
      </c>
      <c r="E3288" s="37" t="s">
        <v>21</v>
      </c>
      <c r="F3288" s="40">
        <v>5838</v>
      </c>
      <c r="G3288" s="41"/>
      <c r="H3288" s="42">
        <v>53514157302</v>
      </c>
      <c r="I3288" s="43">
        <v>295</v>
      </c>
      <c r="J3288" s="43" t="s">
        <v>22</v>
      </c>
      <c r="K3288" s="43">
        <v>45</v>
      </c>
      <c r="L3288" s="43">
        <v>24.5</v>
      </c>
      <c r="M3288" s="43">
        <v>32.75</v>
      </c>
      <c r="N3288" s="37" t="s">
        <v>23</v>
      </c>
      <c r="O3288" s="37" t="s">
        <v>24</v>
      </c>
    </row>
    <row r="3289" spans="1:15" s="36" customFormat="1" x14ac:dyDescent="0.25">
      <c r="A3289" s="37" t="s">
        <v>6552</v>
      </c>
      <c r="B3289" s="44" t="str">
        <f t="shared" si="63"/>
        <v>EX621 230V/1Ph/1750/1.5 Bhp/4"D/Ex Pr</v>
      </c>
      <c r="C3289" s="37" t="s">
        <v>6553</v>
      </c>
      <c r="D3289" s="37" t="str">
        <f>VLOOKUP(A3289,'[1]Zoeller Pump Company'!$A$10:$C$3862,3,FALSE)</f>
        <v>https://www.zoellerpumps.com/en-us/products/sewage-pumps/commercial/600-series</v>
      </c>
      <c r="E3289" s="37" t="s">
        <v>21</v>
      </c>
      <c r="F3289" s="40">
        <v>5838</v>
      </c>
      <c r="G3289" s="41"/>
      <c r="H3289" s="42">
        <v>53514157319</v>
      </c>
      <c r="I3289" s="43">
        <v>295</v>
      </c>
      <c r="J3289" s="43" t="s">
        <v>22</v>
      </c>
      <c r="K3289" s="43">
        <v>45</v>
      </c>
      <c r="L3289" s="43">
        <v>24.5</v>
      </c>
      <c r="M3289" s="43">
        <v>32.75</v>
      </c>
      <c r="N3289" s="37" t="s">
        <v>23</v>
      </c>
      <c r="O3289" s="37" t="s">
        <v>24</v>
      </c>
    </row>
    <row r="3290" spans="1:15" s="36" customFormat="1" x14ac:dyDescent="0.25">
      <c r="A3290" s="37" t="s">
        <v>6554</v>
      </c>
      <c r="B3290" s="44" t="str">
        <f t="shared" si="63"/>
        <v>JX621 200V/3Ph/1750/1.5 Bhp/3"Vert-D/Ex Pr</v>
      </c>
      <c r="C3290" s="37" t="s">
        <v>6555</v>
      </c>
      <c r="D3290" s="37" t="str">
        <f>VLOOKUP(A3290,'[1]Zoeller Pump Company'!$A$10:$C$3862,3,FALSE)</f>
        <v>https://www.zoellerpumps.com/en-us/products/sewage-pumps/commercial/600-series</v>
      </c>
      <c r="E3290" s="37" t="s">
        <v>21</v>
      </c>
      <c r="F3290" s="40">
        <v>5358</v>
      </c>
      <c r="G3290" s="41"/>
      <c r="H3290" s="42">
        <v>53514157326</v>
      </c>
      <c r="I3290" s="43">
        <v>295</v>
      </c>
      <c r="J3290" s="43" t="s">
        <v>22</v>
      </c>
      <c r="K3290" s="43">
        <v>45</v>
      </c>
      <c r="L3290" s="43">
        <v>24.5</v>
      </c>
      <c r="M3290" s="43">
        <v>32.75</v>
      </c>
      <c r="N3290" s="37" t="s">
        <v>23</v>
      </c>
      <c r="O3290" s="37" t="s">
        <v>24</v>
      </c>
    </row>
    <row r="3291" spans="1:15" s="36" customFormat="1" x14ac:dyDescent="0.25">
      <c r="A3291" s="37" t="s">
        <v>6556</v>
      </c>
      <c r="B3291" s="44" t="str">
        <f t="shared" si="63"/>
        <v>JX621 200V/3Ph/1750/1.5 Bhp/3"Hor-D/Ex Pr</v>
      </c>
      <c r="C3291" s="37" t="s">
        <v>6557</v>
      </c>
      <c r="D3291" s="37" t="str">
        <f>VLOOKUP(A3291,'[1]Zoeller Pump Company'!$A$10:$C$3862,3,FALSE)</f>
        <v>https://www.zoellerpumps.com/en-us/products/sewage-pumps/commercial/600-series</v>
      </c>
      <c r="E3291" s="37" t="s">
        <v>21</v>
      </c>
      <c r="F3291" s="40">
        <v>5358</v>
      </c>
      <c r="G3291" s="41"/>
      <c r="H3291" s="42">
        <v>53514157333</v>
      </c>
      <c r="I3291" s="43">
        <v>295</v>
      </c>
      <c r="J3291" s="43" t="s">
        <v>22</v>
      </c>
      <c r="K3291" s="43">
        <v>45</v>
      </c>
      <c r="L3291" s="43">
        <v>24.5</v>
      </c>
      <c r="M3291" s="43">
        <v>32.75</v>
      </c>
      <c r="N3291" s="37" t="s">
        <v>23</v>
      </c>
      <c r="O3291" s="37" t="s">
        <v>24</v>
      </c>
    </row>
    <row r="3292" spans="1:15" s="36" customFormat="1" x14ac:dyDescent="0.25">
      <c r="A3292" s="37" t="s">
        <v>6558</v>
      </c>
      <c r="B3292" s="44" t="str">
        <f t="shared" si="63"/>
        <v>JX621 200V/3Ph/1750/1.5 Bhp/4"D/Ex Pr</v>
      </c>
      <c r="C3292" s="37" t="s">
        <v>6559</v>
      </c>
      <c r="D3292" s="37" t="str">
        <f>VLOOKUP(A3292,'[1]Zoeller Pump Company'!$A$10:$C$3862,3,FALSE)</f>
        <v>https://www.zoellerpumps.com/en-us/products/sewage-pumps/commercial/600-series</v>
      </c>
      <c r="E3292" s="37" t="s">
        <v>21</v>
      </c>
      <c r="F3292" s="40">
        <v>5358</v>
      </c>
      <c r="G3292" s="41"/>
      <c r="H3292" s="42">
        <v>53514157340</v>
      </c>
      <c r="I3292" s="43">
        <v>295</v>
      </c>
      <c r="J3292" s="43" t="s">
        <v>22</v>
      </c>
      <c r="K3292" s="43">
        <v>45</v>
      </c>
      <c r="L3292" s="43">
        <v>24.5</v>
      </c>
      <c r="M3292" s="43">
        <v>32.75</v>
      </c>
      <c r="N3292" s="37" t="s">
        <v>23</v>
      </c>
      <c r="O3292" s="37" t="s">
        <v>24</v>
      </c>
    </row>
    <row r="3293" spans="1:15" s="36" customFormat="1" x14ac:dyDescent="0.25">
      <c r="A3293" s="37" t="s">
        <v>6560</v>
      </c>
      <c r="B3293" s="44" t="str">
        <f t="shared" si="63"/>
        <v>FX621 230V/3Ph/1750/1.5 Bhp/3"Vert-D/Ex Pr</v>
      </c>
      <c r="C3293" s="37" t="s">
        <v>6561</v>
      </c>
      <c r="D3293" s="37" t="str">
        <f>VLOOKUP(A3293,'[1]Zoeller Pump Company'!$A$10:$C$3862,3,FALSE)</f>
        <v>https://www.zoellerpumps.com/en-us/products/sewage-pumps/commercial/600-series</v>
      </c>
      <c r="E3293" s="37" t="s">
        <v>21</v>
      </c>
      <c r="F3293" s="40">
        <v>5358</v>
      </c>
      <c r="G3293" s="41"/>
      <c r="H3293" s="42">
        <v>53514157357</v>
      </c>
      <c r="I3293" s="43">
        <v>295</v>
      </c>
      <c r="J3293" s="43" t="s">
        <v>22</v>
      </c>
      <c r="K3293" s="43">
        <v>45</v>
      </c>
      <c r="L3293" s="43">
        <v>24.5</v>
      </c>
      <c r="M3293" s="43">
        <v>32.75</v>
      </c>
      <c r="N3293" s="37" t="s">
        <v>23</v>
      </c>
      <c r="O3293" s="37" t="s">
        <v>24</v>
      </c>
    </row>
    <row r="3294" spans="1:15" s="36" customFormat="1" x14ac:dyDescent="0.25">
      <c r="A3294" s="37" t="s">
        <v>6562</v>
      </c>
      <c r="B3294" s="44" t="str">
        <f t="shared" si="63"/>
        <v>FX621 230V/3Ph/1750/1.5 Bhp/3"Hor-D/Ex Pr</v>
      </c>
      <c r="C3294" s="37" t="s">
        <v>6563</v>
      </c>
      <c r="D3294" s="37" t="str">
        <f>VLOOKUP(A3294,'[1]Zoeller Pump Company'!$A$10:$C$3862,3,FALSE)</f>
        <v>https://www.zoellerpumps.com/en-us/products/sewage-pumps/commercial/600-series</v>
      </c>
      <c r="E3294" s="37" t="s">
        <v>21</v>
      </c>
      <c r="F3294" s="40">
        <v>5358</v>
      </c>
      <c r="G3294" s="41"/>
      <c r="H3294" s="42">
        <v>53514157401</v>
      </c>
      <c r="I3294" s="43">
        <v>295</v>
      </c>
      <c r="J3294" s="43" t="s">
        <v>22</v>
      </c>
      <c r="K3294" s="43">
        <v>45</v>
      </c>
      <c r="L3294" s="43">
        <v>24.5</v>
      </c>
      <c r="M3294" s="43">
        <v>32.75</v>
      </c>
      <c r="N3294" s="37" t="s">
        <v>23</v>
      </c>
      <c r="O3294" s="37" t="s">
        <v>24</v>
      </c>
    </row>
    <row r="3295" spans="1:15" s="36" customFormat="1" x14ac:dyDescent="0.25">
      <c r="A3295" s="37" t="s">
        <v>6564</v>
      </c>
      <c r="B3295" s="44" t="str">
        <f t="shared" si="63"/>
        <v>FX621 230V/3Ph/1750/1.5 Bhp/4"D/Ex Pr</v>
      </c>
      <c r="C3295" s="37" t="s">
        <v>6565</v>
      </c>
      <c r="D3295" s="37" t="str">
        <f>VLOOKUP(A3295,'[1]Zoeller Pump Company'!$A$10:$C$3862,3,FALSE)</f>
        <v>https://www.zoellerpumps.com/en-us/products/sewage-pumps/commercial/600-series</v>
      </c>
      <c r="E3295" s="37" t="s">
        <v>21</v>
      </c>
      <c r="F3295" s="40">
        <v>5358</v>
      </c>
      <c r="G3295" s="41"/>
      <c r="H3295" s="42">
        <v>53514157425</v>
      </c>
      <c r="I3295" s="43">
        <v>295</v>
      </c>
      <c r="J3295" s="43" t="s">
        <v>22</v>
      </c>
      <c r="K3295" s="43">
        <v>45</v>
      </c>
      <c r="L3295" s="43">
        <v>24.5</v>
      </c>
      <c r="M3295" s="43">
        <v>32.75</v>
      </c>
      <c r="N3295" s="37" t="s">
        <v>23</v>
      </c>
      <c r="O3295" s="37" t="s">
        <v>24</v>
      </c>
    </row>
    <row r="3296" spans="1:15" s="36" customFormat="1" x14ac:dyDescent="0.25">
      <c r="A3296" s="37" t="s">
        <v>6566</v>
      </c>
      <c r="B3296" s="44" t="str">
        <f t="shared" si="63"/>
        <v>GX621 460V/3Ph/1750/1.5 Bhp/3"Vert-D/Ex Pr</v>
      </c>
      <c r="C3296" s="37" t="s">
        <v>6567</v>
      </c>
      <c r="D3296" s="37" t="str">
        <f>VLOOKUP(A3296,'[1]Zoeller Pump Company'!$A$10:$C$3862,3,FALSE)</f>
        <v>https://www.zoellerpumps.com/en-us/products/sewage-pumps/commercial/600-series</v>
      </c>
      <c r="E3296" s="37" t="s">
        <v>21</v>
      </c>
      <c r="F3296" s="40">
        <v>5358</v>
      </c>
      <c r="G3296" s="41"/>
      <c r="H3296" s="42">
        <v>53514157449</v>
      </c>
      <c r="I3296" s="43">
        <v>295</v>
      </c>
      <c r="J3296" s="43" t="s">
        <v>22</v>
      </c>
      <c r="K3296" s="43">
        <v>45</v>
      </c>
      <c r="L3296" s="43">
        <v>24.5</v>
      </c>
      <c r="M3296" s="43">
        <v>32.75</v>
      </c>
      <c r="N3296" s="37" t="s">
        <v>23</v>
      </c>
      <c r="O3296" s="37" t="s">
        <v>24</v>
      </c>
    </row>
    <row r="3297" spans="1:16" s="36" customFormat="1" x14ac:dyDescent="0.25">
      <c r="A3297" s="37" t="s">
        <v>6568</v>
      </c>
      <c r="B3297" s="44" t="str">
        <f t="shared" si="63"/>
        <v>GX621 460V/3Ph/1750/1.5 Bhp/3"Hor-D/Ex Pr</v>
      </c>
      <c r="C3297" s="37" t="s">
        <v>6569</v>
      </c>
      <c r="D3297" s="37" t="str">
        <f>VLOOKUP(A3297,'[1]Zoeller Pump Company'!$A$10:$C$3862,3,FALSE)</f>
        <v>https://www.zoellerpumps.com/en-us/products/sewage-pumps/commercial/600-series</v>
      </c>
      <c r="E3297" s="37" t="s">
        <v>21</v>
      </c>
      <c r="F3297" s="40">
        <v>5358</v>
      </c>
      <c r="G3297" s="41"/>
      <c r="H3297" s="42">
        <v>53514157487</v>
      </c>
      <c r="I3297" s="43">
        <v>295</v>
      </c>
      <c r="J3297" s="43" t="s">
        <v>22</v>
      </c>
      <c r="K3297" s="43">
        <v>45</v>
      </c>
      <c r="L3297" s="43">
        <v>24.5</v>
      </c>
      <c r="M3297" s="43">
        <v>32.75</v>
      </c>
      <c r="N3297" s="37" t="s">
        <v>23</v>
      </c>
      <c r="O3297" s="37" t="s">
        <v>24</v>
      </c>
    </row>
    <row r="3298" spans="1:16" s="36" customFormat="1" x14ac:dyDescent="0.25">
      <c r="A3298" s="37" t="s">
        <v>6570</v>
      </c>
      <c r="B3298" s="44" t="str">
        <f t="shared" si="63"/>
        <v>GX621 460V/3Ph/1750/1.5 Bhp/4"D/Ex Pr</v>
      </c>
      <c r="C3298" s="37" t="s">
        <v>6571</v>
      </c>
      <c r="D3298" s="37" t="str">
        <f>VLOOKUP(A3298,'[1]Zoeller Pump Company'!$A$10:$C$3862,3,FALSE)</f>
        <v>https://www.zoellerpumps.com/en-us/products/sewage-pumps/commercial/600-series</v>
      </c>
      <c r="E3298" s="37" t="s">
        <v>21</v>
      </c>
      <c r="F3298" s="40">
        <v>5358</v>
      </c>
      <c r="G3298" s="41"/>
      <c r="H3298" s="42">
        <v>53514157548</v>
      </c>
      <c r="I3298" s="43">
        <v>295</v>
      </c>
      <c r="J3298" s="43" t="s">
        <v>22</v>
      </c>
      <c r="K3298" s="43">
        <v>45</v>
      </c>
      <c r="L3298" s="43">
        <v>24.5</v>
      </c>
      <c r="M3298" s="43">
        <v>32.75</v>
      </c>
      <c r="N3298" s="37" t="s">
        <v>23</v>
      </c>
      <c r="O3298" s="37" t="s">
        <v>24</v>
      </c>
    </row>
    <row r="3299" spans="1:16" s="36" customFormat="1" x14ac:dyDescent="0.25">
      <c r="A3299" s="37" t="s">
        <v>6572</v>
      </c>
      <c r="B3299" s="44" t="str">
        <f t="shared" si="63"/>
        <v>J621 50'Cd/200V/3Ph/1750/1.5Bhp/4"D</v>
      </c>
      <c r="C3299" s="37" t="s">
        <v>6573</v>
      </c>
      <c r="D3299" s="37" t="str">
        <f>VLOOKUP(A3299,'[1]Zoeller Pump Company'!$A$10:$C$3862,3,FALSE)</f>
        <v>https://www.zoellerpumps.com/en-us/products/sewage-pumps/commercial/600-series</v>
      </c>
      <c r="E3299" s="37" t="s">
        <v>21</v>
      </c>
      <c r="F3299" s="40">
        <v>3831</v>
      </c>
      <c r="G3299" s="41"/>
      <c r="H3299" s="42">
        <v>53514155124</v>
      </c>
      <c r="I3299" s="43">
        <v>245</v>
      </c>
      <c r="J3299" s="43" t="s">
        <v>22</v>
      </c>
      <c r="K3299" s="43">
        <v>45</v>
      </c>
      <c r="L3299" s="43">
        <v>24.5</v>
      </c>
      <c r="M3299" s="43">
        <v>32.75</v>
      </c>
      <c r="N3299" s="37" t="s">
        <v>23</v>
      </c>
      <c r="O3299" s="37" t="s">
        <v>24</v>
      </c>
    </row>
    <row r="3300" spans="1:16" s="36" customFormat="1" x14ac:dyDescent="0.25">
      <c r="A3300" s="37" t="s">
        <v>6574</v>
      </c>
      <c r="B3300" s="44" t="str">
        <f t="shared" si="63"/>
        <v>EX621 35'Cd/230V/1Ph/1750/1.5Bhp/3"Vert-D/Ex Pr</v>
      </c>
      <c r="C3300" s="37" t="s">
        <v>6575</v>
      </c>
      <c r="D3300" s="37" t="str">
        <f>VLOOKUP(A3300,'[1]Zoeller Pump Company'!$A$10:$C$3862,3,FALSE)</f>
        <v>https://www.zoellerpumps.com/en-us/products/sewage-pumps/commercial/600-series</v>
      </c>
      <c r="E3300" s="37" t="s">
        <v>21</v>
      </c>
      <c r="F3300" s="40">
        <v>5938</v>
      </c>
      <c r="G3300" s="41"/>
      <c r="H3300" s="42">
        <v>53514162580</v>
      </c>
      <c r="I3300" s="43">
        <v>295</v>
      </c>
      <c r="J3300" s="43" t="s">
        <v>22</v>
      </c>
      <c r="K3300" s="43">
        <v>45</v>
      </c>
      <c r="L3300" s="43">
        <v>24.5</v>
      </c>
      <c r="M3300" s="43">
        <v>32.75</v>
      </c>
      <c r="N3300" s="37" t="s">
        <v>23</v>
      </c>
      <c r="O3300" s="37" t="s">
        <v>24</v>
      </c>
    </row>
    <row r="3301" spans="1:16" s="36" customFormat="1" x14ac:dyDescent="0.25">
      <c r="A3301" s="37" t="s">
        <v>6576</v>
      </c>
      <c r="B3301" s="44" t="str">
        <f t="shared" si="63"/>
        <v>E621 230V/1Ph/1750/1.5 Bhp/3"Hor-D</v>
      </c>
      <c r="C3301" s="37" t="s">
        <v>6577</v>
      </c>
      <c r="D3301" s="37" t="str">
        <f>VLOOKUP(A3301,'[1]Zoeller Pump Company'!$A$10:$C$3862,3,FALSE)</f>
        <v>https://www.zoellerpumps.com/en-us/products/sewage-pumps/commercial/600-series</v>
      </c>
      <c r="E3301" s="37" t="s">
        <v>21</v>
      </c>
      <c r="F3301" s="40">
        <v>4151</v>
      </c>
      <c r="G3301" s="41"/>
      <c r="H3301" s="42">
        <v>53514176136</v>
      </c>
      <c r="I3301" s="43">
        <v>245</v>
      </c>
      <c r="J3301" s="43" t="s">
        <v>22</v>
      </c>
      <c r="K3301" s="43">
        <v>45</v>
      </c>
      <c r="L3301" s="43">
        <v>24.5</v>
      </c>
      <c r="M3301" s="43">
        <v>32.75</v>
      </c>
      <c r="N3301" s="37" t="s">
        <v>23</v>
      </c>
      <c r="O3301" s="37" t="s">
        <v>24</v>
      </c>
      <c r="P3301" s="39"/>
    </row>
    <row r="3302" spans="1:16" s="36" customFormat="1" x14ac:dyDescent="0.25">
      <c r="A3302" s="37" t="s">
        <v>6578</v>
      </c>
      <c r="B3302" s="44" t="str">
        <f t="shared" si="63"/>
        <v>J621 50'Cd/200V/3Ph/1750/1.5Bhp/3"Hor-D</v>
      </c>
      <c r="C3302" s="37" t="s">
        <v>6579</v>
      </c>
      <c r="D3302" s="37" t="str">
        <f>VLOOKUP(A3302,'[1]Zoeller Pump Company'!$A$10:$C$3862,3,FALSE)</f>
        <v>https://www.zoellerpumps.com/en-us/products/sewage-pumps/commercial/600-series</v>
      </c>
      <c r="E3302" s="37" t="s">
        <v>21</v>
      </c>
      <c r="F3302" s="40">
        <v>3831</v>
      </c>
      <c r="G3302" s="41"/>
      <c r="H3302" s="42">
        <v>53514182328</v>
      </c>
      <c r="I3302" s="43">
        <v>245</v>
      </c>
      <c r="J3302" s="43" t="s">
        <v>22</v>
      </c>
      <c r="K3302" s="43">
        <v>45</v>
      </c>
      <c r="L3302" s="43">
        <v>24.5</v>
      </c>
      <c r="M3302" s="43">
        <v>32.75</v>
      </c>
      <c r="N3302" s="37" t="s">
        <v>23</v>
      </c>
      <c r="O3302" s="37" t="s">
        <v>24</v>
      </c>
    </row>
    <row r="3303" spans="1:16" s="36" customFormat="1" x14ac:dyDescent="0.25">
      <c r="A3303" s="37" t="s">
        <v>6580</v>
      </c>
      <c r="B3303" s="44" t="str">
        <f t="shared" si="63"/>
        <v>E621 35'Cd/230V/1Ph/1750/1.5Bhp/4"D</v>
      </c>
      <c r="C3303" s="37" t="s">
        <v>6581</v>
      </c>
      <c r="D3303" s="37" t="str">
        <f>VLOOKUP(A3303,'[1]Zoeller Pump Company'!$A$10:$C$3862,3,FALSE)</f>
        <v>https://www.zoellerpumps.com/en-us/products/sewage-pumps/commercial/600-series</v>
      </c>
      <c r="E3303" s="37" t="s">
        <v>21</v>
      </c>
      <c r="F3303" s="40">
        <v>4251</v>
      </c>
      <c r="G3303" s="41"/>
      <c r="H3303" s="42">
        <v>53514184841</v>
      </c>
      <c r="I3303" s="43">
        <v>245</v>
      </c>
      <c r="J3303" s="43" t="s">
        <v>22</v>
      </c>
      <c r="K3303" s="43">
        <v>45</v>
      </c>
      <c r="L3303" s="43">
        <v>24.5</v>
      </c>
      <c r="M3303" s="43">
        <v>32.75</v>
      </c>
      <c r="N3303" s="37" t="s">
        <v>23</v>
      </c>
      <c r="O3303" s="37" t="s">
        <v>24</v>
      </c>
    </row>
    <row r="3304" spans="1:16" s="36" customFormat="1" x14ac:dyDescent="0.25">
      <c r="A3304" s="37" t="s">
        <v>6582</v>
      </c>
      <c r="B3304" s="44" t="str">
        <f t="shared" si="63"/>
        <v>G621 50'Cd/460V/3Ph/1750/1.5Bhp/3"Hor-D</v>
      </c>
      <c r="C3304" s="37" t="s">
        <v>6583</v>
      </c>
      <c r="D3304" s="37" t="str">
        <f>VLOOKUP(A3304,'[1]Zoeller Pump Company'!$A$10:$C$3862,3,FALSE)</f>
        <v>https://www.zoellerpumps.com/en-us/products/sewage-pumps/commercial/600-series</v>
      </c>
      <c r="E3304" s="37" t="s">
        <v>21</v>
      </c>
      <c r="F3304" s="40">
        <v>3831</v>
      </c>
      <c r="G3304" s="41"/>
      <c r="H3304" s="42">
        <v>53514187644</v>
      </c>
      <c r="I3304" s="43">
        <v>245</v>
      </c>
      <c r="J3304" s="43" t="s">
        <v>22</v>
      </c>
      <c r="K3304" s="43">
        <v>45</v>
      </c>
      <c r="L3304" s="43">
        <v>24.5</v>
      </c>
      <c r="M3304" s="43">
        <v>32.75</v>
      </c>
      <c r="N3304" s="37" t="s">
        <v>23</v>
      </c>
      <c r="O3304" s="37" t="s">
        <v>24</v>
      </c>
    </row>
    <row r="3305" spans="1:16" s="36" customFormat="1" x14ac:dyDescent="0.25">
      <c r="A3305" s="37" t="s">
        <v>6584</v>
      </c>
      <c r="B3305" s="44" t="str">
        <f t="shared" si="63"/>
        <v>E621 35'Cd/230V/1Ph/1750/1.5Bhp/3"Vert-D</v>
      </c>
      <c r="C3305" s="37" t="s">
        <v>6585</v>
      </c>
      <c r="D3305" s="37" t="str">
        <f>VLOOKUP(A3305,'[1]Zoeller Pump Company'!$A$10:$C$3862,3,FALSE)</f>
        <v>https://www.zoellerpumps.com/en-us/products/sewage-pumps/commercial/600-series</v>
      </c>
      <c r="E3305" s="37" t="s">
        <v>21</v>
      </c>
      <c r="F3305" s="40">
        <v>4251</v>
      </c>
      <c r="G3305" s="41"/>
      <c r="H3305" s="42">
        <v>53514202040</v>
      </c>
      <c r="I3305" s="43">
        <v>245</v>
      </c>
      <c r="J3305" s="43" t="s">
        <v>22</v>
      </c>
      <c r="K3305" s="43">
        <v>45</v>
      </c>
      <c r="L3305" s="43">
        <v>24.5</v>
      </c>
      <c r="M3305" s="43">
        <v>32.75</v>
      </c>
      <c r="N3305" s="37" t="s">
        <v>23</v>
      </c>
      <c r="O3305" s="37" t="s">
        <v>24</v>
      </c>
    </row>
    <row r="3306" spans="1:16" s="36" customFormat="1" x14ac:dyDescent="0.25">
      <c r="A3306" s="37" t="s">
        <v>6586</v>
      </c>
      <c r="B3306" s="44" t="str">
        <f t="shared" si="63"/>
        <v>G621 50'Cd/460V/3Ph/1750/1.5Bhp/4"D</v>
      </c>
      <c r="C3306" s="37" t="s">
        <v>6587</v>
      </c>
      <c r="D3306" s="37" t="str">
        <f>VLOOKUP(A3306,'[1]Zoeller Pump Company'!$A$10:$C$3862,3,FALSE)</f>
        <v>https://www.zoellerpumps.com/en-us/products/sewage-pumps/commercial/600-series</v>
      </c>
      <c r="E3306" s="37" t="s">
        <v>21</v>
      </c>
      <c r="F3306" s="40">
        <v>3831</v>
      </c>
      <c r="G3306" s="41"/>
      <c r="H3306" s="42">
        <v>53514204082</v>
      </c>
      <c r="I3306" s="43">
        <v>245</v>
      </c>
      <c r="J3306" s="43" t="s">
        <v>22</v>
      </c>
      <c r="K3306" s="43">
        <v>45</v>
      </c>
      <c r="L3306" s="43">
        <v>24.5</v>
      </c>
      <c r="M3306" s="43">
        <v>32.75</v>
      </c>
      <c r="N3306" s="37" t="s">
        <v>23</v>
      </c>
      <c r="O3306" s="37" t="s">
        <v>24</v>
      </c>
    </row>
    <row r="3307" spans="1:16" s="36" customFormat="1" x14ac:dyDescent="0.25">
      <c r="A3307" s="37" t="s">
        <v>6588</v>
      </c>
      <c r="B3307" s="44" t="str">
        <f t="shared" ref="B3307:B3370" si="64">IF(D3307&lt;&gt;0,HYPERLINK(D3307,C3307),"NO LINK")</f>
        <v>JX621 50'Cd/200V/3P/1750/1.5Bhp/3"Vert-D/Ex Pr</v>
      </c>
      <c r="C3307" s="37" t="s">
        <v>6589</v>
      </c>
      <c r="D3307" s="37" t="str">
        <f>VLOOKUP(A3307,'[1]Zoeller Pump Company'!$A$10:$C$3862,3,FALSE)</f>
        <v>https://www.zoellerpumps.com/en-us/products/sewage-pumps/commercial/600-series</v>
      </c>
      <c r="E3307" s="37" t="s">
        <v>21</v>
      </c>
      <c r="F3307" s="40">
        <v>5518</v>
      </c>
      <c r="G3307" s="41"/>
      <c r="H3307" s="42">
        <v>53514205461</v>
      </c>
      <c r="I3307" s="43">
        <v>295</v>
      </c>
      <c r="J3307" s="43" t="s">
        <v>22</v>
      </c>
      <c r="K3307" s="43">
        <v>45</v>
      </c>
      <c r="L3307" s="43">
        <v>24.5</v>
      </c>
      <c r="M3307" s="43">
        <v>32.75</v>
      </c>
      <c r="N3307" s="37" t="s">
        <v>23</v>
      </c>
      <c r="O3307" s="37" t="s">
        <v>24</v>
      </c>
      <c r="P3307" s="39"/>
    </row>
    <row r="3308" spans="1:16" s="36" customFormat="1" x14ac:dyDescent="0.25">
      <c r="A3308" s="37" t="s">
        <v>6590</v>
      </c>
      <c r="B3308" s="44" t="str">
        <f t="shared" si="64"/>
        <v>E621 50'Cd/230V/1Ph/1750/1.5Bhp/4"D</v>
      </c>
      <c r="C3308" s="37" t="s">
        <v>6591</v>
      </c>
      <c r="D3308" s="37" t="str">
        <f>VLOOKUP(A3308,'[1]Zoeller Pump Company'!$A$10:$C$3862,3,FALSE)</f>
        <v>https://www.zoellerpumps.com/en-us/products/sewage-pumps/commercial/600-series</v>
      </c>
      <c r="E3308" s="37" t="s">
        <v>21</v>
      </c>
      <c r="F3308" s="40">
        <v>4311</v>
      </c>
      <c r="G3308" s="41"/>
      <c r="H3308" s="42">
        <v>53514206505</v>
      </c>
      <c r="I3308" s="43">
        <v>245</v>
      </c>
      <c r="J3308" s="43" t="s">
        <v>22</v>
      </c>
      <c r="K3308" s="43">
        <v>45</v>
      </c>
      <c r="L3308" s="43">
        <v>24.5</v>
      </c>
      <c r="M3308" s="43">
        <v>32.75</v>
      </c>
      <c r="N3308" s="37" t="s">
        <v>23</v>
      </c>
      <c r="O3308" s="37" t="s">
        <v>24</v>
      </c>
      <c r="P3308" s="39"/>
    </row>
    <row r="3309" spans="1:16" s="36" customFormat="1" x14ac:dyDescent="0.25">
      <c r="A3309" s="37" t="s">
        <v>6592</v>
      </c>
      <c r="B3309" s="44" t="str">
        <f t="shared" si="64"/>
        <v>JX621 50'Cd/200V/3Ph/1750/1.5 Bhp/3"Hor-D/Ex Pr</v>
      </c>
      <c r="C3309" s="37" t="s">
        <v>6593</v>
      </c>
      <c r="D3309" s="37" t="str">
        <f>VLOOKUP(A3309,'[1]Zoeller Pump Company'!$A$10:$C$3862,3,FALSE)</f>
        <v>https://www.zoellerpumps.com/en-us/products/sewage-pumps/commercial/600-series</v>
      </c>
      <c r="E3309" s="37" t="s">
        <v>21</v>
      </c>
      <c r="F3309" s="40">
        <v>5518</v>
      </c>
      <c r="G3309" s="41"/>
      <c r="H3309" s="42">
        <v>53514259136</v>
      </c>
      <c r="I3309" s="43">
        <v>295</v>
      </c>
      <c r="J3309" s="43" t="s">
        <v>22</v>
      </c>
      <c r="K3309" s="43">
        <v>45</v>
      </c>
      <c r="L3309" s="43">
        <v>24.5</v>
      </c>
      <c r="M3309" s="43">
        <v>32.75</v>
      </c>
      <c r="N3309" s="37" t="s">
        <v>23</v>
      </c>
      <c r="O3309" s="37" t="s">
        <v>24</v>
      </c>
    </row>
    <row r="3310" spans="1:16" s="36" customFormat="1" x14ac:dyDescent="0.25">
      <c r="A3310" s="37" t="s">
        <v>6594</v>
      </c>
      <c r="B3310" s="44" t="str">
        <f t="shared" si="64"/>
        <v>G621 35'Cd/460V/3Ph/1750/1.5Bhp/4"D</v>
      </c>
      <c r="C3310" s="37" t="s">
        <v>6595</v>
      </c>
      <c r="D3310" s="37" t="str">
        <f>VLOOKUP(A3310,'[1]Zoeller Pump Company'!$A$10:$C$3862,3,FALSE)</f>
        <v>https://www.zoellerpumps.com/en-us/products/sewage-pumps/commercial/600-series</v>
      </c>
      <c r="E3310" s="37" t="s">
        <v>21</v>
      </c>
      <c r="F3310" s="40">
        <v>3771</v>
      </c>
      <c r="G3310" s="41"/>
      <c r="H3310" s="42">
        <v>53514260484</v>
      </c>
      <c r="I3310" s="43">
        <v>245</v>
      </c>
      <c r="J3310" s="43" t="s">
        <v>22</v>
      </c>
      <c r="K3310" s="43">
        <v>45</v>
      </c>
      <c r="L3310" s="43">
        <v>24.5</v>
      </c>
      <c r="M3310" s="43">
        <v>32.75</v>
      </c>
      <c r="N3310" s="37" t="s">
        <v>23</v>
      </c>
      <c r="O3310" s="37" t="s">
        <v>24</v>
      </c>
    </row>
    <row r="3311" spans="1:16" s="36" customFormat="1" x14ac:dyDescent="0.25">
      <c r="A3311" s="37" t="s">
        <v>6596</v>
      </c>
      <c r="B3311" s="44" t="str">
        <f t="shared" si="64"/>
        <v>F621 75'Cd/230V/3Ph/1750/1.5 Bhp/4"D</v>
      </c>
      <c r="C3311" s="37" t="s">
        <v>6597</v>
      </c>
      <c r="D3311" s="37" t="str">
        <f>VLOOKUP(A3311,'[1]Zoeller Pump Company'!$A$10:$C$3862,3,FALSE)</f>
        <v>https://www.zoellerpumps.com/en-us/products/sewage-pumps/commercial/600-series</v>
      </c>
      <c r="E3311" s="37" t="s">
        <v>21</v>
      </c>
      <c r="F3311" s="40">
        <v>3921</v>
      </c>
      <c r="G3311" s="41"/>
      <c r="H3311" s="42">
        <v>53514279813</v>
      </c>
      <c r="I3311" s="43">
        <v>245</v>
      </c>
      <c r="J3311" s="43" t="s">
        <v>22</v>
      </c>
      <c r="K3311" s="43">
        <v>45</v>
      </c>
      <c r="L3311" s="43">
        <v>24.5</v>
      </c>
      <c r="M3311" s="43">
        <v>32.75</v>
      </c>
      <c r="N3311" s="37" t="s">
        <v>23</v>
      </c>
      <c r="O3311" s="37" t="s">
        <v>24</v>
      </c>
    </row>
    <row r="3312" spans="1:16" s="36" customFormat="1" x14ac:dyDescent="0.25">
      <c r="A3312" s="37" t="s">
        <v>6598</v>
      </c>
      <c r="B3312" s="44" t="str">
        <f t="shared" si="64"/>
        <v>F621 35'Cd/230V/3Ph/1750/1.5 Bhp/3"Vert-D</v>
      </c>
      <c r="C3312" s="37" t="s">
        <v>6599</v>
      </c>
      <c r="D3312" s="37" t="str">
        <f>VLOOKUP(A3312,'[1]Zoeller Pump Company'!$A$10:$C$3862,3,FALSE)</f>
        <v>https://www.zoellerpumps.com/en-us/products/sewage-pumps/commercial/600-series</v>
      </c>
      <c r="E3312" s="37" t="s">
        <v>21</v>
      </c>
      <c r="F3312" s="40">
        <v>3771</v>
      </c>
      <c r="G3312" s="41"/>
      <c r="H3312" s="42">
        <v>53514283933</v>
      </c>
      <c r="I3312" s="43">
        <v>245</v>
      </c>
      <c r="J3312" s="43" t="s">
        <v>22</v>
      </c>
      <c r="K3312" s="43">
        <v>45</v>
      </c>
      <c r="L3312" s="43">
        <v>24.5</v>
      </c>
      <c r="M3312" s="43">
        <v>32.75</v>
      </c>
      <c r="N3312" s="37" t="s">
        <v>23</v>
      </c>
      <c r="O3312" s="37" t="s">
        <v>24</v>
      </c>
    </row>
    <row r="3313" spans="1:16" s="36" customFormat="1" x14ac:dyDescent="0.25">
      <c r="A3313" s="37" t="s">
        <v>6600</v>
      </c>
      <c r="B3313" s="44" t="str">
        <f t="shared" si="64"/>
        <v>J621 35'Cd/200V/3Ph/1750/1.5 Bhp3" Vert-D</v>
      </c>
      <c r="C3313" s="37" t="s">
        <v>6601</v>
      </c>
      <c r="D3313" s="37" t="str">
        <f>VLOOKUP(A3313,'[1]Zoeller Pump Company'!$A$10:$C$3862,3,FALSE)</f>
        <v>https://www.zoellerpumps.com/en-us/products/sewage-pumps/commercial/600-series</v>
      </c>
      <c r="E3313" s="37" t="s">
        <v>21</v>
      </c>
      <c r="F3313" s="40">
        <v>3771</v>
      </c>
      <c r="G3313" s="41"/>
      <c r="H3313" s="42">
        <v>53514364656</v>
      </c>
      <c r="I3313" s="43">
        <v>245</v>
      </c>
      <c r="J3313" s="43" t="s">
        <v>22</v>
      </c>
      <c r="K3313" s="43">
        <v>45</v>
      </c>
      <c r="L3313" s="43">
        <v>24.5</v>
      </c>
      <c r="M3313" s="43">
        <v>32.75</v>
      </c>
      <c r="N3313" s="37" t="s">
        <v>23</v>
      </c>
      <c r="O3313" s="37" t="s">
        <v>24</v>
      </c>
    </row>
    <row r="3314" spans="1:16" s="36" customFormat="1" x14ac:dyDescent="0.25">
      <c r="A3314" s="37" t="s">
        <v>6602</v>
      </c>
      <c r="B3314" s="44" t="str">
        <f t="shared" si="64"/>
        <v>J621 50'Cd/200V/3Ph/1750/1.5 Bhp/3" Vert-D</v>
      </c>
      <c r="C3314" s="37" t="s">
        <v>6603</v>
      </c>
      <c r="D3314" s="37" t="str">
        <f>VLOOKUP(A3314,'[1]Zoeller Pump Company'!$A$10:$C$3862,3,FALSE)</f>
        <v>https://www.zoellerpumps.com/en-us/products/sewage-pumps/commercial/600-series</v>
      </c>
      <c r="E3314" s="37" t="s">
        <v>21</v>
      </c>
      <c r="F3314" s="40">
        <v>3831</v>
      </c>
      <c r="G3314" s="41"/>
      <c r="H3314" s="42">
        <v>53514370046</v>
      </c>
      <c r="I3314" s="43">
        <v>245</v>
      </c>
      <c r="J3314" s="43" t="s">
        <v>22</v>
      </c>
      <c r="K3314" s="43">
        <v>45</v>
      </c>
      <c r="L3314" s="43">
        <v>24.5</v>
      </c>
      <c r="M3314" s="43">
        <v>32.75</v>
      </c>
      <c r="N3314" s="37" t="s">
        <v>23</v>
      </c>
      <c r="O3314" s="37" t="s">
        <v>24</v>
      </c>
    </row>
    <row r="3315" spans="1:16" s="36" customFormat="1" x14ac:dyDescent="0.25">
      <c r="A3315" s="37" t="s">
        <v>6604</v>
      </c>
      <c r="B3315" s="44" t="str">
        <f t="shared" si="64"/>
        <v>G621 35'Cd/460V/3Ph/1750/1.5Bhp/3"Hor-D</v>
      </c>
      <c r="C3315" s="37" t="s">
        <v>6605</v>
      </c>
      <c r="D3315" s="37" t="str">
        <f>VLOOKUP(A3315,'[1]Zoeller Pump Company'!$A$10:$C$3862,3,FALSE)</f>
        <v>https://www.zoellerpumps.com/en-us/products/sewage-pumps/commercial/600-series</v>
      </c>
      <c r="E3315" s="37" t="s">
        <v>21</v>
      </c>
      <c r="F3315" s="40">
        <v>3771</v>
      </c>
      <c r="G3315" s="41"/>
      <c r="H3315" s="42">
        <v>53514373474</v>
      </c>
      <c r="I3315" s="43">
        <v>245</v>
      </c>
      <c r="J3315" s="43" t="s">
        <v>22</v>
      </c>
      <c r="K3315" s="43">
        <v>45</v>
      </c>
      <c r="L3315" s="43">
        <v>24.5</v>
      </c>
      <c r="M3315" s="43">
        <v>32.75</v>
      </c>
      <c r="N3315" s="37" t="s">
        <v>23</v>
      </c>
      <c r="O3315" s="37" t="s">
        <v>24</v>
      </c>
    </row>
    <row r="3316" spans="1:16" s="36" customFormat="1" x14ac:dyDescent="0.25">
      <c r="A3316" s="52" t="s">
        <v>6606</v>
      </c>
      <c r="B3316" s="44" t="str">
        <f t="shared" si="64"/>
        <v>JX621 35'Cd/200V/3Ph/1750/1.5 Bhp/4"D/Ex Pr</v>
      </c>
      <c r="C3316" s="39" t="s">
        <v>6607</v>
      </c>
      <c r="D3316" s="37" t="str">
        <f>VLOOKUP(A3316,'[1]Zoeller Pump Company'!$A$10:$C$3862,3,FALSE)</f>
        <v>https://www.zoellerpumps.com/en-us/products/sewage-pumps/commercial/600-series</v>
      </c>
      <c r="E3316" s="39" t="s">
        <v>21</v>
      </c>
      <c r="F3316" s="40">
        <v>5458</v>
      </c>
      <c r="G3316" s="41"/>
      <c r="H3316" s="39">
        <v>53514429331</v>
      </c>
      <c r="I3316" s="39">
        <v>295</v>
      </c>
      <c r="J3316" s="39" t="s">
        <v>22</v>
      </c>
      <c r="K3316" s="39">
        <v>45</v>
      </c>
      <c r="L3316" s="39">
        <v>24.5</v>
      </c>
      <c r="M3316" s="39">
        <v>32.75</v>
      </c>
      <c r="N3316" s="37" t="s">
        <v>23</v>
      </c>
      <c r="O3316" s="37" t="s">
        <v>24</v>
      </c>
    </row>
    <row r="3317" spans="1:16" s="36" customFormat="1" x14ac:dyDescent="0.25">
      <c r="A3317" s="37" t="s">
        <v>6608</v>
      </c>
      <c r="B3317" s="44" t="str">
        <f t="shared" si="64"/>
        <v>M63 115V/1Ph/cCSAus</v>
      </c>
      <c r="C3317" s="37" t="s">
        <v>6609</v>
      </c>
      <c r="D3317" s="37" t="str">
        <f>VLOOKUP(A3317,'[1]Zoeller Pump Company'!$A$10:$C$3862,3,FALSE)</f>
        <v>https://www.zoellerpumps.com/en-us/products/sump-effluent-pumps/residential/model-63</v>
      </c>
      <c r="E3317" s="37" t="s">
        <v>21</v>
      </c>
      <c r="F3317" s="40">
        <v>337</v>
      </c>
      <c r="G3317" s="41">
        <f>F3317*0.75</f>
        <v>252.75</v>
      </c>
      <c r="H3317" s="42">
        <v>53514377281</v>
      </c>
      <c r="I3317" s="43">
        <v>28.5</v>
      </c>
      <c r="J3317" s="43" t="s">
        <v>22</v>
      </c>
      <c r="K3317" s="43">
        <v>10.25</v>
      </c>
      <c r="L3317" s="43">
        <v>7.75</v>
      </c>
      <c r="M3317" s="43">
        <v>10.25</v>
      </c>
      <c r="N3317" s="37" t="s">
        <v>986</v>
      </c>
      <c r="O3317" s="37" t="s">
        <v>196</v>
      </c>
    </row>
    <row r="3318" spans="1:16" s="36" customFormat="1" x14ac:dyDescent="0.25">
      <c r="A3318" s="52" t="s">
        <v>6610</v>
      </c>
      <c r="B3318" s="44" t="str">
        <f t="shared" si="64"/>
        <v>M63 15'Cd/115V/1Ph/cCSAus</v>
      </c>
      <c r="C3318" s="39" t="s">
        <v>6611</v>
      </c>
      <c r="D3318" s="37" t="str">
        <f>VLOOKUP(A3318,'[1]Zoeller Pump Company'!$A$10:$C$3862,3,FALSE)</f>
        <v>https://www.zoellerpumps.com/en-us/products/sump-effluent-pumps/residential/model-63</v>
      </c>
      <c r="E3318" s="39" t="s">
        <v>21</v>
      </c>
      <c r="F3318" s="40">
        <v>354</v>
      </c>
      <c r="G3318" s="41">
        <f>F3318*0.75</f>
        <v>265.5</v>
      </c>
      <c r="H3318" s="39">
        <v>53514390501</v>
      </c>
      <c r="I3318" s="39">
        <v>28.5</v>
      </c>
      <c r="J3318" s="39" t="s">
        <v>22</v>
      </c>
      <c r="K3318" s="39">
        <v>10.25</v>
      </c>
      <c r="L3318" s="39">
        <v>7.75</v>
      </c>
      <c r="M3318" s="39">
        <v>10.25</v>
      </c>
      <c r="N3318" s="37" t="s">
        <v>986</v>
      </c>
      <c r="O3318" s="37" t="s">
        <v>196</v>
      </c>
    </row>
    <row r="3319" spans="1:16" s="36" customFormat="1" x14ac:dyDescent="0.25">
      <c r="A3319" s="37" t="s">
        <v>6612</v>
      </c>
      <c r="B3319" s="44" t="str">
        <f t="shared" si="64"/>
        <v>E631 230V/1Ph/1750/2.0 Bhp/3"Vert-D</v>
      </c>
      <c r="C3319" s="37" t="s">
        <v>6613</v>
      </c>
      <c r="D3319" s="37" t="str">
        <f>VLOOKUP(A3319,'[1]Zoeller Pump Company'!$A$10:$C$3862,3,FALSE)</f>
        <v>https://www.zoellerpumps.com/en-us/products/sewage-pumps/commercial/600-series</v>
      </c>
      <c r="E3319" s="37" t="s">
        <v>21</v>
      </c>
      <c r="F3319" s="40">
        <v>4335</v>
      </c>
      <c r="G3319" s="41"/>
      <c r="H3319" s="42">
        <v>53514116453</v>
      </c>
      <c r="I3319" s="43">
        <v>245</v>
      </c>
      <c r="J3319" s="43" t="s">
        <v>22</v>
      </c>
      <c r="K3319" s="43">
        <v>45</v>
      </c>
      <c r="L3319" s="43">
        <v>24.5</v>
      </c>
      <c r="M3319" s="43">
        <v>32.75</v>
      </c>
      <c r="N3319" s="37" t="s">
        <v>23</v>
      </c>
      <c r="O3319" s="37" t="s">
        <v>24</v>
      </c>
    </row>
    <row r="3320" spans="1:16" s="36" customFormat="1" x14ac:dyDescent="0.25">
      <c r="A3320" s="37" t="s">
        <v>6614</v>
      </c>
      <c r="B3320" s="44" t="str">
        <f t="shared" si="64"/>
        <v>E631 230V/1Ph/1750/2.0 Bhp/4"D</v>
      </c>
      <c r="C3320" s="37" t="s">
        <v>6615</v>
      </c>
      <c r="D3320" s="37" t="str">
        <f>VLOOKUP(A3320,'[1]Zoeller Pump Company'!$A$10:$C$3862,3,FALSE)</f>
        <v>https://www.zoellerpumps.com/en-us/products/sewage-pumps/commercial/600-series</v>
      </c>
      <c r="E3320" s="37" t="s">
        <v>21</v>
      </c>
      <c r="F3320" s="40">
        <v>4335</v>
      </c>
      <c r="G3320" s="41"/>
      <c r="H3320" s="42">
        <v>53514116460</v>
      </c>
      <c r="I3320" s="43">
        <v>245</v>
      </c>
      <c r="J3320" s="43" t="s">
        <v>22</v>
      </c>
      <c r="K3320" s="43">
        <v>45</v>
      </c>
      <c r="L3320" s="43">
        <v>24.5</v>
      </c>
      <c r="M3320" s="43">
        <v>32.75</v>
      </c>
      <c r="N3320" s="37" t="s">
        <v>23</v>
      </c>
      <c r="O3320" s="37" t="s">
        <v>24</v>
      </c>
      <c r="P3320" s="39"/>
    </row>
    <row r="3321" spans="1:16" s="36" customFormat="1" x14ac:dyDescent="0.25">
      <c r="A3321" s="37" t="s">
        <v>6616</v>
      </c>
      <c r="B3321" s="44" t="str">
        <f t="shared" si="64"/>
        <v>J631 200V/3Ph/1750/2.0 Bhp/3"Vert-D</v>
      </c>
      <c r="C3321" s="37" t="s">
        <v>6617</v>
      </c>
      <c r="D3321" s="37" t="str">
        <f>VLOOKUP(A3321,'[1]Zoeller Pump Company'!$A$10:$C$3862,3,FALSE)</f>
        <v>https://www.zoellerpumps.com/en-us/products/sewage-pumps/commercial/600-series</v>
      </c>
      <c r="E3321" s="37" t="s">
        <v>21</v>
      </c>
      <c r="F3321" s="40">
        <v>3855</v>
      </c>
      <c r="G3321" s="41"/>
      <c r="H3321" s="42">
        <v>53514116477</v>
      </c>
      <c r="I3321" s="43">
        <v>245</v>
      </c>
      <c r="J3321" s="43" t="s">
        <v>22</v>
      </c>
      <c r="K3321" s="43">
        <v>45</v>
      </c>
      <c r="L3321" s="43">
        <v>24.5</v>
      </c>
      <c r="M3321" s="43">
        <v>32.75</v>
      </c>
      <c r="N3321" s="37" t="s">
        <v>23</v>
      </c>
      <c r="O3321" s="37" t="s">
        <v>24</v>
      </c>
    </row>
    <row r="3322" spans="1:16" s="36" customFormat="1" x14ac:dyDescent="0.25">
      <c r="A3322" s="37" t="s">
        <v>6618</v>
      </c>
      <c r="B3322" s="44" t="str">
        <f t="shared" si="64"/>
        <v>J631 200V/3Ph/1750/2.0 Bhp/4"D</v>
      </c>
      <c r="C3322" s="37" t="s">
        <v>6619</v>
      </c>
      <c r="D3322" s="37" t="str">
        <f>VLOOKUP(A3322,'[1]Zoeller Pump Company'!$A$10:$C$3862,3,FALSE)</f>
        <v>https://www.zoellerpumps.com/en-us/products/sewage-pumps/commercial/600-series</v>
      </c>
      <c r="E3322" s="37" t="s">
        <v>21</v>
      </c>
      <c r="F3322" s="40">
        <v>3855</v>
      </c>
      <c r="G3322" s="41"/>
      <c r="H3322" s="42">
        <v>53514116484</v>
      </c>
      <c r="I3322" s="43">
        <v>245</v>
      </c>
      <c r="J3322" s="43" t="s">
        <v>22</v>
      </c>
      <c r="K3322" s="43">
        <v>45</v>
      </c>
      <c r="L3322" s="43">
        <v>24.5</v>
      </c>
      <c r="M3322" s="43">
        <v>32.75</v>
      </c>
      <c r="N3322" s="37" t="s">
        <v>23</v>
      </c>
      <c r="O3322" s="37" t="s">
        <v>24</v>
      </c>
    </row>
    <row r="3323" spans="1:16" s="36" customFormat="1" x14ac:dyDescent="0.25">
      <c r="A3323" s="37" t="s">
        <v>6620</v>
      </c>
      <c r="B3323" s="44" t="str">
        <f t="shared" si="64"/>
        <v>F631 230V/3Ph/1750/2.0 Bhp/3"Vert-D</v>
      </c>
      <c r="C3323" s="37" t="s">
        <v>6621</v>
      </c>
      <c r="D3323" s="37" t="str">
        <f>VLOOKUP(A3323,'[1]Zoeller Pump Company'!$A$10:$C$3862,3,FALSE)</f>
        <v>https://www.zoellerpumps.com/en-us/products/sewage-pumps/commercial/600-series</v>
      </c>
      <c r="E3323" s="37" t="s">
        <v>21</v>
      </c>
      <c r="F3323" s="40">
        <v>3855</v>
      </c>
      <c r="G3323" s="41"/>
      <c r="H3323" s="42">
        <v>53514116491</v>
      </c>
      <c r="I3323" s="43">
        <v>245</v>
      </c>
      <c r="J3323" s="43" t="s">
        <v>22</v>
      </c>
      <c r="K3323" s="43">
        <v>45</v>
      </c>
      <c r="L3323" s="43">
        <v>24.5</v>
      </c>
      <c r="M3323" s="43">
        <v>32.75</v>
      </c>
      <c r="N3323" s="37" t="s">
        <v>23</v>
      </c>
      <c r="O3323" s="37" t="s">
        <v>24</v>
      </c>
    </row>
    <row r="3324" spans="1:16" s="36" customFormat="1" x14ac:dyDescent="0.25">
      <c r="A3324" s="37" t="s">
        <v>6622</v>
      </c>
      <c r="B3324" s="44" t="str">
        <f t="shared" si="64"/>
        <v>F631 230V/3Ph/1750/2.0 Bhp/4"D</v>
      </c>
      <c r="C3324" s="37" t="s">
        <v>6623</v>
      </c>
      <c r="D3324" s="37" t="str">
        <f>VLOOKUP(A3324,'[1]Zoeller Pump Company'!$A$10:$C$3862,3,FALSE)</f>
        <v>https://www.zoellerpumps.com/en-us/products/sewage-pumps/commercial/600-series</v>
      </c>
      <c r="E3324" s="37" t="s">
        <v>21</v>
      </c>
      <c r="F3324" s="40">
        <v>3855</v>
      </c>
      <c r="G3324" s="41"/>
      <c r="H3324" s="42">
        <v>53514116507</v>
      </c>
      <c r="I3324" s="43">
        <v>245</v>
      </c>
      <c r="J3324" s="43" t="s">
        <v>22</v>
      </c>
      <c r="K3324" s="43">
        <v>45</v>
      </c>
      <c r="L3324" s="43">
        <v>24.5</v>
      </c>
      <c r="M3324" s="43">
        <v>32.75</v>
      </c>
      <c r="N3324" s="37" t="s">
        <v>23</v>
      </c>
      <c r="O3324" s="37" t="s">
        <v>24</v>
      </c>
    </row>
    <row r="3325" spans="1:16" s="36" customFormat="1" x14ac:dyDescent="0.25">
      <c r="A3325" s="37" t="s">
        <v>6624</v>
      </c>
      <c r="B3325" s="44" t="str">
        <f t="shared" si="64"/>
        <v>G631 460V/3Ph/1750/2.0 Bhp/3"Vert-D</v>
      </c>
      <c r="C3325" s="37" t="s">
        <v>6625</v>
      </c>
      <c r="D3325" s="37" t="str">
        <f>VLOOKUP(A3325,'[1]Zoeller Pump Company'!$A$10:$C$3862,3,FALSE)</f>
        <v>https://www.zoellerpumps.com/en-us/products/sewage-pumps/commercial/600-series</v>
      </c>
      <c r="E3325" s="37" t="s">
        <v>21</v>
      </c>
      <c r="F3325" s="40">
        <v>3855</v>
      </c>
      <c r="G3325" s="41"/>
      <c r="H3325" s="42">
        <v>53514116514</v>
      </c>
      <c r="I3325" s="43">
        <v>245</v>
      </c>
      <c r="J3325" s="43" t="s">
        <v>22</v>
      </c>
      <c r="K3325" s="43">
        <v>45</v>
      </c>
      <c r="L3325" s="43">
        <v>24.5</v>
      </c>
      <c r="M3325" s="43">
        <v>32.75</v>
      </c>
      <c r="N3325" s="37" t="s">
        <v>23</v>
      </c>
      <c r="O3325" s="37" t="s">
        <v>24</v>
      </c>
    </row>
    <row r="3326" spans="1:16" s="36" customFormat="1" x14ac:dyDescent="0.25">
      <c r="A3326" s="37" t="s">
        <v>6626</v>
      </c>
      <c r="B3326" s="44" t="str">
        <f t="shared" si="64"/>
        <v>G631 460V/3Ph/1750/2.0 Bhp/4"D</v>
      </c>
      <c r="C3326" s="37" t="s">
        <v>6627</v>
      </c>
      <c r="D3326" s="37" t="str">
        <f>VLOOKUP(A3326,'[1]Zoeller Pump Company'!$A$10:$C$3862,3,FALSE)</f>
        <v>https://www.zoellerpumps.com/en-us/products/sewage-pumps/commercial/600-series</v>
      </c>
      <c r="E3326" s="37" t="s">
        <v>21</v>
      </c>
      <c r="F3326" s="40">
        <v>3855</v>
      </c>
      <c r="G3326" s="41"/>
      <c r="H3326" s="42">
        <v>53514116521</v>
      </c>
      <c r="I3326" s="43">
        <v>245</v>
      </c>
      <c r="J3326" s="43" t="s">
        <v>22</v>
      </c>
      <c r="K3326" s="43">
        <v>45</v>
      </c>
      <c r="L3326" s="43">
        <v>24.5</v>
      </c>
      <c r="M3326" s="43">
        <v>32.75</v>
      </c>
      <c r="N3326" s="37" t="s">
        <v>23</v>
      </c>
      <c r="O3326" s="37" t="s">
        <v>24</v>
      </c>
    </row>
    <row r="3327" spans="1:16" s="36" customFormat="1" x14ac:dyDescent="0.25">
      <c r="A3327" s="37" t="s">
        <v>6628</v>
      </c>
      <c r="B3327" s="44" t="str">
        <f t="shared" si="64"/>
        <v>J631 200V/3Ph/1750/2.0 Bhp/3"Hor-D</v>
      </c>
      <c r="C3327" s="37" t="s">
        <v>6629</v>
      </c>
      <c r="D3327" s="37" t="str">
        <f>VLOOKUP(A3327,'[1]Zoeller Pump Company'!$A$10:$C$3862,3,FALSE)</f>
        <v>https://www.zoellerpumps.com/en-us/products/sewage-pumps/commercial/600-series</v>
      </c>
      <c r="E3327" s="37" t="s">
        <v>21</v>
      </c>
      <c r="F3327" s="40">
        <v>3855</v>
      </c>
      <c r="G3327" s="41"/>
      <c r="H3327" s="42">
        <v>53514117283</v>
      </c>
      <c r="I3327" s="43">
        <v>245</v>
      </c>
      <c r="J3327" s="43" t="s">
        <v>22</v>
      </c>
      <c r="K3327" s="43">
        <v>45</v>
      </c>
      <c r="L3327" s="43">
        <v>24.5</v>
      </c>
      <c r="M3327" s="43">
        <v>32.75</v>
      </c>
      <c r="N3327" s="37" t="s">
        <v>23</v>
      </c>
      <c r="O3327" s="37" t="s">
        <v>24</v>
      </c>
      <c r="P3327" s="39"/>
    </row>
    <row r="3328" spans="1:16" s="36" customFormat="1" x14ac:dyDescent="0.25">
      <c r="A3328" s="37" t="s">
        <v>6630</v>
      </c>
      <c r="B3328" s="44" t="str">
        <f t="shared" si="64"/>
        <v>G631 50'Cd/460V/3Ph/1750/2.0Bhp/3"Vert-D</v>
      </c>
      <c r="C3328" s="37" t="s">
        <v>6631</v>
      </c>
      <c r="D3328" s="37" t="str">
        <f>VLOOKUP(A3328,'[1]Zoeller Pump Company'!$A$10:$C$3862,3,FALSE)</f>
        <v>https://www.zoellerpumps.com/en-us/products/sewage-pumps/commercial/600-series</v>
      </c>
      <c r="E3328" s="37" t="s">
        <v>21</v>
      </c>
      <c r="F3328" s="40">
        <v>4015</v>
      </c>
      <c r="G3328" s="41"/>
      <c r="H3328" s="42">
        <v>53514120153</v>
      </c>
      <c r="I3328" s="43">
        <v>245</v>
      </c>
      <c r="J3328" s="43" t="s">
        <v>22</v>
      </c>
      <c r="K3328" s="43">
        <v>45</v>
      </c>
      <c r="L3328" s="43">
        <v>24.5</v>
      </c>
      <c r="M3328" s="43">
        <v>32.75</v>
      </c>
      <c r="N3328" s="37" t="s">
        <v>23</v>
      </c>
      <c r="O3328" s="37" t="s">
        <v>24</v>
      </c>
    </row>
    <row r="3329" spans="1:15" s="36" customFormat="1" x14ac:dyDescent="0.25">
      <c r="A3329" s="37" t="s">
        <v>6632</v>
      </c>
      <c r="B3329" s="44" t="str">
        <f t="shared" si="64"/>
        <v>G631 75'Cd/460V/3Ph/1750/2.0Bhp/4"D</v>
      </c>
      <c r="C3329" s="37" t="s">
        <v>6633</v>
      </c>
      <c r="D3329" s="37" t="str">
        <f>VLOOKUP(A3329,'[1]Zoeller Pump Company'!$A$10:$C$3862,3,FALSE)</f>
        <v>https://www.zoellerpumps.com/en-us/products/sewage-pumps/commercial/600-series</v>
      </c>
      <c r="E3329" s="37" t="s">
        <v>21</v>
      </c>
      <c r="F3329" s="40">
        <v>4105</v>
      </c>
      <c r="G3329" s="41"/>
      <c r="H3329" s="42">
        <v>53514138899</v>
      </c>
      <c r="I3329" s="43">
        <v>245</v>
      </c>
      <c r="J3329" s="43" t="s">
        <v>22</v>
      </c>
      <c r="K3329" s="43">
        <v>45</v>
      </c>
      <c r="L3329" s="43">
        <v>24.5</v>
      </c>
      <c r="M3329" s="43">
        <v>32.75</v>
      </c>
      <c r="N3329" s="37" t="s">
        <v>23</v>
      </c>
      <c r="O3329" s="37" t="s">
        <v>24</v>
      </c>
    </row>
    <row r="3330" spans="1:15" s="36" customFormat="1" x14ac:dyDescent="0.25">
      <c r="A3330" s="37" t="s">
        <v>6634</v>
      </c>
      <c r="B3330" s="44" t="str">
        <f t="shared" si="64"/>
        <v>E631 230V/1Ph/1750/2.0 Bhp/3"Hor-D</v>
      </c>
      <c r="C3330" s="37" t="s">
        <v>6635</v>
      </c>
      <c r="D3330" s="37" t="str">
        <f>VLOOKUP(A3330,'[1]Zoeller Pump Company'!$A$10:$C$3862,3,FALSE)</f>
        <v>https://www.zoellerpumps.com/en-us/products/sewage-pumps/commercial/600-series</v>
      </c>
      <c r="E3330" s="37" t="s">
        <v>21</v>
      </c>
      <c r="F3330" s="40">
        <v>4335</v>
      </c>
      <c r="G3330" s="41"/>
      <c r="H3330" s="42">
        <v>53514141677</v>
      </c>
      <c r="I3330" s="43">
        <v>245</v>
      </c>
      <c r="J3330" s="43" t="s">
        <v>22</v>
      </c>
      <c r="K3330" s="43">
        <v>45</v>
      </c>
      <c r="L3330" s="43">
        <v>24.5</v>
      </c>
      <c r="M3330" s="43">
        <v>32.75</v>
      </c>
      <c r="N3330" s="37" t="s">
        <v>23</v>
      </c>
      <c r="O3330" s="37" t="s">
        <v>24</v>
      </c>
    </row>
    <row r="3331" spans="1:15" s="36" customFormat="1" x14ac:dyDescent="0.25">
      <c r="A3331" s="37" t="s">
        <v>6636</v>
      </c>
      <c r="B3331" s="44" t="str">
        <f t="shared" si="64"/>
        <v>G631 460V/3Ph/1750/2.0 Bhp/3"Hor-D</v>
      </c>
      <c r="C3331" s="37" t="s">
        <v>6637</v>
      </c>
      <c r="D3331" s="37" t="str">
        <f>VLOOKUP(A3331,'[1]Zoeller Pump Company'!$A$10:$C$3862,3,FALSE)</f>
        <v>https://www.zoellerpumps.com/en-us/products/sewage-pumps/commercial/600-series</v>
      </c>
      <c r="E3331" s="37" t="s">
        <v>21</v>
      </c>
      <c r="F3331" s="40">
        <v>3855</v>
      </c>
      <c r="G3331" s="41"/>
      <c r="H3331" s="42">
        <v>53514141820</v>
      </c>
      <c r="I3331" s="43">
        <v>245</v>
      </c>
      <c r="J3331" s="43" t="s">
        <v>22</v>
      </c>
      <c r="K3331" s="43">
        <v>45</v>
      </c>
      <c r="L3331" s="43">
        <v>24.5</v>
      </c>
      <c r="M3331" s="43">
        <v>32.75</v>
      </c>
      <c r="N3331" s="37" t="s">
        <v>23</v>
      </c>
      <c r="O3331" s="37" t="s">
        <v>24</v>
      </c>
    </row>
    <row r="3332" spans="1:15" s="36" customFormat="1" x14ac:dyDescent="0.25">
      <c r="A3332" s="37" t="s">
        <v>6638</v>
      </c>
      <c r="B3332" s="44" t="str">
        <f t="shared" si="64"/>
        <v>EX631 230V/1Ph/1750/2.0 Bhp/3"Vert-D/Ex Pr</v>
      </c>
      <c r="C3332" s="37" t="s">
        <v>6639</v>
      </c>
      <c r="D3332" s="37" t="str">
        <f>VLOOKUP(A3332,'[1]Zoeller Pump Company'!$A$10:$C$3862,3,FALSE)</f>
        <v>https://www.zoellerpumps.com/en-us/products/sewage-pumps/commercial/600-series</v>
      </c>
      <c r="E3332" s="37" t="s">
        <v>21</v>
      </c>
      <c r="F3332" s="40">
        <v>6035</v>
      </c>
      <c r="G3332" s="41"/>
      <c r="H3332" s="42">
        <v>53514155346</v>
      </c>
      <c r="I3332" s="43">
        <v>295</v>
      </c>
      <c r="J3332" s="43" t="s">
        <v>22</v>
      </c>
      <c r="K3332" s="43">
        <v>45</v>
      </c>
      <c r="L3332" s="43">
        <v>24.5</v>
      </c>
      <c r="M3332" s="43">
        <v>32.75</v>
      </c>
      <c r="N3332" s="37" t="s">
        <v>23</v>
      </c>
      <c r="O3332" s="37" t="s">
        <v>24</v>
      </c>
    </row>
    <row r="3333" spans="1:15" s="36" customFormat="1" x14ac:dyDescent="0.25">
      <c r="A3333" s="37" t="s">
        <v>6640</v>
      </c>
      <c r="B3333" s="44" t="str">
        <f t="shared" si="64"/>
        <v>EX631 230V/1Ph/1750/2.0 Bhp/3"Hor-D/Ex Pr</v>
      </c>
      <c r="C3333" s="37" t="s">
        <v>6641</v>
      </c>
      <c r="D3333" s="37" t="str">
        <f>VLOOKUP(A3333,'[1]Zoeller Pump Company'!$A$10:$C$3862,3,FALSE)</f>
        <v>https://www.zoellerpumps.com/en-us/products/sewage-pumps/commercial/600-series</v>
      </c>
      <c r="E3333" s="37" t="s">
        <v>21</v>
      </c>
      <c r="F3333" s="40">
        <v>6035</v>
      </c>
      <c r="G3333" s="41"/>
      <c r="H3333" s="42">
        <v>53514157685</v>
      </c>
      <c r="I3333" s="43">
        <v>295</v>
      </c>
      <c r="J3333" s="43" t="s">
        <v>22</v>
      </c>
      <c r="K3333" s="43">
        <v>45</v>
      </c>
      <c r="L3333" s="43">
        <v>24.5</v>
      </c>
      <c r="M3333" s="43">
        <v>32.75</v>
      </c>
      <c r="N3333" s="37" t="s">
        <v>23</v>
      </c>
      <c r="O3333" s="37" t="s">
        <v>24</v>
      </c>
    </row>
    <row r="3334" spans="1:15" s="36" customFormat="1" x14ac:dyDescent="0.25">
      <c r="A3334" s="37" t="s">
        <v>6642</v>
      </c>
      <c r="B3334" s="44" t="str">
        <f t="shared" si="64"/>
        <v>EX631 230V/1Ph/1750/2.0 Bhp/4"D/Ex Pr</v>
      </c>
      <c r="C3334" s="37" t="s">
        <v>6643</v>
      </c>
      <c r="D3334" s="37" t="str">
        <f>VLOOKUP(A3334,'[1]Zoeller Pump Company'!$A$10:$C$3862,3,FALSE)</f>
        <v>https://www.zoellerpumps.com/en-us/products/sewage-pumps/commercial/600-series</v>
      </c>
      <c r="E3334" s="37" t="s">
        <v>21</v>
      </c>
      <c r="F3334" s="40">
        <v>6035</v>
      </c>
      <c r="G3334" s="41"/>
      <c r="H3334" s="42">
        <v>53514157708</v>
      </c>
      <c r="I3334" s="43">
        <v>295</v>
      </c>
      <c r="J3334" s="43" t="s">
        <v>22</v>
      </c>
      <c r="K3334" s="43">
        <v>45</v>
      </c>
      <c r="L3334" s="43">
        <v>24.5</v>
      </c>
      <c r="M3334" s="43">
        <v>32.75</v>
      </c>
      <c r="N3334" s="37" t="s">
        <v>23</v>
      </c>
      <c r="O3334" s="37" t="s">
        <v>24</v>
      </c>
    </row>
    <row r="3335" spans="1:15" s="36" customFormat="1" x14ac:dyDescent="0.25">
      <c r="A3335" s="37" t="s">
        <v>6644</v>
      </c>
      <c r="B3335" s="44" t="str">
        <f t="shared" si="64"/>
        <v>JX631 200V/3Ph/1750/2.0 Bhp/3"Vert-D/Ex Pr</v>
      </c>
      <c r="C3335" s="37" t="s">
        <v>6645</v>
      </c>
      <c r="D3335" s="37" t="str">
        <f>VLOOKUP(A3335,'[1]Zoeller Pump Company'!$A$10:$C$3862,3,FALSE)</f>
        <v>https://www.zoellerpumps.com/en-us/products/sewage-pumps/commercial/600-series</v>
      </c>
      <c r="E3335" s="37" t="s">
        <v>21</v>
      </c>
      <c r="F3335" s="40">
        <v>5555</v>
      </c>
      <c r="G3335" s="41"/>
      <c r="H3335" s="42">
        <v>53514157722</v>
      </c>
      <c r="I3335" s="43">
        <v>295</v>
      </c>
      <c r="J3335" s="43" t="s">
        <v>22</v>
      </c>
      <c r="K3335" s="43">
        <v>45</v>
      </c>
      <c r="L3335" s="43">
        <v>24.5</v>
      </c>
      <c r="M3335" s="43">
        <v>32.75</v>
      </c>
      <c r="N3335" s="37" t="s">
        <v>23</v>
      </c>
      <c r="O3335" s="37" t="s">
        <v>24</v>
      </c>
    </row>
    <row r="3336" spans="1:15" s="36" customFormat="1" x14ac:dyDescent="0.25">
      <c r="A3336" s="37" t="s">
        <v>6646</v>
      </c>
      <c r="B3336" s="44" t="str">
        <f t="shared" si="64"/>
        <v>JX631 200V/3Ph/1750/2.0 Bhp/3"Hor-D/Ex Pr</v>
      </c>
      <c r="C3336" s="37" t="s">
        <v>6647</v>
      </c>
      <c r="D3336" s="37" t="str">
        <f>VLOOKUP(A3336,'[1]Zoeller Pump Company'!$A$10:$C$3862,3,FALSE)</f>
        <v>https://www.zoellerpumps.com/en-us/products/sewage-pumps/commercial/600-series</v>
      </c>
      <c r="E3336" s="37" t="s">
        <v>21</v>
      </c>
      <c r="F3336" s="40">
        <v>5555</v>
      </c>
      <c r="G3336" s="41"/>
      <c r="H3336" s="42">
        <v>53514157739</v>
      </c>
      <c r="I3336" s="43">
        <v>295</v>
      </c>
      <c r="J3336" s="43" t="s">
        <v>22</v>
      </c>
      <c r="K3336" s="43">
        <v>45</v>
      </c>
      <c r="L3336" s="43">
        <v>24.5</v>
      </c>
      <c r="M3336" s="43">
        <v>32.75</v>
      </c>
      <c r="N3336" s="37" t="s">
        <v>23</v>
      </c>
      <c r="O3336" s="37" t="s">
        <v>24</v>
      </c>
    </row>
    <row r="3337" spans="1:15" s="36" customFormat="1" x14ac:dyDescent="0.25">
      <c r="A3337" s="37" t="s">
        <v>6648</v>
      </c>
      <c r="B3337" s="44" t="str">
        <f t="shared" si="64"/>
        <v>JX631 200V/3Ph/1750/2.0 Bhp/4"D/Ex Pr</v>
      </c>
      <c r="C3337" s="37" t="s">
        <v>6649</v>
      </c>
      <c r="D3337" s="37" t="str">
        <f>VLOOKUP(A3337,'[1]Zoeller Pump Company'!$A$10:$C$3862,3,FALSE)</f>
        <v>https://www.zoellerpumps.com/en-us/products/sewage-pumps/commercial/600-series</v>
      </c>
      <c r="E3337" s="37" t="s">
        <v>21</v>
      </c>
      <c r="F3337" s="40">
        <v>5555</v>
      </c>
      <c r="G3337" s="41"/>
      <c r="H3337" s="42">
        <v>53514157746</v>
      </c>
      <c r="I3337" s="43">
        <v>295</v>
      </c>
      <c r="J3337" s="43" t="s">
        <v>22</v>
      </c>
      <c r="K3337" s="43">
        <v>45</v>
      </c>
      <c r="L3337" s="43">
        <v>24.5</v>
      </c>
      <c r="M3337" s="43">
        <v>32.75</v>
      </c>
      <c r="N3337" s="37" t="s">
        <v>23</v>
      </c>
      <c r="O3337" s="37" t="s">
        <v>24</v>
      </c>
    </row>
    <row r="3338" spans="1:15" s="36" customFormat="1" x14ac:dyDescent="0.25">
      <c r="A3338" s="37" t="s">
        <v>6650</v>
      </c>
      <c r="B3338" s="44" t="str">
        <f t="shared" si="64"/>
        <v>FX631 230V/3Ph/1750/2.0 Bhp/3"Vert-D/Ex Pr</v>
      </c>
      <c r="C3338" s="37" t="s">
        <v>6651</v>
      </c>
      <c r="D3338" s="37" t="str">
        <f>VLOOKUP(A3338,'[1]Zoeller Pump Company'!$A$10:$C$3862,3,FALSE)</f>
        <v>https://www.zoellerpumps.com/en-us/products/sewage-pumps/commercial/600-series</v>
      </c>
      <c r="E3338" s="37" t="s">
        <v>21</v>
      </c>
      <c r="F3338" s="40">
        <v>5555</v>
      </c>
      <c r="G3338" s="41"/>
      <c r="H3338" s="42">
        <v>53514157760</v>
      </c>
      <c r="I3338" s="43">
        <v>295</v>
      </c>
      <c r="J3338" s="43" t="s">
        <v>22</v>
      </c>
      <c r="K3338" s="43">
        <v>45</v>
      </c>
      <c r="L3338" s="43">
        <v>24.5</v>
      </c>
      <c r="M3338" s="43">
        <v>32.75</v>
      </c>
      <c r="N3338" s="37" t="s">
        <v>23</v>
      </c>
      <c r="O3338" s="37" t="s">
        <v>24</v>
      </c>
    </row>
    <row r="3339" spans="1:15" s="36" customFormat="1" x14ac:dyDescent="0.25">
      <c r="A3339" s="37" t="s">
        <v>6652</v>
      </c>
      <c r="B3339" s="44" t="str">
        <f t="shared" si="64"/>
        <v>FX631 230V/3Ph/1750/2.0 Bhp/3"Hor-D/Ex Pr</v>
      </c>
      <c r="C3339" s="37" t="s">
        <v>6653</v>
      </c>
      <c r="D3339" s="37" t="str">
        <f>VLOOKUP(A3339,'[1]Zoeller Pump Company'!$A$10:$C$3862,3,FALSE)</f>
        <v>https://www.zoellerpumps.com/en-us/products/sewage-pumps/commercial/600-series</v>
      </c>
      <c r="E3339" s="37" t="s">
        <v>21</v>
      </c>
      <c r="F3339" s="40">
        <v>5555</v>
      </c>
      <c r="G3339" s="41"/>
      <c r="H3339" s="42">
        <v>53514157784</v>
      </c>
      <c r="I3339" s="43">
        <v>295</v>
      </c>
      <c r="J3339" s="43" t="s">
        <v>22</v>
      </c>
      <c r="K3339" s="43">
        <v>45</v>
      </c>
      <c r="L3339" s="43">
        <v>24.5</v>
      </c>
      <c r="M3339" s="43">
        <v>32.75</v>
      </c>
      <c r="N3339" s="37" t="s">
        <v>23</v>
      </c>
      <c r="O3339" s="37" t="s">
        <v>24</v>
      </c>
    </row>
    <row r="3340" spans="1:15" s="36" customFormat="1" x14ac:dyDescent="0.25">
      <c r="A3340" s="37" t="s">
        <v>6654</v>
      </c>
      <c r="B3340" s="44" t="str">
        <f t="shared" si="64"/>
        <v>FX631 230V/3Ph/1750/2.0 Bhp/4"D/Ex Pr</v>
      </c>
      <c r="C3340" s="37" t="s">
        <v>6655</v>
      </c>
      <c r="D3340" s="37" t="str">
        <f>VLOOKUP(A3340,'[1]Zoeller Pump Company'!$A$10:$C$3862,3,FALSE)</f>
        <v>https://www.zoellerpumps.com/en-us/products/sewage-pumps/commercial/600-series</v>
      </c>
      <c r="E3340" s="37" t="s">
        <v>21</v>
      </c>
      <c r="F3340" s="40">
        <v>5555</v>
      </c>
      <c r="G3340" s="41"/>
      <c r="H3340" s="42">
        <v>53514157791</v>
      </c>
      <c r="I3340" s="43">
        <v>295</v>
      </c>
      <c r="J3340" s="43" t="s">
        <v>22</v>
      </c>
      <c r="K3340" s="43">
        <v>45</v>
      </c>
      <c r="L3340" s="43">
        <v>24.5</v>
      </c>
      <c r="M3340" s="43">
        <v>32.75</v>
      </c>
      <c r="N3340" s="37" t="s">
        <v>23</v>
      </c>
      <c r="O3340" s="37" t="s">
        <v>24</v>
      </c>
    </row>
    <row r="3341" spans="1:15" s="36" customFormat="1" x14ac:dyDescent="0.25">
      <c r="A3341" s="37" t="s">
        <v>6656</v>
      </c>
      <c r="B3341" s="44" t="str">
        <f t="shared" si="64"/>
        <v>GX631 460V/3Ph/1750/2.0 Bhp/3"Vert-D/Ex Pr</v>
      </c>
      <c r="C3341" s="37" t="s">
        <v>6657</v>
      </c>
      <c r="D3341" s="37" t="str">
        <f>VLOOKUP(A3341,'[1]Zoeller Pump Company'!$A$10:$C$3862,3,FALSE)</f>
        <v>https://www.zoellerpumps.com/en-us/products/sewage-pumps/commercial/600-series</v>
      </c>
      <c r="E3341" s="37" t="s">
        <v>21</v>
      </c>
      <c r="F3341" s="40">
        <v>5555</v>
      </c>
      <c r="G3341" s="41"/>
      <c r="H3341" s="42">
        <v>53514157814</v>
      </c>
      <c r="I3341" s="43">
        <v>295</v>
      </c>
      <c r="J3341" s="43" t="s">
        <v>22</v>
      </c>
      <c r="K3341" s="43">
        <v>45</v>
      </c>
      <c r="L3341" s="43">
        <v>24.5</v>
      </c>
      <c r="M3341" s="43">
        <v>32.75</v>
      </c>
      <c r="N3341" s="37" t="s">
        <v>23</v>
      </c>
      <c r="O3341" s="37" t="s">
        <v>24</v>
      </c>
    </row>
    <row r="3342" spans="1:15" s="36" customFormat="1" x14ac:dyDescent="0.25">
      <c r="A3342" s="37" t="s">
        <v>6658</v>
      </c>
      <c r="B3342" s="44" t="str">
        <f t="shared" si="64"/>
        <v>GX631 460V/3Ph/1750/2.0 Bhp/3"Hor-D/Ex Pr</v>
      </c>
      <c r="C3342" s="37" t="s">
        <v>6659</v>
      </c>
      <c r="D3342" s="37" t="str">
        <f>VLOOKUP(A3342,'[1]Zoeller Pump Company'!$A$10:$C$3862,3,FALSE)</f>
        <v>https://www.zoellerpumps.com/en-us/products/sewage-pumps/commercial/600-series</v>
      </c>
      <c r="E3342" s="37" t="s">
        <v>21</v>
      </c>
      <c r="F3342" s="40">
        <v>5555</v>
      </c>
      <c r="G3342" s="41"/>
      <c r="H3342" s="42">
        <v>53514157883</v>
      </c>
      <c r="I3342" s="43">
        <v>295</v>
      </c>
      <c r="J3342" s="43" t="s">
        <v>22</v>
      </c>
      <c r="K3342" s="43">
        <v>45</v>
      </c>
      <c r="L3342" s="43">
        <v>24.5</v>
      </c>
      <c r="M3342" s="43">
        <v>32.75</v>
      </c>
      <c r="N3342" s="37" t="s">
        <v>23</v>
      </c>
      <c r="O3342" s="37" t="s">
        <v>24</v>
      </c>
    </row>
    <row r="3343" spans="1:15" s="36" customFormat="1" x14ac:dyDescent="0.25">
      <c r="A3343" s="37" t="s">
        <v>6660</v>
      </c>
      <c r="B3343" s="44" t="str">
        <f t="shared" si="64"/>
        <v>GX631 460V/3Ph/1750/2.0 Bhp/4"D/Ex Pr</v>
      </c>
      <c r="C3343" s="37" t="s">
        <v>6661</v>
      </c>
      <c r="D3343" s="37" t="str">
        <f>VLOOKUP(A3343,'[1]Zoeller Pump Company'!$A$10:$C$3862,3,FALSE)</f>
        <v>https://www.zoellerpumps.com/en-us/products/sewage-pumps/commercial/600-series</v>
      </c>
      <c r="E3343" s="37" t="s">
        <v>21</v>
      </c>
      <c r="F3343" s="40">
        <v>5555</v>
      </c>
      <c r="G3343" s="41"/>
      <c r="H3343" s="42">
        <v>53514157906</v>
      </c>
      <c r="I3343" s="43">
        <v>295</v>
      </c>
      <c r="J3343" s="43" t="s">
        <v>22</v>
      </c>
      <c r="K3343" s="43">
        <v>45</v>
      </c>
      <c r="L3343" s="43">
        <v>24.5</v>
      </c>
      <c r="M3343" s="43">
        <v>32.75</v>
      </c>
      <c r="N3343" s="37" t="s">
        <v>23</v>
      </c>
      <c r="O3343" s="37" t="s">
        <v>24</v>
      </c>
    </row>
    <row r="3344" spans="1:15" s="36" customFormat="1" x14ac:dyDescent="0.25">
      <c r="A3344" s="37" t="s">
        <v>6662</v>
      </c>
      <c r="B3344" s="44" t="str">
        <f t="shared" si="64"/>
        <v>J631 35'Cd/200V/3Ph/1750/2.0Bhp/4"D</v>
      </c>
      <c r="C3344" s="37" t="s">
        <v>6663</v>
      </c>
      <c r="D3344" s="37" t="str">
        <f>VLOOKUP(A3344,'[1]Zoeller Pump Company'!$A$10:$C$3862,3,FALSE)</f>
        <v>https://www.zoellerpumps.com/en-us/products/sewage-pumps/commercial/600-series</v>
      </c>
      <c r="E3344" s="37" t="s">
        <v>21</v>
      </c>
      <c r="F3344" s="40">
        <v>3955</v>
      </c>
      <c r="G3344" s="41"/>
      <c r="H3344" s="42">
        <v>53514153038</v>
      </c>
      <c r="I3344" s="43">
        <v>255</v>
      </c>
      <c r="J3344" s="43" t="s">
        <v>22</v>
      </c>
      <c r="K3344" s="43">
        <v>45</v>
      </c>
      <c r="L3344" s="43">
        <v>24.5</v>
      </c>
      <c r="M3344" s="43">
        <v>32.75</v>
      </c>
      <c r="N3344" s="37" t="s">
        <v>23</v>
      </c>
      <c r="O3344" s="37" t="s">
        <v>24</v>
      </c>
    </row>
    <row r="3345" spans="1:15" s="36" customFormat="1" x14ac:dyDescent="0.25">
      <c r="A3345" s="37" t="s">
        <v>6664</v>
      </c>
      <c r="B3345" s="44" t="str">
        <f t="shared" si="64"/>
        <v>F631 50'Cd/230V/3Ph/1750/2.0Bhp/3"Vert-D</v>
      </c>
      <c r="C3345" s="37" t="s">
        <v>6665</v>
      </c>
      <c r="D3345" s="37" t="str">
        <f>VLOOKUP(A3345,'[1]Zoeller Pump Company'!$A$10:$C$3862,3,FALSE)</f>
        <v>https://www.zoellerpumps.com/en-us/products/sewage-pumps/commercial/600-series</v>
      </c>
      <c r="E3345" s="37" t="s">
        <v>21</v>
      </c>
      <c r="F3345" s="40">
        <v>4015</v>
      </c>
      <c r="G3345" s="41"/>
      <c r="H3345" s="42">
        <v>53514154202</v>
      </c>
      <c r="I3345" s="43">
        <v>245</v>
      </c>
      <c r="J3345" s="43" t="s">
        <v>22</v>
      </c>
      <c r="K3345" s="43">
        <v>45</v>
      </c>
      <c r="L3345" s="43">
        <v>24.5</v>
      </c>
      <c r="M3345" s="43">
        <v>32.75</v>
      </c>
      <c r="N3345" s="37" t="s">
        <v>23</v>
      </c>
      <c r="O3345" s="37" t="s">
        <v>24</v>
      </c>
    </row>
    <row r="3346" spans="1:15" s="36" customFormat="1" x14ac:dyDescent="0.25">
      <c r="A3346" s="37" t="s">
        <v>6666</v>
      </c>
      <c r="B3346" s="44" t="str">
        <f t="shared" si="64"/>
        <v>E631 50'Cd/230V/1Ph/1750/2.0Bhp/3"Vert-D</v>
      </c>
      <c r="C3346" s="37" t="s">
        <v>6667</v>
      </c>
      <c r="D3346" s="37" t="str">
        <f>VLOOKUP(A3346,'[1]Zoeller Pump Company'!$A$10:$C$3862,3,FALSE)</f>
        <v>https://www.zoellerpumps.com/en-us/products/sewage-pumps/commercial/600-series</v>
      </c>
      <c r="E3346" s="37" t="s">
        <v>21</v>
      </c>
      <c r="F3346" s="40">
        <v>4495</v>
      </c>
      <c r="G3346" s="41"/>
      <c r="H3346" s="42">
        <v>53514164522</v>
      </c>
      <c r="I3346" s="43">
        <v>245</v>
      </c>
      <c r="J3346" s="43" t="s">
        <v>22</v>
      </c>
      <c r="K3346" s="43">
        <v>45</v>
      </c>
      <c r="L3346" s="43">
        <v>24.5</v>
      </c>
      <c r="M3346" s="43">
        <v>32.75</v>
      </c>
      <c r="N3346" s="37" t="s">
        <v>23</v>
      </c>
      <c r="O3346" s="37" t="s">
        <v>24</v>
      </c>
    </row>
    <row r="3347" spans="1:15" s="36" customFormat="1" x14ac:dyDescent="0.25">
      <c r="A3347" s="37" t="s">
        <v>6668</v>
      </c>
      <c r="B3347" s="44" t="str">
        <f t="shared" si="64"/>
        <v>G631 50'Cd/460V/3Ph/1750/2.0Bhp/3"Hor-D</v>
      </c>
      <c r="C3347" s="37" t="s">
        <v>6669</v>
      </c>
      <c r="D3347" s="37" t="str">
        <f>VLOOKUP(A3347,'[1]Zoeller Pump Company'!$A$10:$C$3862,3,FALSE)</f>
        <v>https://www.zoellerpumps.com/en-us/products/sewage-pumps/commercial/600-series</v>
      </c>
      <c r="E3347" s="37" t="s">
        <v>21</v>
      </c>
      <c r="F3347" s="40">
        <v>4015</v>
      </c>
      <c r="G3347" s="41"/>
      <c r="H3347" s="42">
        <v>53514171889</v>
      </c>
      <c r="I3347" s="43">
        <v>245</v>
      </c>
      <c r="J3347" s="43" t="s">
        <v>22</v>
      </c>
      <c r="K3347" s="43">
        <v>45</v>
      </c>
      <c r="L3347" s="43">
        <v>24.5</v>
      </c>
      <c r="M3347" s="43">
        <v>32.75</v>
      </c>
      <c r="N3347" s="37" t="s">
        <v>23</v>
      </c>
      <c r="O3347" s="37" t="s">
        <v>24</v>
      </c>
    </row>
    <row r="3348" spans="1:15" s="36" customFormat="1" x14ac:dyDescent="0.25">
      <c r="A3348" s="37" t="s">
        <v>6670</v>
      </c>
      <c r="B3348" s="44" t="str">
        <f t="shared" si="64"/>
        <v>JX631 50'Cd/200V/3P/1750/2.0Bhp/3"Vert-D/Ex Pr</v>
      </c>
      <c r="C3348" s="37" t="s">
        <v>6671</v>
      </c>
      <c r="D3348" s="37" t="str">
        <f>VLOOKUP(A3348,'[1]Zoeller Pump Company'!$A$10:$C$3862,3,FALSE)</f>
        <v>https://www.zoellerpumps.com/en-us/products/sewage-pumps/commercial/600-series</v>
      </c>
      <c r="E3348" s="37" t="s">
        <v>21</v>
      </c>
      <c r="F3348" s="40">
        <v>5715</v>
      </c>
      <c r="G3348" s="41"/>
      <c r="H3348" s="42">
        <v>53514174958</v>
      </c>
      <c r="I3348" s="43">
        <v>295</v>
      </c>
      <c r="J3348" s="43" t="s">
        <v>22</v>
      </c>
      <c r="K3348" s="43">
        <v>45</v>
      </c>
      <c r="L3348" s="43">
        <v>24.5</v>
      </c>
      <c r="M3348" s="43">
        <v>32.75</v>
      </c>
      <c r="N3348" s="37" t="s">
        <v>23</v>
      </c>
      <c r="O3348" s="37" t="s">
        <v>24</v>
      </c>
    </row>
    <row r="3349" spans="1:15" s="36" customFormat="1" x14ac:dyDescent="0.25">
      <c r="A3349" s="37" t="s">
        <v>6672</v>
      </c>
      <c r="B3349" s="44" t="str">
        <f t="shared" si="64"/>
        <v>G631 50'Cd/460V/3Ph/1750/2.0Bhp/4"D</v>
      </c>
      <c r="C3349" s="37" t="s">
        <v>6673</v>
      </c>
      <c r="D3349" s="37" t="str">
        <f>VLOOKUP(A3349,'[1]Zoeller Pump Company'!$A$10:$C$3862,3,FALSE)</f>
        <v>https://www.zoellerpumps.com/en-us/products/sewage-pumps/commercial/600-series</v>
      </c>
      <c r="E3349" s="37" t="s">
        <v>21</v>
      </c>
      <c r="F3349" s="40">
        <v>4015</v>
      </c>
      <c r="G3349" s="41"/>
      <c r="H3349" s="42">
        <v>53514201432</v>
      </c>
      <c r="I3349" s="43">
        <v>245</v>
      </c>
      <c r="J3349" s="43" t="s">
        <v>22</v>
      </c>
      <c r="K3349" s="43">
        <v>45</v>
      </c>
      <c r="L3349" s="43">
        <v>24.5</v>
      </c>
      <c r="M3349" s="43">
        <v>32.75</v>
      </c>
      <c r="N3349" s="37" t="s">
        <v>23</v>
      </c>
      <c r="O3349" s="37" t="s">
        <v>24</v>
      </c>
    </row>
    <row r="3350" spans="1:15" s="36" customFormat="1" x14ac:dyDescent="0.25">
      <c r="A3350" s="37" t="s">
        <v>6674</v>
      </c>
      <c r="B3350" s="44" t="str">
        <f t="shared" si="64"/>
        <v>E631 35'Cd/230V/1Ph/1750/2.0Bhp/4"D</v>
      </c>
      <c r="C3350" s="37" t="s">
        <v>6675</v>
      </c>
      <c r="D3350" s="37" t="str">
        <f>VLOOKUP(A3350,'[1]Zoeller Pump Company'!$A$10:$C$3862,3,FALSE)</f>
        <v>https://www.zoellerpumps.com/en-us/products/sewage-pumps/commercial/600-series</v>
      </c>
      <c r="E3350" s="37" t="s">
        <v>21</v>
      </c>
      <c r="F3350" s="40">
        <v>4435</v>
      </c>
      <c r="G3350" s="41"/>
      <c r="H3350" s="42">
        <v>53514202941</v>
      </c>
      <c r="I3350" s="43">
        <v>245</v>
      </c>
      <c r="J3350" s="43" t="s">
        <v>22</v>
      </c>
      <c r="K3350" s="43">
        <v>45</v>
      </c>
      <c r="L3350" s="43">
        <v>24.5</v>
      </c>
      <c r="M3350" s="43">
        <v>32.75</v>
      </c>
      <c r="N3350" s="37" t="s">
        <v>23</v>
      </c>
      <c r="O3350" s="37" t="s">
        <v>24</v>
      </c>
    </row>
    <row r="3351" spans="1:15" s="36" customFormat="1" x14ac:dyDescent="0.25">
      <c r="A3351" s="37" t="s">
        <v>6676</v>
      </c>
      <c r="B3351" s="44" t="str">
        <f t="shared" si="64"/>
        <v>G631 35' Cd/460V/3Ph/1750/2.0 Bhp/3"Vert-D</v>
      </c>
      <c r="C3351" s="37" t="s">
        <v>6677</v>
      </c>
      <c r="D3351" s="37" t="str">
        <f>VLOOKUP(A3351,'[1]Zoeller Pump Company'!$A$10:$C$3862,3,FALSE)</f>
        <v>https://www.zoellerpumps.com/en-us/products/sewage-pumps/commercial/600-series</v>
      </c>
      <c r="E3351" s="37" t="s">
        <v>21</v>
      </c>
      <c r="F3351" s="40">
        <v>3955</v>
      </c>
      <c r="G3351" s="41"/>
      <c r="H3351" s="42">
        <v>53514251772</v>
      </c>
      <c r="I3351" s="43">
        <v>245</v>
      </c>
      <c r="J3351" s="43" t="s">
        <v>22</v>
      </c>
      <c r="K3351" s="43">
        <v>45</v>
      </c>
      <c r="L3351" s="43">
        <v>24.5</v>
      </c>
      <c r="M3351" s="43">
        <v>32.75</v>
      </c>
      <c r="N3351" s="37" t="s">
        <v>23</v>
      </c>
      <c r="O3351" s="37" t="s">
        <v>24</v>
      </c>
    </row>
    <row r="3352" spans="1:15" s="36" customFormat="1" x14ac:dyDescent="0.25">
      <c r="A3352" s="37" t="s">
        <v>6678</v>
      </c>
      <c r="B3352" s="44" t="str">
        <f t="shared" si="64"/>
        <v>J631 35'Cd/200V/3Ph/1750/2.0 Bhp/3"Vert-D</v>
      </c>
      <c r="C3352" s="37" t="s">
        <v>6679</v>
      </c>
      <c r="D3352" s="37" t="str">
        <f>VLOOKUP(A3352,'[1]Zoeller Pump Company'!$A$10:$C$3862,3,FALSE)</f>
        <v>https://www.zoellerpumps.com/en-us/products/sewage-pumps/commercial/600-series</v>
      </c>
      <c r="E3352" s="37" t="s">
        <v>21</v>
      </c>
      <c r="F3352" s="40">
        <v>3955</v>
      </c>
      <c r="G3352" s="41"/>
      <c r="H3352" s="42">
        <v>53514290818</v>
      </c>
      <c r="I3352" s="43">
        <v>245</v>
      </c>
      <c r="J3352" s="43" t="s">
        <v>22</v>
      </c>
      <c r="K3352" s="43">
        <v>45</v>
      </c>
      <c r="L3352" s="43">
        <v>24.5</v>
      </c>
      <c r="M3352" s="43">
        <v>32.75</v>
      </c>
      <c r="N3352" s="37" t="s">
        <v>23</v>
      </c>
      <c r="O3352" s="37" t="s">
        <v>24</v>
      </c>
    </row>
    <row r="3353" spans="1:15" s="36" customFormat="1" x14ac:dyDescent="0.25">
      <c r="A3353" s="37" t="s">
        <v>6680</v>
      </c>
      <c r="B3353" s="44" t="str">
        <f t="shared" si="64"/>
        <v>J631 50'Cd/200V/3Ph/1750/2.0 Bhp/3"Vert-D</v>
      </c>
      <c r="C3353" s="37" t="s">
        <v>6681</v>
      </c>
      <c r="D3353" s="37" t="str">
        <f>VLOOKUP(A3353,'[1]Zoeller Pump Company'!$A$10:$C$3862,3,FALSE)</f>
        <v>https://www.zoellerpumps.com/en-us/products/sewage-pumps/commercial/600-series</v>
      </c>
      <c r="E3353" s="37" t="s">
        <v>21</v>
      </c>
      <c r="F3353" s="40">
        <v>4015</v>
      </c>
      <c r="G3353" s="41"/>
      <c r="H3353" s="42">
        <v>53514290832</v>
      </c>
      <c r="I3353" s="43">
        <v>245</v>
      </c>
      <c r="J3353" s="43" t="s">
        <v>22</v>
      </c>
      <c r="K3353" s="43">
        <v>45</v>
      </c>
      <c r="L3353" s="43">
        <v>24.5</v>
      </c>
      <c r="M3353" s="43">
        <v>32.75</v>
      </c>
      <c r="N3353" s="37" t="s">
        <v>23</v>
      </c>
      <c r="O3353" s="37" t="s">
        <v>24</v>
      </c>
    </row>
    <row r="3354" spans="1:15" s="36" customFormat="1" x14ac:dyDescent="0.25">
      <c r="A3354" s="37" t="s">
        <v>6682</v>
      </c>
      <c r="B3354" s="44" t="str">
        <f t="shared" si="64"/>
        <v>FX631 35'Cd/230V/3Ph/1750/2.0 Bhp/3"Vert-D/Ex Pr</v>
      </c>
      <c r="C3354" s="37" t="s">
        <v>6683</v>
      </c>
      <c r="D3354" s="37" t="str">
        <f>VLOOKUP(A3354,'[1]Zoeller Pump Company'!$A$10:$C$3862,3,FALSE)</f>
        <v>https://www.zoellerpumps.com/en-us/products/sewage-pumps/commercial/600-series</v>
      </c>
      <c r="E3354" s="37" t="s">
        <v>21</v>
      </c>
      <c r="F3354" s="40">
        <v>5655</v>
      </c>
      <c r="G3354" s="41"/>
      <c r="H3354" s="42">
        <v>53514317812</v>
      </c>
      <c r="I3354" s="43">
        <v>295</v>
      </c>
      <c r="J3354" s="43" t="s">
        <v>22</v>
      </c>
      <c r="K3354" s="43">
        <v>45</v>
      </c>
      <c r="L3354" s="43">
        <v>24.5</v>
      </c>
      <c r="M3354" s="43">
        <v>32.75</v>
      </c>
      <c r="N3354" s="37" t="s">
        <v>23</v>
      </c>
      <c r="O3354" s="37" t="s">
        <v>24</v>
      </c>
    </row>
    <row r="3355" spans="1:15" s="36" customFormat="1" x14ac:dyDescent="0.25">
      <c r="A3355" s="37" t="s">
        <v>6684</v>
      </c>
      <c r="B3355" s="44" t="str">
        <f t="shared" si="64"/>
        <v>GX631 35'Cd/460V/3Ph/1750/2.0 Bhp/3"Hor-D/Ex Pr</v>
      </c>
      <c r="C3355" s="37" t="s">
        <v>6685</v>
      </c>
      <c r="D3355" s="37" t="str">
        <f>VLOOKUP(A3355,'[1]Zoeller Pump Company'!$A$10:$C$3862,3,FALSE)</f>
        <v>https://www.zoellerpumps.com/en-us/products/sewage-pumps/commercial/600-series</v>
      </c>
      <c r="E3355" s="37" t="s">
        <v>21</v>
      </c>
      <c r="F3355" s="40">
        <v>5655</v>
      </c>
      <c r="G3355" s="41"/>
      <c r="H3355" s="42">
        <v>53514320768</v>
      </c>
      <c r="I3355" s="43">
        <v>295</v>
      </c>
      <c r="J3355" s="43" t="s">
        <v>22</v>
      </c>
      <c r="K3355" s="43">
        <v>45</v>
      </c>
      <c r="L3355" s="43">
        <v>24.5</v>
      </c>
      <c r="M3355" s="43">
        <v>32.75</v>
      </c>
      <c r="N3355" s="37" t="s">
        <v>23</v>
      </c>
      <c r="O3355" s="37" t="s">
        <v>24</v>
      </c>
    </row>
    <row r="3356" spans="1:15" s="36" customFormat="1" x14ac:dyDescent="0.25">
      <c r="A3356" s="37" t="s">
        <v>6686</v>
      </c>
      <c r="B3356" s="44" t="str">
        <f t="shared" si="64"/>
        <v>F631 50'Cd/230V/3Ph/1750/2.0 Bhp/3"Hor-D</v>
      </c>
      <c r="C3356" s="37" t="s">
        <v>6687</v>
      </c>
      <c r="D3356" s="37" t="str">
        <f>VLOOKUP(A3356,'[1]Zoeller Pump Company'!$A$10:$C$3862,3,FALSE)</f>
        <v>https://www.zoellerpumps.com/en-us/products/sewage-pumps/commercial/600-series</v>
      </c>
      <c r="E3356" s="37" t="s">
        <v>21</v>
      </c>
      <c r="F3356" s="40">
        <v>4015</v>
      </c>
      <c r="G3356" s="41"/>
      <c r="H3356" s="42">
        <v>53514334369</v>
      </c>
      <c r="I3356" s="43">
        <v>245</v>
      </c>
      <c r="J3356" s="43" t="s">
        <v>22</v>
      </c>
      <c r="K3356" s="43">
        <v>45</v>
      </c>
      <c r="L3356" s="43">
        <v>24.5</v>
      </c>
      <c r="M3356" s="43">
        <v>32.75</v>
      </c>
      <c r="N3356" s="37" t="s">
        <v>23</v>
      </c>
      <c r="O3356" s="37" t="s">
        <v>24</v>
      </c>
    </row>
    <row r="3357" spans="1:15" s="36" customFormat="1" x14ac:dyDescent="0.25">
      <c r="A3357" s="37" t="s">
        <v>6688</v>
      </c>
      <c r="B3357" s="44" t="str">
        <f t="shared" si="64"/>
        <v>F631 50'Cd/230V/3Ph/1750/2.0 Bhp/4"D</v>
      </c>
      <c r="C3357" s="37" t="s">
        <v>6689</v>
      </c>
      <c r="D3357" s="37" t="str">
        <f>VLOOKUP(A3357,'[1]Zoeller Pump Company'!$A$10:$C$3862,3,FALSE)</f>
        <v>https://www.zoellerpumps.com/en-us/products/sewage-pumps/commercial/600-series</v>
      </c>
      <c r="E3357" s="37" t="s">
        <v>21</v>
      </c>
      <c r="F3357" s="40">
        <v>4015</v>
      </c>
      <c r="G3357" s="41"/>
      <c r="H3357" s="42">
        <v>53514339371</v>
      </c>
      <c r="I3357" s="43">
        <v>245</v>
      </c>
      <c r="J3357" s="43" t="s">
        <v>22</v>
      </c>
      <c r="K3357" s="43">
        <v>45</v>
      </c>
      <c r="L3357" s="43">
        <v>24.5</v>
      </c>
      <c r="M3357" s="43">
        <v>32.75</v>
      </c>
      <c r="N3357" s="37" t="s">
        <v>23</v>
      </c>
      <c r="O3357" s="37" t="s">
        <v>24</v>
      </c>
    </row>
    <row r="3358" spans="1:15" s="36" customFormat="1" x14ac:dyDescent="0.25">
      <c r="A3358" s="37" t="s">
        <v>6690</v>
      </c>
      <c r="B3358" s="44" t="str">
        <f t="shared" si="64"/>
        <v>F631 35'Cd/230V/3Ph/1750/2.0 Bhp/4"D</v>
      </c>
      <c r="C3358" s="37" t="s">
        <v>6691</v>
      </c>
      <c r="D3358" s="37" t="str">
        <f>VLOOKUP(A3358,'[1]Zoeller Pump Company'!$A$10:$C$3862,3,FALSE)</f>
        <v>https://www.zoellerpumps.com/en-us/products/sewage-pumps/commercial/600-series</v>
      </c>
      <c r="E3358" s="37" t="s">
        <v>21</v>
      </c>
      <c r="F3358" s="40">
        <v>3955</v>
      </c>
      <c r="G3358" s="41"/>
      <c r="H3358" s="42">
        <v>53514340391</v>
      </c>
      <c r="I3358" s="43">
        <v>245</v>
      </c>
      <c r="J3358" s="43" t="s">
        <v>22</v>
      </c>
      <c r="K3358" s="43">
        <v>45</v>
      </c>
      <c r="L3358" s="43">
        <v>24.5</v>
      </c>
      <c r="M3358" s="43">
        <v>32.75</v>
      </c>
      <c r="N3358" s="37" t="s">
        <v>23</v>
      </c>
      <c r="O3358" s="37" t="s">
        <v>24</v>
      </c>
    </row>
    <row r="3359" spans="1:15" s="36" customFormat="1" x14ac:dyDescent="0.25">
      <c r="A3359" s="37" t="s">
        <v>6692</v>
      </c>
      <c r="B3359" s="44" t="str">
        <f t="shared" si="64"/>
        <v>E631 50'Cd/230V/1Ph/1750/2.0 Bhp/3"Hor-D</v>
      </c>
      <c r="C3359" s="37" t="s">
        <v>6693</v>
      </c>
      <c r="D3359" s="37" t="str">
        <f>VLOOKUP(A3359,'[1]Zoeller Pump Company'!$A$10:$C$3862,3,FALSE)</f>
        <v>https://www.zoellerpumps.com/en-us/products/sewage-pumps/commercial/600-series</v>
      </c>
      <c r="E3359" s="37" t="s">
        <v>21</v>
      </c>
      <c r="F3359" s="40">
        <v>4495</v>
      </c>
      <c r="G3359" s="41"/>
      <c r="H3359" s="42">
        <v>53514415778</v>
      </c>
      <c r="I3359" s="43">
        <v>245</v>
      </c>
      <c r="J3359" s="43" t="s">
        <v>22</v>
      </c>
      <c r="K3359" s="43">
        <v>45</v>
      </c>
      <c r="L3359" s="43">
        <v>24.5</v>
      </c>
      <c r="M3359" s="43">
        <v>32.75</v>
      </c>
      <c r="N3359" s="37" t="s">
        <v>23</v>
      </c>
      <c r="O3359" s="37" t="s">
        <v>24</v>
      </c>
    </row>
    <row r="3360" spans="1:15" s="36" customFormat="1" x14ac:dyDescent="0.25">
      <c r="A3360" s="39" t="s">
        <v>6694</v>
      </c>
      <c r="B3360" s="44" t="str">
        <f t="shared" si="64"/>
        <v>E631 35'Cd/230V/1Ph/1750/2.0 Bhp/3"Hor-D</v>
      </c>
      <c r="C3360" s="39" t="str">
        <f>VLOOKUP(A3360,'[2]2021 M10 PricePartsList'!$A:$D,2,FALSE)</f>
        <v>E631 35'Cd/230V/1Ph/1750/2.0 Bhp/3"Hor-D</v>
      </c>
      <c r="D3360" s="39" t="s">
        <v>6520</v>
      </c>
      <c r="E3360" s="37" t="s">
        <v>21</v>
      </c>
      <c r="F3360" s="50">
        <v>4435</v>
      </c>
      <c r="G3360" s="41"/>
      <c r="H3360" s="42">
        <v>53514468064</v>
      </c>
      <c r="I3360" s="43">
        <v>245</v>
      </c>
      <c r="J3360" s="46" t="s">
        <v>22</v>
      </c>
      <c r="K3360" s="43">
        <v>45</v>
      </c>
      <c r="L3360" s="43">
        <v>24.5</v>
      </c>
      <c r="M3360" s="43">
        <v>32.75</v>
      </c>
      <c r="N3360" s="37" t="s">
        <v>23</v>
      </c>
      <c r="O3360" s="37" t="s">
        <v>24</v>
      </c>
    </row>
    <row r="3361" spans="1:16" s="36" customFormat="1" x14ac:dyDescent="0.25">
      <c r="A3361" s="39" t="s">
        <v>6695</v>
      </c>
      <c r="B3361" s="44" t="str">
        <f t="shared" si="64"/>
        <v>E631 75'Cd/230V/1Ph/1750/2.0Bhp/4"D</v>
      </c>
      <c r="C3361" s="39" t="str">
        <f>VLOOKUP(A3361,'[2]2021 M10 PricePartsList'!$A:$D,2,FALSE)</f>
        <v>E631 75'Cd/230V/1Ph/1750/2.0Bhp/4"D</v>
      </c>
      <c r="D3361" s="39" t="s">
        <v>6520</v>
      </c>
      <c r="E3361" s="37" t="s">
        <v>21</v>
      </c>
      <c r="F3361" s="50">
        <v>5134</v>
      </c>
      <c r="G3361" s="41"/>
      <c r="H3361" s="42">
        <v>53514473471</v>
      </c>
      <c r="I3361" s="43">
        <v>245</v>
      </c>
      <c r="J3361" s="46" t="s">
        <v>22</v>
      </c>
      <c r="K3361" s="43">
        <v>45</v>
      </c>
      <c r="L3361" s="43">
        <v>24.5</v>
      </c>
      <c r="M3361" s="43">
        <v>32.75</v>
      </c>
      <c r="N3361" s="37" t="s">
        <v>23</v>
      </c>
      <c r="O3361" s="37" t="s">
        <v>24</v>
      </c>
    </row>
    <row r="3362" spans="1:16" s="36" customFormat="1" x14ac:dyDescent="0.25">
      <c r="A3362" s="39" t="s">
        <v>6696</v>
      </c>
      <c r="B3362" s="44" t="str">
        <f t="shared" si="64"/>
        <v>E631 35'Cd/230V/1Ph/1750/2.0Bhp/3"Vert-D</v>
      </c>
      <c r="C3362" s="39" t="str">
        <f>VLOOKUP(A3362,'[2]2021 M10 PricePartsList'!$A:$D,2,FALSE)</f>
        <v>E631 35'Cd/230V/1Ph/1750/2.0Bhp/3"Vert-D</v>
      </c>
      <c r="D3362" s="39" t="s">
        <v>6520</v>
      </c>
      <c r="E3362" s="37" t="s">
        <v>21</v>
      </c>
      <c r="F3362" s="50">
        <v>4435</v>
      </c>
      <c r="G3362" s="41"/>
      <c r="H3362" s="42">
        <v>53514473990</v>
      </c>
      <c r="I3362" s="43">
        <v>245</v>
      </c>
      <c r="J3362" s="46" t="s">
        <v>22</v>
      </c>
      <c r="K3362" s="43">
        <v>45</v>
      </c>
      <c r="L3362" s="43">
        <v>24.5</v>
      </c>
      <c r="M3362" s="43">
        <v>32.75</v>
      </c>
      <c r="N3362" s="37" t="s">
        <v>23</v>
      </c>
      <c r="O3362" s="37" t="s">
        <v>24</v>
      </c>
    </row>
    <row r="3363" spans="1:16" s="36" customFormat="1" x14ac:dyDescent="0.25">
      <c r="A3363" s="37" t="s">
        <v>6697</v>
      </c>
      <c r="B3363" s="44" t="str">
        <f t="shared" si="64"/>
        <v>E641 230V/1Ph/1750/3.0 Bhp/3"Vert-D</v>
      </c>
      <c r="C3363" s="37" t="s">
        <v>6698</v>
      </c>
      <c r="D3363" s="37" t="str">
        <f>VLOOKUP(A3363,'[1]Zoeller Pump Company'!$A$10:$C$3862,3,FALSE)</f>
        <v>https://www.zoellerpumps.com/en-us/products/sewage-pumps/commercial/600-series</v>
      </c>
      <c r="E3363" s="37" t="s">
        <v>21</v>
      </c>
      <c r="F3363" s="40">
        <v>4430</v>
      </c>
      <c r="G3363" s="41"/>
      <c r="H3363" s="42">
        <v>53514116583</v>
      </c>
      <c r="I3363" s="43">
        <v>245</v>
      </c>
      <c r="J3363" s="43" t="s">
        <v>22</v>
      </c>
      <c r="K3363" s="43">
        <v>45</v>
      </c>
      <c r="L3363" s="43">
        <v>24.5</v>
      </c>
      <c r="M3363" s="43">
        <v>32.75</v>
      </c>
      <c r="N3363" s="37" t="s">
        <v>23</v>
      </c>
      <c r="O3363" s="37" t="s">
        <v>24</v>
      </c>
    </row>
    <row r="3364" spans="1:16" s="36" customFormat="1" x14ac:dyDescent="0.25">
      <c r="A3364" s="37" t="s">
        <v>6699</v>
      </c>
      <c r="B3364" s="44" t="str">
        <f t="shared" si="64"/>
        <v>E641 230V/1Ph/1750/3.0 Bhp/4"D</v>
      </c>
      <c r="C3364" s="37" t="s">
        <v>6700</v>
      </c>
      <c r="D3364" s="37" t="str">
        <f>VLOOKUP(A3364,'[1]Zoeller Pump Company'!$A$10:$C$3862,3,FALSE)</f>
        <v>https://www.zoellerpumps.com/en-us/products/sewage-pumps/commercial/600-series</v>
      </c>
      <c r="E3364" s="37" t="s">
        <v>21</v>
      </c>
      <c r="F3364" s="40">
        <v>4430</v>
      </c>
      <c r="G3364" s="41"/>
      <c r="H3364" s="42">
        <v>53514116590</v>
      </c>
      <c r="I3364" s="43">
        <v>245</v>
      </c>
      <c r="J3364" s="43" t="s">
        <v>22</v>
      </c>
      <c r="K3364" s="43">
        <v>45</v>
      </c>
      <c r="L3364" s="43">
        <v>24.5</v>
      </c>
      <c r="M3364" s="43">
        <v>32.75</v>
      </c>
      <c r="N3364" s="37" t="s">
        <v>23</v>
      </c>
      <c r="O3364" s="37" t="s">
        <v>24</v>
      </c>
    </row>
    <row r="3365" spans="1:16" s="36" customFormat="1" x14ac:dyDescent="0.25">
      <c r="A3365" s="37" t="s">
        <v>6701</v>
      </c>
      <c r="B3365" s="44" t="str">
        <f t="shared" si="64"/>
        <v>J641 200V/3Ph/1750/3.0 Bhp/3"Vert-D</v>
      </c>
      <c r="C3365" s="37" t="s">
        <v>6702</v>
      </c>
      <c r="D3365" s="37" t="str">
        <f>VLOOKUP(A3365,'[1]Zoeller Pump Company'!$A$10:$C$3862,3,FALSE)</f>
        <v>https://www.zoellerpumps.com/en-us/products/sewage-pumps/commercial/600-series</v>
      </c>
      <c r="E3365" s="37" t="s">
        <v>21</v>
      </c>
      <c r="F3365" s="40">
        <v>3950</v>
      </c>
      <c r="G3365" s="41"/>
      <c r="H3365" s="42">
        <v>53514116606</v>
      </c>
      <c r="I3365" s="43">
        <v>245</v>
      </c>
      <c r="J3365" s="43" t="s">
        <v>22</v>
      </c>
      <c r="K3365" s="43">
        <v>45</v>
      </c>
      <c r="L3365" s="43">
        <v>24.5</v>
      </c>
      <c r="M3365" s="43">
        <v>32.75</v>
      </c>
      <c r="N3365" s="37" t="s">
        <v>23</v>
      </c>
      <c r="O3365" s="37" t="s">
        <v>24</v>
      </c>
    </row>
    <row r="3366" spans="1:16" s="36" customFormat="1" x14ac:dyDescent="0.25">
      <c r="A3366" s="37" t="s">
        <v>6703</v>
      </c>
      <c r="B3366" s="44" t="str">
        <f t="shared" si="64"/>
        <v>J641 200V/3Ph/1750/3.0 Bhp/4"D</v>
      </c>
      <c r="C3366" s="37" t="s">
        <v>6704</v>
      </c>
      <c r="D3366" s="37" t="str">
        <f>VLOOKUP(A3366,'[1]Zoeller Pump Company'!$A$10:$C$3862,3,FALSE)</f>
        <v>https://www.zoellerpumps.com/en-us/products/sewage-pumps/commercial/600-series</v>
      </c>
      <c r="E3366" s="37" t="s">
        <v>21</v>
      </c>
      <c r="F3366" s="40">
        <v>3950</v>
      </c>
      <c r="G3366" s="41"/>
      <c r="H3366" s="42">
        <v>53514116613</v>
      </c>
      <c r="I3366" s="43">
        <v>245</v>
      </c>
      <c r="J3366" s="43" t="s">
        <v>22</v>
      </c>
      <c r="K3366" s="43">
        <v>45</v>
      </c>
      <c r="L3366" s="43">
        <v>24.5</v>
      </c>
      <c r="M3366" s="43">
        <v>32.75</v>
      </c>
      <c r="N3366" s="37" t="s">
        <v>23</v>
      </c>
      <c r="O3366" s="37" t="s">
        <v>24</v>
      </c>
    </row>
    <row r="3367" spans="1:16" s="36" customFormat="1" x14ac:dyDescent="0.25">
      <c r="A3367" s="37" t="s">
        <v>6705</v>
      </c>
      <c r="B3367" s="44" t="str">
        <f t="shared" si="64"/>
        <v>F641 230V/3Ph/1750/3.0 Bhp/3"Vert-D</v>
      </c>
      <c r="C3367" s="37" t="s">
        <v>6706</v>
      </c>
      <c r="D3367" s="37" t="str">
        <f>VLOOKUP(A3367,'[1]Zoeller Pump Company'!$A$10:$C$3862,3,FALSE)</f>
        <v>https://www.zoellerpumps.com/en-us/products/sewage-pumps/commercial/600-series</v>
      </c>
      <c r="E3367" s="37" t="s">
        <v>21</v>
      </c>
      <c r="F3367" s="40">
        <v>3950</v>
      </c>
      <c r="G3367" s="41"/>
      <c r="H3367" s="42">
        <v>53514116644</v>
      </c>
      <c r="I3367" s="43">
        <v>245</v>
      </c>
      <c r="J3367" s="43" t="s">
        <v>22</v>
      </c>
      <c r="K3367" s="43">
        <v>45</v>
      </c>
      <c r="L3367" s="43">
        <v>24.5</v>
      </c>
      <c r="M3367" s="43">
        <v>32.75</v>
      </c>
      <c r="N3367" s="37" t="s">
        <v>23</v>
      </c>
      <c r="O3367" s="37" t="s">
        <v>24</v>
      </c>
    </row>
    <row r="3368" spans="1:16" s="36" customFormat="1" x14ac:dyDescent="0.25">
      <c r="A3368" s="37" t="s">
        <v>6707</v>
      </c>
      <c r="B3368" s="44" t="str">
        <f t="shared" si="64"/>
        <v>F641 230V/3Ph/1750/3.0 Bhp/4"D</v>
      </c>
      <c r="C3368" s="37" t="s">
        <v>6708</v>
      </c>
      <c r="D3368" s="37" t="str">
        <f>VLOOKUP(A3368,'[1]Zoeller Pump Company'!$A$10:$C$3862,3,FALSE)</f>
        <v>https://www.zoellerpumps.com/en-us/products/sewage-pumps/commercial/600-series</v>
      </c>
      <c r="E3368" s="37" t="s">
        <v>21</v>
      </c>
      <c r="F3368" s="40">
        <v>3950</v>
      </c>
      <c r="G3368" s="41"/>
      <c r="H3368" s="42">
        <v>53514116651</v>
      </c>
      <c r="I3368" s="43">
        <v>245</v>
      </c>
      <c r="J3368" s="43" t="s">
        <v>22</v>
      </c>
      <c r="K3368" s="43">
        <v>45</v>
      </c>
      <c r="L3368" s="43">
        <v>24.5</v>
      </c>
      <c r="M3368" s="43">
        <v>32.75</v>
      </c>
      <c r="N3368" s="37" t="s">
        <v>23</v>
      </c>
      <c r="O3368" s="37" t="s">
        <v>24</v>
      </c>
    </row>
    <row r="3369" spans="1:16" s="36" customFormat="1" x14ac:dyDescent="0.25">
      <c r="A3369" s="37" t="s">
        <v>6709</v>
      </c>
      <c r="B3369" s="44" t="str">
        <f t="shared" si="64"/>
        <v>G641 460V/3Ph/1750/3.0 Bhp/3"Vert-D</v>
      </c>
      <c r="C3369" s="37" t="s">
        <v>6710</v>
      </c>
      <c r="D3369" s="37" t="str">
        <f>VLOOKUP(A3369,'[1]Zoeller Pump Company'!$A$10:$C$3862,3,FALSE)</f>
        <v>https://www.zoellerpumps.com/en-us/products/sewage-pumps/commercial/600-series</v>
      </c>
      <c r="E3369" s="37" t="s">
        <v>21</v>
      </c>
      <c r="F3369" s="40">
        <v>3950</v>
      </c>
      <c r="G3369" s="41"/>
      <c r="H3369" s="42">
        <v>53514116668</v>
      </c>
      <c r="I3369" s="43">
        <v>245</v>
      </c>
      <c r="J3369" s="43" t="s">
        <v>22</v>
      </c>
      <c r="K3369" s="43">
        <v>45</v>
      </c>
      <c r="L3369" s="43">
        <v>24.5</v>
      </c>
      <c r="M3369" s="43">
        <v>32.75</v>
      </c>
      <c r="N3369" s="37" t="s">
        <v>23</v>
      </c>
      <c r="O3369" s="37" t="s">
        <v>24</v>
      </c>
    </row>
    <row r="3370" spans="1:16" s="36" customFormat="1" x14ac:dyDescent="0.25">
      <c r="A3370" s="37" t="s">
        <v>6711</v>
      </c>
      <c r="B3370" s="44" t="str">
        <f t="shared" si="64"/>
        <v>G641 460V/3Ph/1750/3.0 Bhp/4"D</v>
      </c>
      <c r="C3370" s="37" t="s">
        <v>6712</v>
      </c>
      <c r="D3370" s="37" t="str">
        <f>VLOOKUP(A3370,'[1]Zoeller Pump Company'!$A$10:$C$3862,3,FALSE)</f>
        <v>https://www.zoellerpumps.com/en-us/products/sewage-pumps/commercial/600-series</v>
      </c>
      <c r="E3370" s="37" t="s">
        <v>21</v>
      </c>
      <c r="F3370" s="40">
        <v>3950</v>
      </c>
      <c r="G3370" s="41"/>
      <c r="H3370" s="42">
        <v>53514116675</v>
      </c>
      <c r="I3370" s="43">
        <v>245</v>
      </c>
      <c r="J3370" s="43" t="s">
        <v>22</v>
      </c>
      <c r="K3370" s="43">
        <v>45</v>
      </c>
      <c r="L3370" s="43">
        <v>24.5</v>
      </c>
      <c r="M3370" s="43">
        <v>32.75</v>
      </c>
      <c r="N3370" s="37" t="s">
        <v>23</v>
      </c>
      <c r="O3370" s="37" t="s">
        <v>24</v>
      </c>
    </row>
    <row r="3371" spans="1:16" s="36" customFormat="1" x14ac:dyDescent="0.25">
      <c r="A3371" s="37" t="s">
        <v>6713</v>
      </c>
      <c r="B3371" s="44" t="str">
        <f t="shared" ref="B3371:B3434" si="65">IF(D3371&lt;&gt;0,HYPERLINK(D3371,C3371),"NO LINK")</f>
        <v>J641 200V/3Ph/1750/3.0Bhp/3"Hor-D</v>
      </c>
      <c r="C3371" s="37" t="s">
        <v>6714</v>
      </c>
      <c r="D3371" s="37" t="str">
        <f>VLOOKUP(A3371,'[1]Zoeller Pump Company'!$A$10:$C$3862,3,FALSE)</f>
        <v>https://www.zoellerpumps.com/en-us/products/sewage-pumps/commercial/600-series</v>
      </c>
      <c r="E3371" s="37" t="s">
        <v>21</v>
      </c>
      <c r="F3371" s="40">
        <v>3950</v>
      </c>
      <c r="G3371" s="41"/>
      <c r="H3371" s="42">
        <v>53514119058</v>
      </c>
      <c r="I3371" s="43">
        <v>245</v>
      </c>
      <c r="J3371" s="43" t="s">
        <v>22</v>
      </c>
      <c r="K3371" s="43">
        <v>45</v>
      </c>
      <c r="L3371" s="43">
        <v>24.5</v>
      </c>
      <c r="M3371" s="43">
        <v>32.75</v>
      </c>
      <c r="N3371" s="37" t="s">
        <v>23</v>
      </c>
      <c r="O3371" s="37" t="s">
        <v>24</v>
      </c>
    </row>
    <row r="3372" spans="1:16" s="36" customFormat="1" x14ac:dyDescent="0.25">
      <c r="A3372" s="37" t="s">
        <v>6715</v>
      </c>
      <c r="B3372" s="44" t="str">
        <f t="shared" si="65"/>
        <v>F641 230V/3Ph/1750/3Bhp/3"Hor-D</v>
      </c>
      <c r="C3372" s="37" t="s">
        <v>6716</v>
      </c>
      <c r="D3372" s="37" t="str">
        <f>VLOOKUP(A3372,'[1]Zoeller Pump Company'!$A$10:$C$3862,3,FALSE)</f>
        <v>https://www.zoellerpumps.com/en-us/products/sewage-pumps/commercial/600-series</v>
      </c>
      <c r="E3372" s="37" t="s">
        <v>21</v>
      </c>
      <c r="F3372" s="40">
        <v>3950</v>
      </c>
      <c r="G3372" s="41"/>
      <c r="H3372" s="42">
        <v>53514121440</v>
      </c>
      <c r="I3372" s="43">
        <v>245</v>
      </c>
      <c r="J3372" s="43" t="s">
        <v>22</v>
      </c>
      <c r="K3372" s="43">
        <v>45</v>
      </c>
      <c r="L3372" s="43">
        <v>24.5</v>
      </c>
      <c r="M3372" s="43">
        <v>32.75</v>
      </c>
      <c r="N3372" s="37" t="s">
        <v>23</v>
      </c>
      <c r="O3372" s="37" t="s">
        <v>24</v>
      </c>
    </row>
    <row r="3373" spans="1:16" s="36" customFormat="1" x14ac:dyDescent="0.25">
      <c r="A3373" s="37" t="s">
        <v>6717</v>
      </c>
      <c r="B3373" s="44" t="str">
        <f t="shared" si="65"/>
        <v>G641 460V/3Ph/1750/3.0B Hp/3"Hor-D</v>
      </c>
      <c r="C3373" s="37" t="s">
        <v>6718</v>
      </c>
      <c r="D3373" s="37" t="str">
        <f>VLOOKUP(A3373,'[1]Zoeller Pump Company'!$A$10:$C$3862,3,FALSE)</f>
        <v>https://www.zoellerpumps.com/en-us/products/sewage-pumps/commercial/600-series</v>
      </c>
      <c r="E3373" s="37" t="s">
        <v>21</v>
      </c>
      <c r="F3373" s="40">
        <v>3950</v>
      </c>
      <c r="G3373" s="41"/>
      <c r="H3373" s="42">
        <v>53514128333</v>
      </c>
      <c r="I3373" s="43">
        <v>245</v>
      </c>
      <c r="J3373" s="43" t="s">
        <v>22</v>
      </c>
      <c r="K3373" s="43">
        <v>45</v>
      </c>
      <c r="L3373" s="43">
        <v>24.5</v>
      </c>
      <c r="M3373" s="43">
        <v>32.75</v>
      </c>
      <c r="N3373" s="37" t="s">
        <v>23</v>
      </c>
      <c r="O3373" s="37" t="s">
        <v>24</v>
      </c>
    </row>
    <row r="3374" spans="1:16" s="36" customFormat="1" x14ac:dyDescent="0.25">
      <c r="A3374" s="37" t="s">
        <v>6719</v>
      </c>
      <c r="B3374" s="44" t="str">
        <f t="shared" si="65"/>
        <v>F641 35'Cd/230V/3Ph/1750/3.0Bhp/4"D</v>
      </c>
      <c r="C3374" s="37" t="s">
        <v>6720</v>
      </c>
      <c r="D3374" s="37" t="str">
        <f>VLOOKUP(A3374,'[1]Zoeller Pump Company'!$A$10:$C$3862,3,FALSE)</f>
        <v>https://www.zoellerpumps.com/en-us/products/sewage-pumps/commercial/600-series</v>
      </c>
      <c r="E3374" s="37" t="s">
        <v>21</v>
      </c>
      <c r="F3374" s="40">
        <v>4050</v>
      </c>
      <c r="G3374" s="41"/>
      <c r="H3374" s="42">
        <v>53514133979</v>
      </c>
      <c r="I3374" s="43">
        <v>245</v>
      </c>
      <c r="J3374" s="43" t="s">
        <v>22</v>
      </c>
      <c r="K3374" s="43">
        <v>45</v>
      </c>
      <c r="L3374" s="43">
        <v>24.5</v>
      </c>
      <c r="M3374" s="43">
        <v>32.75</v>
      </c>
      <c r="N3374" s="37" t="s">
        <v>23</v>
      </c>
      <c r="O3374" s="37" t="s">
        <v>24</v>
      </c>
    </row>
    <row r="3375" spans="1:16" s="36" customFormat="1" x14ac:dyDescent="0.25">
      <c r="A3375" s="37" t="s">
        <v>6721</v>
      </c>
      <c r="B3375" s="44" t="str">
        <f t="shared" si="65"/>
        <v>E641 230V/1Ph/1750/3.0B Hp/3"Hor-D</v>
      </c>
      <c r="C3375" s="37" t="s">
        <v>6722</v>
      </c>
      <c r="D3375" s="37" t="str">
        <f>VLOOKUP(A3375,'[1]Zoeller Pump Company'!$A$10:$C$3862,3,FALSE)</f>
        <v>https://www.zoellerpumps.com/en-us/products/sewage-pumps/commercial/600-series</v>
      </c>
      <c r="E3375" s="37" t="s">
        <v>21</v>
      </c>
      <c r="F3375" s="40">
        <v>4430</v>
      </c>
      <c r="G3375" s="41"/>
      <c r="H3375" s="42">
        <v>53514134358</v>
      </c>
      <c r="I3375" s="43">
        <v>245</v>
      </c>
      <c r="J3375" s="43" t="s">
        <v>22</v>
      </c>
      <c r="K3375" s="43">
        <v>45</v>
      </c>
      <c r="L3375" s="43">
        <v>24.5</v>
      </c>
      <c r="M3375" s="43">
        <v>32.75</v>
      </c>
      <c r="N3375" s="37" t="s">
        <v>23</v>
      </c>
      <c r="O3375" s="37" t="s">
        <v>24</v>
      </c>
      <c r="P3375" s="39"/>
    </row>
    <row r="3376" spans="1:16" s="36" customFormat="1" x14ac:dyDescent="0.25">
      <c r="A3376" s="37" t="s">
        <v>6723</v>
      </c>
      <c r="B3376" s="44" t="str">
        <f t="shared" si="65"/>
        <v>J641 35'Cd/200V/3Ph/1750/3.0Bhp/3"Vert-D</v>
      </c>
      <c r="C3376" s="37" t="s">
        <v>6724</v>
      </c>
      <c r="D3376" s="37" t="str">
        <f>VLOOKUP(A3376,'[1]Zoeller Pump Company'!$A$10:$C$3862,3,FALSE)</f>
        <v>https://www.zoellerpumps.com/en-us/products/sewage-pumps/commercial/600-series</v>
      </c>
      <c r="E3376" s="37" t="s">
        <v>21</v>
      </c>
      <c r="F3376" s="40">
        <v>4050</v>
      </c>
      <c r="G3376" s="41"/>
      <c r="H3376" s="42">
        <v>53514136444</v>
      </c>
      <c r="I3376" s="43">
        <v>245</v>
      </c>
      <c r="J3376" s="43" t="s">
        <v>22</v>
      </c>
      <c r="K3376" s="43">
        <v>45</v>
      </c>
      <c r="L3376" s="43">
        <v>24.5</v>
      </c>
      <c r="M3376" s="43">
        <v>32.75</v>
      </c>
      <c r="N3376" s="37" t="s">
        <v>23</v>
      </c>
      <c r="O3376" s="37" t="s">
        <v>24</v>
      </c>
    </row>
    <row r="3377" spans="1:15" s="36" customFormat="1" x14ac:dyDescent="0.25">
      <c r="A3377" s="37" t="s">
        <v>6725</v>
      </c>
      <c r="B3377" s="44" t="str">
        <f t="shared" si="65"/>
        <v>E641 35'Cd/230V/1Ph/1750/3.0Bhp/4"D</v>
      </c>
      <c r="C3377" s="37" t="s">
        <v>6726</v>
      </c>
      <c r="D3377" s="37" t="str">
        <f>VLOOKUP(A3377,'[1]Zoeller Pump Company'!$A$10:$C$3862,3,FALSE)</f>
        <v>https://www.zoellerpumps.com/en-us/products/sewage-pumps/commercial/600-series</v>
      </c>
      <c r="E3377" s="37" t="s">
        <v>21</v>
      </c>
      <c r="F3377" s="40">
        <v>4530</v>
      </c>
      <c r="G3377" s="41"/>
      <c r="H3377" s="42">
        <v>53514136567</v>
      </c>
      <c r="I3377" s="43">
        <v>245</v>
      </c>
      <c r="J3377" s="43" t="s">
        <v>22</v>
      </c>
      <c r="K3377" s="43">
        <v>45</v>
      </c>
      <c r="L3377" s="43">
        <v>24.5</v>
      </c>
      <c r="M3377" s="43">
        <v>32.75</v>
      </c>
      <c r="N3377" s="37" t="s">
        <v>23</v>
      </c>
      <c r="O3377" s="37" t="s">
        <v>24</v>
      </c>
    </row>
    <row r="3378" spans="1:15" s="36" customFormat="1" x14ac:dyDescent="0.25">
      <c r="A3378" s="37" t="s">
        <v>6727</v>
      </c>
      <c r="B3378" s="44" t="str">
        <f t="shared" si="65"/>
        <v>G641 35'Cd/460V/3Ph/1750/3.0Bhp/4"D</v>
      </c>
      <c r="C3378" s="37" t="s">
        <v>6728</v>
      </c>
      <c r="D3378" s="37" t="str">
        <f>VLOOKUP(A3378,'[1]Zoeller Pump Company'!$A$10:$C$3862,3,FALSE)</f>
        <v>https://www.zoellerpumps.com/en-us/products/sewage-pumps/commercial/600-series</v>
      </c>
      <c r="E3378" s="37" t="s">
        <v>21</v>
      </c>
      <c r="F3378" s="40">
        <v>4050</v>
      </c>
      <c r="G3378" s="41"/>
      <c r="H3378" s="42">
        <v>53514137434</v>
      </c>
      <c r="I3378" s="43">
        <v>245</v>
      </c>
      <c r="J3378" s="43" t="s">
        <v>22</v>
      </c>
      <c r="K3378" s="43">
        <v>45</v>
      </c>
      <c r="L3378" s="43">
        <v>24.5</v>
      </c>
      <c r="M3378" s="43">
        <v>32.75</v>
      </c>
      <c r="N3378" s="37" t="s">
        <v>23</v>
      </c>
      <c r="O3378" s="37" t="s">
        <v>24</v>
      </c>
    </row>
    <row r="3379" spans="1:15" s="36" customFormat="1" x14ac:dyDescent="0.25">
      <c r="A3379" s="37" t="s">
        <v>6729</v>
      </c>
      <c r="B3379" s="44" t="str">
        <f t="shared" si="65"/>
        <v>J641 50'Cd/200V/3Ph/1750/3.0Bhp/3"Vert-D</v>
      </c>
      <c r="C3379" s="37" t="s">
        <v>6730</v>
      </c>
      <c r="D3379" s="37" t="str">
        <f>VLOOKUP(A3379,'[1]Zoeller Pump Company'!$A$10:$C$3862,3,FALSE)</f>
        <v>https://www.zoellerpumps.com/en-us/products/sewage-pumps/commercial/600-series</v>
      </c>
      <c r="E3379" s="37" t="s">
        <v>21</v>
      </c>
      <c r="F3379" s="40">
        <v>4110</v>
      </c>
      <c r="G3379" s="41"/>
      <c r="H3379" s="42">
        <v>53514137601</v>
      </c>
      <c r="I3379" s="43">
        <v>245</v>
      </c>
      <c r="J3379" s="43" t="s">
        <v>22</v>
      </c>
      <c r="K3379" s="43">
        <v>45</v>
      </c>
      <c r="L3379" s="43">
        <v>24.5</v>
      </c>
      <c r="M3379" s="43">
        <v>32.75</v>
      </c>
      <c r="N3379" s="37" t="s">
        <v>23</v>
      </c>
      <c r="O3379" s="37" t="s">
        <v>24</v>
      </c>
    </row>
    <row r="3380" spans="1:15" s="36" customFormat="1" x14ac:dyDescent="0.25">
      <c r="A3380" s="37" t="s">
        <v>6731</v>
      </c>
      <c r="B3380" s="44" t="str">
        <f t="shared" si="65"/>
        <v>E641 50'Cd/230V/1Ph/1750/3.0Bhp/3"Vert-D</v>
      </c>
      <c r="C3380" s="37" t="s">
        <v>6732</v>
      </c>
      <c r="D3380" s="37" t="str">
        <f>VLOOKUP(A3380,'[1]Zoeller Pump Company'!$A$10:$C$3862,3,FALSE)</f>
        <v>https://www.zoellerpumps.com/en-us/products/sewage-pumps/commercial/600-series</v>
      </c>
      <c r="E3380" s="37" t="s">
        <v>21</v>
      </c>
      <c r="F3380" s="40">
        <v>4590</v>
      </c>
      <c r="G3380" s="41"/>
      <c r="H3380" s="42">
        <v>53514144647</v>
      </c>
      <c r="I3380" s="43">
        <v>245</v>
      </c>
      <c r="J3380" s="43" t="s">
        <v>22</v>
      </c>
      <c r="K3380" s="43">
        <v>45</v>
      </c>
      <c r="L3380" s="43">
        <v>24.5</v>
      </c>
      <c r="M3380" s="43">
        <v>32.75</v>
      </c>
      <c r="N3380" s="37" t="s">
        <v>23</v>
      </c>
      <c r="O3380" s="37" t="s">
        <v>24</v>
      </c>
    </row>
    <row r="3381" spans="1:15" s="36" customFormat="1" x14ac:dyDescent="0.25">
      <c r="A3381" s="37" t="s">
        <v>6733</v>
      </c>
      <c r="B3381" s="44" t="str">
        <f t="shared" si="65"/>
        <v>E641 50'Cd/230V/1Ph/1750/3.0Bhp/4"D</v>
      </c>
      <c r="C3381" s="37" t="s">
        <v>6734</v>
      </c>
      <c r="D3381" s="37" t="str">
        <f>VLOOKUP(A3381,'[1]Zoeller Pump Company'!$A$10:$C$3862,3,FALSE)</f>
        <v>https://www.zoellerpumps.com/en-us/products/sewage-pumps/commercial/600-series</v>
      </c>
      <c r="E3381" s="37" t="s">
        <v>21</v>
      </c>
      <c r="F3381" s="40">
        <v>4590</v>
      </c>
      <c r="G3381" s="41"/>
      <c r="H3381" s="42">
        <v>53514149567</v>
      </c>
      <c r="I3381" s="43">
        <v>245</v>
      </c>
      <c r="J3381" s="43" t="s">
        <v>22</v>
      </c>
      <c r="K3381" s="43">
        <v>45</v>
      </c>
      <c r="L3381" s="43">
        <v>24.5</v>
      </c>
      <c r="M3381" s="43">
        <v>32.75</v>
      </c>
      <c r="N3381" s="37" t="s">
        <v>23</v>
      </c>
      <c r="O3381" s="37" t="s">
        <v>24</v>
      </c>
    </row>
    <row r="3382" spans="1:15" s="36" customFormat="1" x14ac:dyDescent="0.25">
      <c r="A3382" s="37" t="s">
        <v>6735</v>
      </c>
      <c r="B3382" s="44" t="str">
        <f t="shared" si="65"/>
        <v>J641 35'Cd/200V/3Ph/1750/3.0Bhp/4"D</v>
      </c>
      <c r="C3382" s="37" t="s">
        <v>6736</v>
      </c>
      <c r="D3382" s="37" t="str">
        <f>VLOOKUP(A3382,'[1]Zoeller Pump Company'!$A$10:$C$3862,3,FALSE)</f>
        <v>https://www.zoellerpumps.com/en-us/products/sewage-pumps/commercial/600-series</v>
      </c>
      <c r="E3382" s="37" t="s">
        <v>21</v>
      </c>
      <c r="F3382" s="40">
        <v>4050</v>
      </c>
      <c r="G3382" s="41"/>
      <c r="H3382" s="42">
        <v>53514152178</v>
      </c>
      <c r="I3382" s="43">
        <v>245</v>
      </c>
      <c r="J3382" s="43" t="s">
        <v>22</v>
      </c>
      <c r="K3382" s="43">
        <v>45</v>
      </c>
      <c r="L3382" s="43">
        <v>24.5</v>
      </c>
      <c r="M3382" s="43">
        <v>32.75</v>
      </c>
      <c r="N3382" s="37" t="s">
        <v>23</v>
      </c>
      <c r="O3382" s="37" t="s">
        <v>24</v>
      </c>
    </row>
    <row r="3383" spans="1:15" s="36" customFormat="1" x14ac:dyDescent="0.25">
      <c r="A3383" s="37" t="s">
        <v>6737</v>
      </c>
      <c r="B3383" s="44" t="str">
        <f t="shared" si="65"/>
        <v>EX641 230V/1Ph/1750/3.0 Bhp/3"Vert-D/Ex Pr</v>
      </c>
      <c r="C3383" s="37" t="s">
        <v>6738</v>
      </c>
      <c r="D3383" s="37" t="str">
        <f>VLOOKUP(A3383,'[1]Zoeller Pump Company'!$A$10:$C$3862,3,FALSE)</f>
        <v>https://www.zoellerpumps.com/en-us/products/sewage-pumps/commercial/600-series</v>
      </c>
      <c r="E3383" s="37" t="s">
        <v>21</v>
      </c>
      <c r="F3383" s="40">
        <v>6137</v>
      </c>
      <c r="G3383" s="41"/>
      <c r="H3383" s="42">
        <v>53514155353</v>
      </c>
      <c r="I3383" s="43">
        <v>295</v>
      </c>
      <c r="J3383" s="43" t="s">
        <v>22</v>
      </c>
      <c r="K3383" s="43">
        <v>45</v>
      </c>
      <c r="L3383" s="43">
        <v>24.5</v>
      </c>
      <c r="M3383" s="43">
        <v>32.75</v>
      </c>
      <c r="N3383" s="37" t="s">
        <v>23</v>
      </c>
      <c r="O3383" s="37" t="s">
        <v>24</v>
      </c>
    </row>
    <row r="3384" spans="1:15" s="36" customFormat="1" x14ac:dyDescent="0.25">
      <c r="A3384" s="37" t="s">
        <v>6739</v>
      </c>
      <c r="B3384" s="44" t="str">
        <f t="shared" si="65"/>
        <v>EX641 230V/1Ph/1750/3.0Bhp/3"Hor-D/Ex Pr</v>
      </c>
      <c r="C3384" s="37" t="s">
        <v>6740</v>
      </c>
      <c r="D3384" s="37" t="str">
        <f>VLOOKUP(A3384,'[1]Zoeller Pump Company'!$A$10:$C$3862,3,FALSE)</f>
        <v>https://www.zoellerpumps.com/en-us/products/sewage-pumps/commercial/600-series</v>
      </c>
      <c r="E3384" s="37" t="s">
        <v>21</v>
      </c>
      <c r="F3384" s="40">
        <v>6137</v>
      </c>
      <c r="G3384" s="41"/>
      <c r="H3384" s="42">
        <v>53514157364</v>
      </c>
      <c r="I3384" s="43">
        <v>295</v>
      </c>
      <c r="J3384" s="43" t="s">
        <v>22</v>
      </c>
      <c r="K3384" s="43">
        <v>45</v>
      </c>
      <c r="L3384" s="43">
        <v>24.5</v>
      </c>
      <c r="M3384" s="43">
        <v>32.75</v>
      </c>
      <c r="N3384" s="37" t="s">
        <v>23</v>
      </c>
      <c r="O3384" s="37" t="s">
        <v>24</v>
      </c>
    </row>
    <row r="3385" spans="1:15" s="36" customFormat="1" x14ac:dyDescent="0.25">
      <c r="A3385" s="37" t="s">
        <v>6741</v>
      </c>
      <c r="B3385" s="44" t="str">
        <f t="shared" si="65"/>
        <v>EX641 230V/1Ph/1750/3.0Bhp/4"D/Ex Pr</v>
      </c>
      <c r="C3385" s="37" t="s">
        <v>6742</v>
      </c>
      <c r="D3385" s="37" t="str">
        <f>VLOOKUP(A3385,'[1]Zoeller Pump Company'!$A$10:$C$3862,3,FALSE)</f>
        <v>https://www.zoellerpumps.com/en-us/products/sewage-pumps/commercial/600-series</v>
      </c>
      <c r="E3385" s="37" t="s">
        <v>21</v>
      </c>
      <c r="F3385" s="40">
        <v>6137</v>
      </c>
      <c r="G3385" s="41"/>
      <c r="H3385" s="42">
        <v>53514157371</v>
      </c>
      <c r="I3385" s="43">
        <v>295</v>
      </c>
      <c r="J3385" s="43" t="s">
        <v>22</v>
      </c>
      <c r="K3385" s="43">
        <v>45</v>
      </c>
      <c r="L3385" s="43">
        <v>24.5</v>
      </c>
      <c r="M3385" s="43">
        <v>32.75</v>
      </c>
      <c r="N3385" s="37" t="s">
        <v>23</v>
      </c>
      <c r="O3385" s="37" t="s">
        <v>24</v>
      </c>
    </row>
    <row r="3386" spans="1:15" s="36" customFormat="1" x14ac:dyDescent="0.25">
      <c r="A3386" s="37" t="s">
        <v>6743</v>
      </c>
      <c r="B3386" s="44" t="str">
        <f t="shared" si="65"/>
        <v>JX641 200V/3Ph/1750/3.0Bhp/3"Vert-D/Ex Pr</v>
      </c>
      <c r="C3386" s="37" t="s">
        <v>6744</v>
      </c>
      <c r="D3386" s="37" t="str">
        <f>VLOOKUP(A3386,'[1]Zoeller Pump Company'!$A$10:$C$3862,3,FALSE)</f>
        <v>https://www.zoellerpumps.com/en-us/products/sewage-pumps/commercial/600-series</v>
      </c>
      <c r="E3386" s="37" t="s">
        <v>21</v>
      </c>
      <c r="F3386" s="40">
        <v>5657</v>
      </c>
      <c r="G3386" s="41"/>
      <c r="H3386" s="42">
        <v>53514157388</v>
      </c>
      <c r="I3386" s="43">
        <v>295</v>
      </c>
      <c r="J3386" s="43" t="s">
        <v>22</v>
      </c>
      <c r="K3386" s="43">
        <v>45</v>
      </c>
      <c r="L3386" s="43">
        <v>24.5</v>
      </c>
      <c r="M3386" s="43">
        <v>32.75</v>
      </c>
      <c r="N3386" s="37" t="s">
        <v>23</v>
      </c>
      <c r="O3386" s="37" t="s">
        <v>24</v>
      </c>
    </row>
    <row r="3387" spans="1:15" s="36" customFormat="1" x14ac:dyDescent="0.25">
      <c r="A3387" s="37" t="s">
        <v>6745</v>
      </c>
      <c r="B3387" s="44" t="str">
        <f t="shared" si="65"/>
        <v>JX641 200V/3Ph/1750/3.0Bhp/3"Hor-D/Ex Pr</v>
      </c>
      <c r="C3387" s="37" t="s">
        <v>6746</v>
      </c>
      <c r="D3387" s="37" t="str">
        <f>VLOOKUP(A3387,'[1]Zoeller Pump Company'!$A$10:$C$3862,3,FALSE)</f>
        <v>https://www.zoellerpumps.com/en-us/products/sewage-pumps/commercial/600-series</v>
      </c>
      <c r="E3387" s="37" t="s">
        <v>21</v>
      </c>
      <c r="F3387" s="40">
        <v>5657</v>
      </c>
      <c r="G3387" s="41"/>
      <c r="H3387" s="42">
        <v>53514157395</v>
      </c>
      <c r="I3387" s="43">
        <v>295</v>
      </c>
      <c r="J3387" s="43" t="s">
        <v>22</v>
      </c>
      <c r="K3387" s="43">
        <v>45</v>
      </c>
      <c r="L3387" s="43">
        <v>24.5</v>
      </c>
      <c r="M3387" s="43">
        <v>32.75</v>
      </c>
      <c r="N3387" s="37" t="s">
        <v>23</v>
      </c>
      <c r="O3387" s="37" t="s">
        <v>24</v>
      </c>
    </row>
    <row r="3388" spans="1:15" s="36" customFormat="1" x14ac:dyDescent="0.25">
      <c r="A3388" s="37" t="s">
        <v>6747</v>
      </c>
      <c r="B3388" s="44" t="str">
        <f t="shared" si="65"/>
        <v>JX641 200V/3Ph/1750/3.0Bhp/4"D/Ex Pr</v>
      </c>
      <c r="C3388" s="37" t="s">
        <v>6748</v>
      </c>
      <c r="D3388" s="37" t="str">
        <f>VLOOKUP(A3388,'[1]Zoeller Pump Company'!$A$10:$C$3862,3,FALSE)</f>
        <v>https://www.zoellerpumps.com/en-us/products/sewage-pumps/commercial/600-series</v>
      </c>
      <c r="E3388" s="37" t="s">
        <v>21</v>
      </c>
      <c r="F3388" s="40">
        <v>5817</v>
      </c>
      <c r="G3388" s="41"/>
      <c r="H3388" s="42">
        <v>53514157418</v>
      </c>
      <c r="I3388" s="43">
        <v>295</v>
      </c>
      <c r="J3388" s="43" t="s">
        <v>22</v>
      </c>
      <c r="K3388" s="43">
        <v>45</v>
      </c>
      <c r="L3388" s="43">
        <v>24.5</v>
      </c>
      <c r="M3388" s="43">
        <v>32.75</v>
      </c>
      <c r="N3388" s="37" t="s">
        <v>23</v>
      </c>
      <c r="O3388" s="37" t="s">
        <v>24</v>
      </c>
    </row>
    <row r="3389" spans="1:15" s="36" customFormat="1" x14ac:dyDescent="0.25">
      <c r="A3389" s="37" t="s">
        <v>6749</v>
      </c>
      <c r="B3389" s="44" t="str">
        <f t="shared" si="65"/>
        <v>FX641 230V/3Ph/1750/3.0Bhp/3"Vert-D/Ex Pr</v>
      </c>
      <c r="C3389" s="37" t="s">
        <v>6750</v>
      </c>
      <c r="D3389" s="37" t="str">
        <f>VLOOKUP(A3389,'[1]Zoeller Pump Company'!$A$10:$C$3862,3,FALSE)</f>
        <v>https://www.zoellerpumps.com/en-us/products/sewage-pumps/commercial/600-series</v>
      </c>
      <c r="E3389" s="37" t="s">
        <v>21</v>
      </c>
      <c r="F3389" s="40">
        <v>5657</v>
      </c>
      <c r="G3389" s="41"/>
      <c r="H3389" s="42">
        <v>53514157432</v>
      </c>
      <c r="I3389" s="43">
        <v>295</v>
      </c>
      <c r="J3389" s="43" t="s">
        <v>22</v>
      </c>
      <c r="K3389" s="43">
        <v>45</v>
      </c>
      <c r="L3389" s="43">
        <v>24.5</v>
      </c>
      <c r="M3389" s="43">
        <v>32.75</v>
      </c>
      <c r="N3389" s="37" t="s">
        <v>23</v>
      </c>
      <c r="O3389" s="37" t="s">
        <v>24</v>
      </c>
    </row>
    <row r="3390" spans="1:15" s="36" customFormat="1" x14ac:dyDescent="0.25">
      <c r="A3390" s="37" t="s">
        <v>6751</v>
      </c>
      <c r="B3390" s="44" t="str">
        <f t="shared" si="65"/>
        <v>FX641 230V/3Ph/1750/3.0Bhp/3"Hor-D/Ex Pr</v>
      </c>
      <c r="C3390" s="37" t="s">
        <v>6752</v>
      </c>
      <c r="D3390" s="37" t="str">
        <f>VLOOKUP(A3390,'[1]Zoeller Pump Company'!$A$10:$C$3862,3,FALSE)</f>
        <v>https://www.zoellerpumps.com/en-us/products/sewage-pumps/commercial/600-series</v>
      </c>
      <c r="E3390" s="37" t="s">
        <v>21</v>
      </c>
      <c r="F3390" s="40">
        <v>5657</v>
      </c>
      <c r="G3390" s="41"/>
      <c r="H3390" s="42">
        <v>53514157456</v>
      </c>
      <c r="I3390" s="43">
        <v>295</v>
      </c>
      <c r="J3390" s="43" t="s">
        <v>22</v>
      </c>
      <c r="K3390" s="43">
        <v>45</v>
      </c>
      <c r="L3390" s="43">
        <v>24.5</v>
      </c>
      <c r="M3390" s="43">
        <v>32.75</v>
      </c>
      <c r="N3390" s="37" t="s">
        <v>23</v>
      </c>
      <c r="O3390" s="37" t="s">
        <v>24</v>
      </c>
    </row>
    <row r="3391" spans="1:15" s="36" customFormat="1" x14ac:dyDescent="0.25">
      <c r="A3391" s="37" t="s">
        <v>6753</v>
      </c>
      <c r="B3391" s="44" t="str">
        <f t="shared" si="65"/>
        <v>FX641 230V/3Ph/1750/3.0Bhp/4"D/Ex Pr</v>
      </c>
      <c r="C3391" s="37" t="s">
        <v>6754</v>
      </c>
      <c r="D3391" s="37" t="str">
        <f>VLOOKUP(A3391,'[1]Zoeller Pump Company'!$A$10:$C$3862,3,FALSE)</f>
        <v>https://www.zoellerpumps.com/en-us/products/sewage-pumps/commercial/600-series</v>
      </c>
      <c r="E3391" s="37" t="s">
        <v>21</v>
      </c>
      <c r="F3391" s="40">
        <v>5657</v>
      </c>
      <c r="G3391" s="41"/>
      <c r="H3391" s="42">
        <v>53514157463</v>
      </c>
      <c r="I3391" s="43">
        <v>295</v>
      </c>
      <c r="J3391" s="43" t="s">
        <v>22</v>
      </c>
      <c r="K3391" s="43">
        <v>45</v>
      </c>
      <c r="L3391" s="43">
        <v>24.5</v>
      </c>
      <c r="M3391" s="43">
        <v>32.75</v>
      </c>
      <c r="N3391" s="37" t="s">
        <v>23</v>
      </c>
      <c r="O3391" s="37" t="s">
        <v>24</v>
      </c>
    </row>
    <row r="3392" spans="1:15" s="36" customFormat="1" x14ac:dyDescent="0.25">
      <c r="A3392" s="37" t="s">
        <v>6755</v>
      </c>
      <c r="B3392" s="44" t="str">
        <f t="shared" si="65"/>
        <v>GX641 460V/3Ph/1750/3.0Bhp/3"Vert-D/Ex Pr</v>
      </c>
      <c r="C3392" s="37" t="s">
        <v>6756</v>
      </c>
      <c r="D3392" s="37" t="str">
        <f>VLOOKUP(A3392,'[1]Zoeller Pump Company'!$A$10:$C$3862,3,FALSE)</f>
        <v>https://www.zoellerpumps.com/en-us/products/sewage-pumps/commercial/600-series</v>
      </c>
      <c r="E3392" s="37" t="s">
        <v>21</v>
      </c>
      <c r="F3392" s="40">
        <v>5657</v>
      </c>
      <c r="G3392" s="41"/>
      <c r="H3392" s="42">
        <v>53514157470</v>
      </c>
      <c r="I3392" s="43">
        <v>295</v>
      </c>
      <c r="J3392" s="43" t="s">
        <v>22</v>
      </c>
      <c r="K3392" s="43">
        <v>45</v>
      </c>
      <c r="L3392" s="43">
        <v>24.5</v>
      </c>
      <c r="M3392" s="43">
        <v>32.75</v>
      </c>
      <c r="N3392" s="37" t="s">
        <v>23</v>
      </c>
      <c r="O3392" s="37" t="s">
        <v>24</v>
      </c>
    </row>
    <row r="3393" spans="1:15" s="36" customFormat="1" x14ac:dyDescent="0.25">
      <c r="A3393" s="37" t="s">
        <v>6757</v>
      </c>
      <c r="B3393" s="44" t="str">
        <f t="shared" si="65"/>
        <v>GX641 460V/3Ph/1750/3.0Bhp/3"Hor-D/Ex Pr</v>
      </c>
      <c r="C3393" s="37" t="s">
        <v>6758</v>
      </c>
      <c r="D3393" s="37" t="str">
        <f>VLOOKUP(A3393,'[1]Zoeller Pump Company'!$A$10:$C$3862,3,FALSE)</f>
        <v>https://www.zoellerpumps.com/en-us/products/sewage-pumps/commercial/600-series</v>
      </c>
      <c r="E3393" s="37" t="s">
        <v>21</v>
      </c>
      <c r="F3393" s="40">
        <v>5657</v>
      </c>
      <c r="G3393" s="41"/>
      <c r="H3393" s="42">
        <v>53514157494</v>
      </c>
      <c r="I3393" s="43">
        <v>295</v>
      </c>
      <c r="J3393" s="43" t="s">
        <v>22</v>
      </c>
      <c r="K3393" s="43">
        <v>45</v>
      </c>
      <c r="L3393" s="43">
        <v>24.5</v>
      </c>
      <c r="M3393" s="43">
        <v>32.75</v>
      </c>
      <c r="N3393" s="37" t="s">
        <v>23</v>
      </c>
      <c r="O3393" s="37" t="s">
        <v>24</v>
      </c>
    </row>
    <row r="3394" spans="1:15" s="36" customFormat="1" x14ac:dyDescent="0.25">
      <c r="A3394" s="37" t="s">
        <v>6759</v>
      </c>
      <c r="B3394" s="44" t="str">
        <f t="shared" si="65"/>
        <v>GX641 460V/3Ph/1750/3.0Bhp/4"D/Ex Pr</v>
      </c>
      <c r="C3394" s="37" t="s">
        <v>6760</v>
      </c>
      <c r="D3394" s="37" t="str">
        <f>VLOOKUP(A3394,'[1]Zoeller Pump Company'!$A$10:$C$3862,3,FALSE)</f>
        <v>https://www.zoellerpumps.com/en-us/products/sewage-pumps/commercial/600-series</v>
      </c>
      <c r="E3394" s="37" t="s">
        <v>21</v>
      </c>
      <c r="F3394" s="40">
        <v>5657</v>
      </c>
      <c r="G3394" s="41"/>
      <c r="H3394" s="42">
        <v>53514157500</v>
      </c>
      <c r="I3394" s="43">
        <v>295</v>
      </c>
      <c r="J3394" s="43" t="s">
        <v>22</v>
      </c>
      <c r="K3394" s="43">
        <v>45</v>
      </c>
      <c r="L3394" s="43">
        <v>24.5</v>
      </c>
      <c r="M3394" s="43">
        <v>32.75</v>
      </c>
      <c r="N3394" s="37" t="s">
        <v>23</v>
      </c>
      <c r="O3394" s="37" t="s">
        <v>24</v>
      </c>
    </row>
    <row r="3395" spans="1:15" s="36" customFormat="1" x14ac:dyDescent="0.25">
      <c r="A3395" s="37" t="s">
        <v>6761</v>
      </c>
      <c r="B3395" s="44" t="str">
        <f t="shared" si="65"/>
        <v>F641 50'Cd/230V/3Ph/1750/3.0Bhp/3"Vert-D</v>
      </c>
      <c r="C3395" s="37" t="s">
        <v>6762</v>
      </c>
      <c r="D3395" s="37" t="str">
        <f>VLOOKUP(A3395,'[1]Zoeller Pump Company'!$A$10:$C$3862,3,FALSE)</f>
        <v>https://www.zoellerpumps.com/en-us/products/sewage-pumps/commercial/600-series</v>
      </c>
      <c r="E3395" s="37" t="s">
        <v>21</v>
      </c>
      <c r="F3395" s="40">
        <v>4110</v>
      </c>
      <c r="G3395" s="41"/>
      <c r="H3395" s="42">
        <v>53514158385</v>
      </c>
      <c r="I3395" s="43">
        <v>245</v>
      </c>
      <c r="J3395" s="43" t="s">
        <v>22</v>
      </c>
      <c r="K3395" s="43">
        <v>45</v>
      </c>
      <c r="L3395" s="43">
        <v>24.5</v>
      </c>
      <c r="M3395" s="43">
        <v>32.75</v>
      </c>
      <c r="N3395" s="37" t="s">
        <v>23</v>
      </c>
      <c r="O3395" s="37" t="s">
        <v>24</v>
      </c>
    </row>
    <row r="3396" spans="1:15" s="36" customFormat="1" x14ac:dyDescent="0.25">
      <c r="A3396" s="37" t="s">
        <v>6763</v>
      </c>
      <c r="B3396" s="44" t="str">
        <f t="shared" si="65"/>
        <v>E641 35'Cd/230V/1Ph/1750/3.0Bhp/3"Vert-D</v>
      </c>
      <c r="C3396" s="37" t="s">
        <v>6764</v>
      </c>
      <c r="D3396" s="37" t="str">
        <f>VLOOKUP(A3396,'[1]Zoeller Pump Company'!$A$10:$C$3862,3,FALSE)</f>
        <v>https://www.zoellerpumps.com/en-us/products/sewage-pumps/commercial/600-series</v>
      </c>
      <c r="E3396" s="37" t="s">
        <v>21</v>
      </c>
      <c r="F3396" s="40">
        <v>4530</v>
      </c>
      <c r="G3396" s="41"/>
      <c r="H3396" s="42">
        <v>53514164201</v>
      </c>
      <c r="I3396" s="43">
        <v>245</v>
      </c>
      <c r="J3396" s="43" t="s">
        <v>22</v>
      </c>
      <c r="K3396" s="43">
        <v>45</v>
      </c>
      <c r="L3396" s="43">
        <v>24.5</v>
      </c>
      <c r="M3396" s="43">
        <v>32.75</v>
      </c>
      <c r="N3396" s="37" t="s">
        <v>23</v>
      </c>
      <c r="O3396" s="37" t="s">
        <v>24</v>
      </c>
    </row>
    <row r="3397" spans="1:15" s="36" customFormat="1" x14ac:dyDescent="0.25">
      <c r="A3397" s="37" t="s">
        <v>6765</v>
      </c>
      <c r="B3397" s="44" t="str">
        <f t="shared" si="65"/>
        <v>G641 50'Cd/460V/3Ph/1750/3.0Bhp/4"D</v>
      </c>
      <c r="C3397" s="37" t="s">
        <v>6766</v>
      </c>
      <c r="D3397" s="37" t="str">
        <f>VLOOKUP(A3397,'[1]Zoeller Pump Company'!$A$10:$C$3862,3,FALSE)</f>
        <v>https://www.zoellerpumps.com/en-us/products/sewage-pumps/commercial/600-series</v>
      </c>
      <c r="E3397" s="37" t="s">
        <v>21</v>
      </c>
      <c r="F3397" s="40">
        <v>4110</v>
      </c>
      <c r="G3397" s="41"/>
      <c r="H3397" s="42">
        <v>53514165369</v>
      </c>
      <c r="I3397" s="43">
        <v>245</v>
      </c>
      <c r="J3397" s="43" t="s">
        <v>22</v>
      </c>
      <c r="K3397" s="43">
        <v>45</v>
      </c>
      <c r="L3397" s="43">
        <v>24.5</v>
      </c>
      <c r="M3397" s="43">
        <v>32.75</v>
      </c>
      <c r="N3397" s="37" t="s">
        <v>23</v>
      </c>
      <c r="O3397" s="37" t="s">
        <v>24</v>
      </c>
    </row>
    <row r="3398" spans="1:15" s="36" customFormat="1" x14ac:dyDescent="0.25">
      <c r="A3398" s="37" t="s">
        <v>6767</v>
      </c>
      <c r="B3398" s="44" t="str">
        <f t="shared" si="65"/>
        <v>JX641 50'Cd/200V/3P/1750/3.0Bhp/3"Vert-D/Ex Pr</v>
      </c>
      <c r="C3398" s="37" t="s">
        <v>6768</v>
      </c>
      <c r="D3398" s="37" t="str">
        <f>VLOOKUP(A3398,'[1]Zoeller Pump Company'!$A$10:$C$3862,3,FALSE)</f>
        <v>https://www.zoellerpumps.com/en-us/products/sewage-pumps/commercial/600-series</v>
      </c>
      <c r="E3398" s="37" t="s">
        <v>21</v>
      </c>
      <c r="F3398" s="40">
        <v>5817</v>
      </c>
      <c r="G3398" s="41"/>
      <c r="H3398" s="42">
        <v>53514170233</v>
      </c>
      <c r="I3398" s="43">
        <v>295</v>
      </c>
      <c r="J3398" s="43" t="s">
        <v>22</v>
      </c>
      <c r="K3398" s="43">
        <v>45</v>
      </c>
      <c r="L3398" s="43">
        <v>24.5</v>
      </c>
      <c r="M3398" s="43">
        <v>32.75</v>
      </c>
      <c r="N3398" s="37" t="s">
        <v>23</v>
      </c>
      <c r="O3398" s="37" t="s">
        <v>24</v>
      </c>
    </row>
    <row r="3399" spans="1:15" s="36" customFormat="1" x14ac:dyDescent="0.25">
      <c r="A3399" s="37" t="s">
        <v>6769</v>
      </c>
      <c r="B3399" s="44" t="str">
        <f t="shared" si="65"/>
        <v>G641 50'Cd/460V/3Ph/1750/3.0Bhp/3"Hor-D</v>
      </c>
      <c r="C3399" s="37" t="s">
        <v>6770</v>
      </c>
      <c r="D3399" s="37" t="str">
        <f>VLOOKUP(A3399,'[1]Zoeller Pump Company'!$A$10:$C$3862,3,FALSE)</f>
        <v>https://www.zoellerpumps.com/en-us/products/sewage-pumps/commercial/600-series</v>
      </c>
      <c r="E3399" s="37" t="s">
        <v>21</v>
      </c>
      <c r="F3399" s="40">
        <v>4110</v>
      </c>
      <c r="G3399" s="41"/>
      <c r="H3399" s="42">
        <v>53514180454</v>
      </c>
      <c r="I3399" s="43">
        <v>245</v>
      </c>
      <c r="J3399" s="43" t="s">
        <v>22</v>
      </c>
      <c r="K3399" s="43">
        <v>45</v>
      </c>
      <c r="L3399" s="43">
        <v>24.5</v>
      </c>
      <c r="M3399" s="43">
        <v>32.75</v>
      </c>
      <c r="N3399" s="37" t="s">
        <v>23</v>
      </c>
      <c r="O3399" s="37" t="s">
        <v>24</v>
      </c>
    </row>
    <row r="3400" spans="1:15" s="36" customFormat="1" x14ac:dyDescent="0.25">
      <c r="A3400" s="37" t="s">
        <v>6771</v>
      </c>
      <c r="B3400" s="44" t="str">
        <f t="shared" si="65"/>
        <v>GX641 50'Cd/460V/3P/1750/3.0Bhp/3"Vert-D/Ex Pr</v>
      </c>
      <c r="C3400" s="37" t="s">
        <v>6772</v>
      </c>
      <c r="D3400" s="37" t="str">
        <f>VLOOKUP(A3400,'[1]Zoeller Pump Company'!$A$10:$C$3862,3,FALSE)</f>
        <v>https://www.zoellerpumps.com/en-us/products/sewage-pumps/commercial/600-series</v>
      </c>
      <c r="E3400" s="37" t="s">
        <v>21</v>
      </c>
      <c r="F3400" s="40">
        <v>5817</v>
      </c>
      <c r="G3400" s="41"/>
      <c r="H3400" s="42">
        <v>53514192044</v>
      </c>
      <c r="I3400" s="43">
        <v>295</v>
      </c>
      <c r="J3400" s="43" t="s">
        <v>22</v>
      </c>
      <c r="K3400" s="43">
        <v>45</v>
      </c>
      <c r="L3400" s="43">
        <v>24.5</v>
      </c>
      <c r="M3400" s="43">
        <v>32.75</v>
      </c>
      <c r="N3400" s="37" t="s">
        <v>23</v>
      </c>
      <c r="O3400" s="37" t="s">
        <v>24</v>
      </c>
    </row>
    <row r="3401" spans="1:15" s="36" customFormat="1" x14ac:dyDescent="0.25">
      <c r="A3401" s="37" t="s">
        <v>6773</v>
      </c>
      <c r="B3401" s="44" t="str">
        <f t="shared" si="65"/>
        <v>G641 50'Cd/460V/3Ph/1750/3.0Bhp/3"Vert-D</v>
      </c>
      <c r="C3401" s="37" t="s">
        <v>6774</v>
      </c>
      <c r="D3401" s="37" t="str">
        <f>VLOOKUP(A3401,'[1]Zoeller Pump Company'!$A$10:$C$3862,3,FALSE)</f>
        <v>https://www.zoellerpumps.com/en-us/products/sewage-pumps/commercial/600-series</v>
      </c>
      <c r="E3401" s="37" t="s">
        <v>21</v>
      </c>
      <c r="F3401" s="40">
        <v>4110</v>
      </c>
      <c r="G3401" s="41"/>
      <c r="H3401" s="42">
        <v>53514200329</v>
      </c>
      <c r="I3401" s="43">
        <v>245</v>
      </c>
      <c r="J3401" s="43" t="s">
        <v>22</v>
      </c>
      <c r="K3401" s="43">
        <v>45</v>
      </c>
      <c r="L3401" s="43">
        <v>24.5</v>
      </c>
      <c r="M3401" s="43">
        <v>32.75</v>
      </c>
      <c r="N3401" s="37" t="s">
        <v>23</v>
      </c>
      <c r="O3401" s="37" t="s">
        <v>24</v>
      </c>
    </row>
    <row r="3402" spans="1:15" s="36" customFormat="1" x14ac:dyDescent="0.25">
      <c r="A3402" s="37" t="s">
        <v>6775</v>
      </c>
      <c r="B3402" s="44" t="str">
        <f t="shared" si="65"/>
        <v>JX641 50'Cd/200V/3P/1750/3.0Bhp/4"D/Ex Pr</v>
      </c>
      <c r="C3402" s="37" t="s">
        <v>6776</v>
      </c>
      <c r="D3402" s="37" t="str">
        <f>VLOOKUP(A3402,'[1]Zoeller Pump Company'!$A$10:$C$3862,3,FALSE)</f>
        <v>https://www.zoellerpumps.com/en-us/products/sewage-pumps/commercial/600-series</v>
      </c>
      <c r="E3402" s="37" t="s">
        <v>21</v>
      </c>
      <c r="F3402" s="40">
        <v>5817</v>
      </c>
      <c r="G3402" s="41"/>
      <c r="H3402" s="42">
        <v>53514202057</v>
      </c>
      <c r="I3402" s="43">
        <v>295</v>
      </c>
      <c r="J3402" s="43" t="s">
        <v>22</v>
      </c>
      <c r="K3402" s="43">
        <v>45</v>
      </c>
      <c r="L3402" s="43">
        <v>24.5</v>
      </c>
      <c r="M3402" s="43">
        <v>32.75</v>
      </c>
      <c r="N3402" s="37" t="s">
        <v>23</v>
      </c>
      <c r="O3402" s="37" t="s">
        <v>24</v>
      </c>
    </row>
    <row r="3403" spans="1:15" s="36" customFormat="1" x14ac:dyDescent="0.25">
      <c r="A3403" s="37" t="s">
        <v>6777</v>
      </c>
      <c r="B3403" s="44" t="str">
        <f t="shared" si="65"/>
        <v>GX641 50'Cd/460V/3P/1750/3.0Bhp/4"D/Ex Pr</v>
      </c>
      <c r="C3403" s="37" t="s">
        <v>6778</v>
      </c>
      <c r="D3403" s="37" t="str">
        <f>VLOOKUP(A3403,'[1]Zoeller Pump Company'!$A$10:$C$3862,3,FALSE)</f>
        <v>https://www.zoellerpumps.com/en-us/products/sewage-pumps/commercial/600-series</v>
      </c>
      <c r="E3403" s="37" t="s">
        <v>21</v>
      </c>
      <c r="F3403" s="40">
        <v>5817</v>
      </c>
      <c r="G3403" s="41"/>
      <c r="H3403" s="42">
        <v>53514202781</v>
      </c>
      <c r="I3403" s="43">
        <v>295</v>
      </c>
      <c r="J3403" s="43" t="s">
        <v>22</v>
      </c>
      <c r="K3403" s="43">
        <v>45</v>
      </c>
      <c r="L3403" s="43">
        <v>24.5</v>
      </c>
      <c r="M3403" s="43">
        <v>32.75</v>
      </c>
      <c r="N3403" s="37" t="s">
        <v>23</v>
      </c>
      <c r="O3403" s="37" t="s">
        <v>24</v>
      </c>
    </row>
    <row r="3404" spans="1:15" s="36" customFormat="1" x14ac:dyDescent="0.25">
      <c r="A3404" s="37" t="s">
        <v>6779</v>
      </c>
      <c r="B3404" s="44" t="str">
        <f t="shared" si="65"/>
        <v>J641 50' Cord 200V/3Ph/1750/3.0 Bhp/4"D</v>
      </c>
      <c r="C3404" s="37" t="s">
        <v>6780</v>
      </c>
      <c r="D3404" s="37" t="str">
        <f>VLOOKUP(A3404,'[1]Zoeller Pump Company'!$A$10:$C$3862,3,FALSE)</f>
        <v>https://www.zoellerpumps.com/en-us/products/sewage-pumps/commercial/600-series</v>
      </c>
      <c r="E3404" s="37" t="s">
        <v>21</v>
      </c>
      <c r="F3404" s="40">
        <v>4110</v>
      </c>
      <c r="G3404" s="41"/>
      <c r="H3404" s="42">
        <v>53514210991</v>
      </c>
      <c r="I3404" s="43">
        <v>245</v>
      </c>
      <c r="J3404" s="43" t="s">
        <v>22</v>
      </c>
      <c r="K3404" s="43">
        <v>45</v>
      </c>
      <c r="L3404" s="43">
        <v>24.5</v>
      </c>
      <c r="M3404" s="43">
        <v>32.75</v>
      </c>
      <c r="N3404" s="37" t="s">
        <v>23</v>
      </c>
      <c r="O3404" s="37" t="s">
        <v>24</v>
      </c>
    </row>
    <row r="3405" spans="1:15" s="36" customFormat="1" x14ac:dyDescent="0.25">
      <c r="A3405" s="37" t="s">
        <v>6781</v>
      </c>
      <c r="B3405" s="44" t="str">
        <f t="shared" si="65"/>
        <v>F641 50'CD/230V/3Ph/1750/3.0 Bhp/4"D</v>
      </c>
      <c r="C3405" s="37" t="s">
        <v>6782</v>
      </c>
      <c r="D3405" s="37" t="str">
        <f>VLOOKUP(A3405,'[1]Zoeller Pump Company'!$A$10:$C$3862,3,FALSE)</f>
        <v>https://www.zoellerpumps.com/en-us/products/sewage-pumps/commercial/600-series</v>
      </c>
      <c r="E3405" s="37" t="s">
        <v>21</v>
      </c>
      <c r="F3405" s="40">
        <v>4110</v>
      </c>
      <c r="G3405" s="41"/>
      <c r="H3405" s="42">
        <v>53514211004</v>
      </c>
      <c r="I3405" s="43">
        <v>245</v>
      </c>
      <c r="J3405" s="43" t="s">
        <v>22</v>
      </c>
      <c r="K3405" s="43">
        <v>45</v>
      </c>
      <c r="L3405" s="43">
        <v>24.5</v>
      </c>
      <c r="M3405" s="43">
        <v>32.75</v>
      </c>
      <c r="N3405" s="37" t="s">
        <v>23</v>
      </c>
      <c r="O3405" s="37" t="s">
        <v>24</v>
      </c>
    </row>
    <row r="3406" spans="1:15" s="36" customFormat="1" x14ac:dyDescent="0.25">
      <c r="A3406" s="37" t="s">
        <v>6783</v>
      </c>
      <c r="B3406" s="44" t="str">
        <f t="shared" si="65"/>
        <v>F641 35'Cd/230V/3Ph/1750/3.0Bhp/3"Vert-D</v>
      </c>
      <c r="C3406" s="37" t="s">
        <v>6784</v>
      </c>
      <c r="D3406" s="37" t="str">
        <f>VLOOKUP(A3406,'[1]Zoeller Pump Company'!$A$10:$C$3862,3,FALSE)</f>
        <v>https://www.zoellerpumps.com/en-us/products/sewage-pumps/commercial/600-series</v>
      </c>
      <c r="E3406" s="37" t="s">
        <v>21</v>
      </c>
      <c r="F3406" s="40">
        <v>4050</v>
      </c>
      <c r="G3406" s="41"/>
      <c r="H3406" s="42">
        <v>53514211752</v>
      </c>
      <c r="I3406" s="43">
        <v>245</v>
      </c>
      <c r="J3406" s="43" t="s">
        <v>22</v>
      </c>
      <c r="K3406" s="43">
        <v>45</v>
      </c>
      <c r="L3406" s="43">
        <v>24.5</v>
      </c>
      <c r="M3406" s="43">
        <v>32.75</v>
      </c>
      <c r="N3406" s="37" t="s">
        <v>23</v>
      </c>
      <c r="O3406" s="37" t="s">
        <v>24</v>
      </c>
    </row>
    <row r="3407" spans="1:15" s="36" customFormat="1" x14ac:dyDescent="0.25">
      <c r="A3407" s="37" t="s">
        <v>6785</v>
      </c>
      <c r="B3407" s="44" t="str">
        <f t="shared" si="65"/>
        <v>G641 75'Cd/460V/3Ph/1750/3.0Bhp/4"D</v>
      </c>
      <c r="C3407" s="37" t="s">
        <v>6786</v>
      </c>
      <c r="D3407" s="37" t="str">
        <f>VLOOKUP(A3407,'[1]Zoeller Pump Company'!$A$10:$C$3862,3,FALSE)</f>
        <v>https://www.zoellerpumps.com/en-us/products/sewage-pumps/commercial/600-series</v>
      </c>
      <c r="E3407" s="37" t="s">
        <v>21</v>
      </c>
      <c r="F3407" s="40">
        <v>4110</v>
      </c>
      <c r="G3407" s="41"/>
      <c r="H3407" s="42">
        <v>53514211868</v>
      </c>
      <c r="I3407" s="43">
        <v>245</v>
      </c>
      <c r="J3407" s="43" t="s">
        <v>22</v>
      </c>
      <c r="K3407" s="43">
        <v>45</v>
      </c>
      <c r="L3407" s="43">
        <v>24.5</v>
      </c>
      <c r="M3407" s="43">
        <v>32.75</v>
      </c>
      <c r="N3407" s="37" t="s">
        <v>23</v>
      </c>
      <c r="O3407" s="37" t="s">
        <v>24</v>
      </c>
    </row>
    <row r="3408" spans="1:15" s="36" customFormat="1" x14ac:dyDescent="0.25">
      <c r="A3408" s="37" t="s">
        <v>6787</v>
      </c>
      <c r="B3408" s="44" t="str">
        <f t="shared" si="65"/>
        <v>JX641 35'Cd/200V/3Ph/1750/3.0Bhp/3"Vert-D/Ex Pr</v>
      </c>
      <c r="C3408" s="37" t="s">
        <v>6788</v>
      </c>
      <c r="D3408" s="37" t="str">
        <f>VLOOKUP(A3408,'[1]Zoeller Pump Company'!$A$10:$C$3862,3,FALSE)</f>
        <v>https://www.zoellerpumps.com/en-us/products/sewage-pumps/commercial/600-series</v>
      </c>
      <c r="E3408" s="37" t="s">
        <v>21</v>
      </c>
      <c r="F3408" s="40">
        <v>5757</v>
      </c>
      <c r="G3408" s="41"/>
      <c r="H3408" s="42">
        <v>53514214111</v>
      </c>
      <c r="I3408" s="43">
        <v>295</v>
      </c>
      <c r="J3408" s="43" t="s">
        <v>22</v>
      </c>
      <c r="K3408" s="43">
        <v>45</v>
      </c>
      <c r="L3408" s="43">
        <v>24.5</v>
      </c>
      <c r="M3408" s="43">
        <v>32.75</v>
      </c>
      <c r="N3408" s="37" t="s">
        <v>23</v>
      </c>
      <c r="O3408" s="37" t="s">
        <v>24</v>
      </c>
    </row>
    <row r="3409" spans="1:15" s="36" customFormat="1" x14ac:dyDescent="0.25">
      <c r="A3409" s="37" t="s">
        <v>6789</v>
      </c>
      <c r="B3409" s="44" t="str">
        <f t="shared" si="65"/>
        <v>J641 75'Cd/200V/3Ph/1750/3.0 Bhp/3"Vert-D</v>
      </c>
      <c r="C3409" s="37" t="s">
        <v>6790</v>
      </c>
      <c r="D3409" s="37" t="str">
        <f>VLOOKUP(A3409,'[1]Zoeller Pump Company'!$A$10:$C$3862,3,FALSE)</f>
        <v>https://www.zoellerpumps.com/en-us/products/sewage-pumps/commercial/600-series</v>
      </c>
      <c r="E3409" s="37" t="s">
        <v>21</v>
      </c>
      <c r="F3409" s="40">
        <v>4200</v>
      </c>
      <c r="G3409" s="41"/>
      <c r="H3409" s="42">
        <v>53514253851</v>
      </c>
      <c r="I3409" s="43">
        <v>245</v>
      </c>
      <c r="J3409" s="43" t="s">
        <v>22</v>
      </c>
      <c r="K3409" s="43">
        <v>45</v>
      </c>
      <c r="L3409" s="43">
        <v>24.5</v>
      </c>
      <c r="M3409" s="43">
        <v>32.75</v>
      </c>
      <c r="N3409" s="37" t="s">
        <v>23</v>
      </c>
      <c r="O3409" s="37" t="s">
        <v>24</v>
      </c>
    </row>
    <row r="3410" spans="1:15" s="36" customFormat="1" x14ac:dyDescent="0.25">
      <c r="A3410" s="37" t="s">
        <v>6791</v>
      </c>
      <c r="B3410" s="44" t="str">
        <f t="shared" si="65"/>
        <v>EX641 50'Cd/230V/1Ph/1750/3.0 Bhp/3"Vert-D/Ex Pr</v>
      </c>
      <c r="C3410" s="37" t="s">
        <v>6792</v>
      </c>
      <c r="D3410" s="37" t="str">
        <f>VLOOKUP(A3410,'[1]Zoeller Pump Company'!$A$10:$C$3862,3,FALSE)</f>
        <v>https://www.zoellerpumps.com/en-us/products/sewage-pumps/commercial/600-series</v>
      </c>
      <c r="E3410" s="37" t="s">
        <v>21</v>
      </c>
      <c r="F3410" s="40">
        <v>6297</v>
      </c>
      <c r="G3410" s="41"/>
      <c r="H3410" s="42">
        <v>53514278083</v>
      </c>
      <c r="I3410" s="43">
        <v>295</v>
      </c>
      <c r="J3410" s="43" t="s">
        <v>22</v>
      </c>
      <c r="K3410" s="43">
        <v>45</v>
      </c>
      <c r="L3410" s="43">
        <v>24.5</v>
      </c>
      <c r="M3410" s="43">
        <v>32.75</v>
      </c>
      <c r="N3410" s="37" t="s">
        <v>23</v>
      </c>
      <c r="O3410" s="37" t="s">
        <v>24</v>
      </c>
    </row>
    <row r="3411" spans="1:15" s="36" customFormat="1" x14ac:dyDescent="0.25">
      <c r="A3411" s="37" t="s">
        <v>6793</v>
      </c>
      <c r="B3411" s="44" t="str">
        <f t="shared" si="65"/>
        <v>J641 75'Cd/200V/3Ph/1750/3.0 Bhp/4"D</v>
      </c>
      <c r="C3411" s="37" t="s">
        <v>6794</v>
      </c>
      <c r="D3411" s="37" t="str">
        <f>VLOOKUP(A3411,'[1]Zoeller Pump Company'!$A$10:$C$3862,3,FALSE)</f>
        <v>https://www.zoellerpumps.com/en-us/products/sewage-pumps/commercial/600-series</v>
      </c>
      <c r="E3411" s="37" t="s">
        <v>21</v>
      </c>
      <c r="F3411" s="40">
        <v>4200</v>
      </c>
      <c r="G3411" s="41"/>
      <c r="H3411" s="42">
        <v>53514281519</v>
      </c>
      <c r="I3411" s="43">
        <v>245</v>
      </c>
      <c r="J3411" s="43" t="s">
        <v>22</v>
      </c>
      <c r="K3411" s="43">
        <v>45</v>
      </c>
      <c r="L3411" s="43">
        <v>24.5</v>
      </c>
      <c r="M3411" s="43">
        <v>32.75</v>
      </c>
      <c r="N3411" s="37" t="s">
        <v>23</v>
      </c>
      <c r="O3411" s="37" t="s">
        <v>24</v>
      </c>
    </row>
    <row r="3412" spans="1:15" s="36" customFormat="1" x14ac:dyDescent="0.25">
      <c r="A3412" s="37" t="s">
        <v>6795</v>
      </c>
      <c r="B3412" s="44" t="str">
        <f t="shared" si="65"/>
        <v>J641 50'Cd/200V/3Ph/1750/3.0Bhp/3"Hor-D</v>
      </c>
      <c r="C3412" s="37" t="s">
        <v>6796</v>
      </c>
      <c r="D3412" s="37" t="str">
        <f>VLOOKUP(A3412,'[1]Zoeller Pump Company'!$A$10:$C$3862,3,FALSE)</f>
        <v>https://www.zoellerpumps.com/en-us/products/sewage-pumps/commercial/600-series</v>
      </c>
      <c r="E3412" s="37" t="s">
        <v>21</v>
      </c>
      <c r="F3412" s="40">
        <v>4110</v>
      </c>
      <c r="G3412" s="41"/>
      <c r="H3412" s="42">
        <v>53514291358</v>
      </c>
      <c r="I3412" s="43">
        <v>245</v>
      </c>
      <c r="J3412" s="43" t="s">
        <v>22</v>
      </c>
      <c r="K3412" s="43">
        <v>45</v>
      </c>
      <c r="L3412" s="43">
        <v>24.5</v>
      </c>
      <c r="M3412" s="43">
        <v>32.75</v>
      </c>
      <c r="N3412" s="37" t="s">
        <v>23</v>
      </c>
      <c r="O3412" s="37" t="s">
        <v>24</v>
      </c>
    </row>
    <row r="3413" spans="1:15" s="36" customFormat="1" x14ac:dyDescent="0.25">
      <c r="A3413" s="37" t="s">
        <v>6797</v>
      </c>
      <c r="B3413" s="44" t="str">
        <f t="shared" si="65"/>
        <v>F641 50'Cd/230V/3Ph/1750/3Bhp/3"Hor-D</v>
      </c>
      <c r="C3413" s="37" t="s">
        <v>6798</v>
      </c>
      <c r="D3413" s="37" t="str">
        <f>VLOOKUP(A3413,'[1]Zoeller Pump Company'!$A$10:$C$3862,3,FALSE)</f>
        <v>https://www.zoellerpumps.com/en-us/products/sewage-pumps/commercial/600-series</v>
      </c>
      <c r="E3413" s="37" t="s">
        <v>21</v>
      </c>
      <c r="F3413" s="40">
        <v>4110</v>
      </c>
      <c r="G3413" s="41"/>
      <c r="H3413" s="42">
        <v>53514339388</v>
      </c>
      <c r="I3413" s="43">
        <v>245</v>
      </c>
      <c r="J3413" s="43" t="s">
        <v>22</v>
      </c>
      <c r="K3413" s="43">
        <v>45</v>
      </c>
      <c r="L3413" s="43">
        <v>24.5</v>
      </c>
      <c r="M3413" s="43">
        <v>32.75</v>
      </c>
      <c r="N3413" s="37" t="s">
        <v>23</v>
      </c>
      <c r="O3413" s="37" t="s">
        <v>24</v>
      </c>
    </row>
    <row r="3414" spans="1:15" s="36" customFormat="1" x14ac:dyDescent="0.25">
      <c r="A3414" s="37" t="s">
        <v>6799</v>
      </c>
      <c r="B3414" s="44" t="str">
        <f t="shared" si="65"/>
        <v>G641 75'Cd/460V/3Ph/1750/3.0Bhp/3"Vert-D</v>
      </c>
      <c r="C3414" s="37" t="s">
        <v>6800</v>
      </c>
      <c r="D3414" s="37" t="str">
        <f>VLOOKUP(A3414,'[1]Zoeller Pump Company'!$A$10:$C$3862,3,FALSE)</f>
        <v>https://www.zoellerpumps.com/en-us/products/sewage-pumps/commercial/600-series</v>
      </c>
      <c r="E3414" s="37" t="s">
        <v>21</v>
      </c>
      <c r="F3414" s="40">
        <v>4200</v>
      </c>
      <c r="G3414" s="41"/>
      <c r="H3414" s="42">
        <v>53514341213</v>
      </c>
      <c r="I3414" s="43">
        <v>245</v>
      </c>
      <c r="J3414" s="43" t="s">
        <v>22</v>
      </c>
      <c r="K3414" s="43">
        <v>45</v>
      </c>
      <c r="L3414" s="43">
        <v>24.5</v>
      </c>
      <c r="M3414" s="43">
        <v>32.75</v>
      </c>
      <c r="N3414" s="37" t="s">
        <v>23</v>
      </c>
      <c r="O3414" s="37" t="s">
        <v>24</v>
      </c>
    </row>
    <row r="3415" spans="1:15" s="36" customFormat="1" x14ac:dyDescent="0.25">
      <c r="A3415" s="37" t="s">
        <v>6801</v>
      </c>
      <c r="B3415" s="44" t="str">
        <f t="shared" si="65"/>
        <v>G641 75'Cd/460V/3Ph/1750/3.0Bhp/4"D</v>
      </c>
      <c r="C3415" s="37" t="s">
        <v>6786</v>
      </c>
      <c r="D3415" s="37" t="str">
        <f>VLOOKUP(A3415,'[1]Zoeller Pump Company'!$A$10:$C$3862,3,FALSE)</f>
        <v>https://www.zoellerpumps.com/en-us/products/sewage-pumps/commercial/600-series</v>
      </c>
      <c r="E3415" s="37" t="s">
        <v>21</v>
      </c>
      <c r="F3415" s="40">
        <v>4200</v>
      </c>
      <c r="G3415" s="41"/>
      <c r="H3415" s="42">
        <v>53514341657</v>
      </c>
      <c r="I3415" s="43">
        <v>245</v>
      </c>
      <c r="J3415" s="43" t="s">
        <v>22</v>
      </c>
      <c r="K3415" s="43">
        <v>45</v>
      </c>
      <c r="L3415" s="43">
        <v>24.5</v>
      </c>
      <c r="M3415" s="43">
        <v>32.75</v>
      </c>
      <c r="N3415" s="37" t="s">
        <v>23</v>
      </c>
      <c r="O3415" s="37" t="s">
        <v>24</v>
      </c>
    </row>
    <row r="3416" spans="1:15" s="36" customFormat="1" x14ac:dyDescent="0.25">
      <c r="A3416" s="37" t="s">
        <v>6802</v>
      </c>
      <c r="B3416" s="44" t="str">
        <f t="shared" si="65"/>
        <v>G641 35'Cd/460V/3Ph/1750/3.0Bhp/3"Hor-D</v>
      </c>
      <c r="C3416" s="37" t="s">
        <v>6803</v>
      </c>
      <c r="D3416" s="37" t="str">
        <f>VLOOKUP(A3416,'[1]Zoeller Pump Company'!$A$10:$C$3862,3,FALSE)</f>
        <v>https://www.zoellerpumps.com/en-us/products/sewage-pumps/commercial/600-series</v>
      </c>
      <c r="E3416" s="37" t="s">
        <v>21</v>
      </c>
      <c r="F3416" s="40">
        <v>4050</v>
      </c>
      <c r="G3416" s="41"/>
      <c r="H3416" s="42">
        <v>53514361334</v>
      </c>
      <c r="I3416" s="43">
        <v>245</v>
      </c>
      <c r="J3416" s="43" t="s">
        <v>22</v>
      </c>
      <c r="K3416" s="43">
        <v>45</v>
      </c>
      <c r="L3416" s="43">
        <v>24.5</v>
      </c>
      <c r="M3416" s="43">
        <v>32.75</v>
      </c>
      <c r="N3416" s="37" t="s">
        <v>23</v>
      </c>
      <c r="O3416" s="37" t="s">
        <v>24</v>
      </c>
    </row>
    <row r="3417" spans="1:15" s="36" customFormat="1" x14ac:dyDescent="0.25">
      <c r="A3417" s="37" t="s">
        <v>6804</v>
      </c>
      <c r="B3417" s="44" t="str">
        <f t="shared" si="65"/>
        <v>J641 75Cd/200V/3Ph/1750/3.0Bhp/3"Hor-D</v>
      </c>
      <c r="C3417" s="37" t="s">
        <v>6805</v>
      </c>
      <c r="D3417" s="37" t="str">
        <f>VLOOKUP(A3417,'[1]Zoeller Pump Company'!$A$10:$C$3862,3,FALSE)</f>
        <v>https://www.zoellerpumps.com/en-us/products/sewage-pumps/commercial/600-series</v>
      </c>
      <c r="E3417" s="37" t="s">
        <v>21</v>
      </c>
      <c r="F3417" s="40">
        <v>4200</v>
      </c>
      <c r="G3417" s="41"/>
      <c r="H3417" s="42">
        <v>53514388393</v>
      </c>
      <c r="I3417" s="43">
        <v>245</v>
      </c>
      <c r="J3417" s="43" t="s">
        <v>22</v>
      </c>
      <c r="K3417" s="43">
        <v>45</v>
      </c>
      <c r="L3417" s="43">
        <v>24.5</v>
      </c>
      <c r="M3417" s="43">
        <v>32.75</v>
      </c>
      <c r="N3417" s="37" t="s">
        <v>23</v>
      </c>
      <c r="O3417" s="37" t="s">
        <v>24</v>
      </c>
    </row>
    <row r="3418" spans="1:15" s="36" customFormat="1" x14ac:dyDescent="0.25">
      <c r="A3418" s="39" t="s">
        <v>6806</v>
      </c>
      <c r="B3418" s="44" t="str">
        <f t="shared" si="65"/>
        <v>J641 35'Cd/200V/3Ph/1750/3.0Bhp/3"Hor-D</v>
      </c>
      <c r="C3418" s="39" t="str">
        <f>VLOOKUP(A3418,'[2]2021 M10 PricePartsList'!$A:$D,2,FALSE)</f>
        <v>J641 35'Cd/200V/3Ph/1750/3.0Bhp/3"Hor-D</v>
      </c>
      <c r="D3418" s="39" t="s">
        <v>6520</v>
      </c>
      <c r="E3418" s="37" t="s">
        <v>21</v>
      </c>
      <c r="F3418" s="50">
        <v>4050</v>
      </c>
      <c r="G3418" s="41"/>
      <c r="H3418" s="42">
        <v>53514470913</v>
      </c>
      <c r="I3418" s="43">
        <v>245</v>
      </c>
      <c r="J3418" s="46" t="s">
        <v>22</v>
      </c>
      <c r="K3418" s="43">
        <v>45</v>
      </c>
      <c r="L3418" s="43">
        <v>24.5</v>
      </c>
      <c r="M3418" s="43">
        <v>32.75</v>
      </c>
      <c r="N3418" s="37" t="s">
        <v>23</v>
      </c>
      <c r="O3418" s="37" t="s">
        <v>24</v>
      </c>
    </row>
    <row r="3419" spans="1:15" s="36" customFormat="1" x14ac:dyDescent="0.25">
      <c r="A3419" s="37" t="s">
        <v>6807</v>
      </c>
      <c r="B3419" s="44" t="str">
        <f t="shared" si="65"/>
        <v>E651 230V/1Ph/1750/5.0 Bhp/3"Vert-D</v>
      </c>
      <c r="C3419" s="37" t="s">
        <v>6808</v>
      </c>
      <c r="D3419" s="37" t="str">
        <f>VLOOKUP(A3419,'[1]Zoeller Pump Company'!$A$10:$C$3862,3,FALSE)</f>
        <v>https://www.zoellerpumps.com/en-us/products/sewage-pumps/commercial/600-series</v>
      </c>
      <c r="E3419" s="37" t="s">
        <v>21</v>
      </c>
      <c r="F3419" s="40">
        <v>4884</v>
      </c>
      <c r="G3419" s="41"/>
      <c r="H3419" s="42">
        <v>53514116705</v>
      </c>
      <c r="I3419" s="43">
        <v>245</v>
      </c>
      <c r="J3419" s="43" t="s">
        <v>22</v>
      </c>
      <c r="K3419" s="43">
        <v>45</v>
      </c>
      <c r="L3419" s="43">
        <v>24.5</v>
      </c>
      <c r="M3419" s="43">
        <v>32.75</v>
      </c>
      <c r="N3419" s="37" t="s">
        <v>23</v>
      </c>
      <c r="O3419" s="37" t="s">
        <v>24</v>
      </c>
    </row>
    <row r="3420" spans="1:15" s="36" customFormat="1" x14ac:dyDescent="0.25">
      <c r="A3420" s="37" t="s">
        <v>6809</v>
      </c>
      <c r="B3420" s="44" t="str">
        <f t="shared" si="65"/>
        <v>E651 230V/1Ph/1750/5.0 Bhp/4"D</v>
      </c>
      <c r="C3420" s="37" t="s">
        <v>6810</v>
      </c>
      <c r="D3420" s="37" t="str">
        <f>VLOOKUP(A3420,'[1]Zoeller Pump Company'!$A$10:$C$3862,3,FALSE)</f>
        <v>https://www.zoellerpumps.com/en-us/products/sewage-pumps/commercial/600-series</v>
      </c>
      <c r="E3420" s="37" t="s">
        <v>21</v>
      </c>
      <c r="F3420" s="40">
        <v>4884</v>
      </c>
      <c r="G3420" s="41"/>
      <c r="H3420" s="42">
        <v>53514116712</v>
      </c>
      <c r="I3420" s="43">
        <v>245</v>
      </c>
      <c r="J3420" s="43" t="s">
        <v>22</v>
      </c>
      <c r="K3420" s="43">
        <v>45</v>
      </c>
      <c r="L3420" s="43">
        <v>24.5</v>
      </c>
      <c r="M3420" s="43">
        <v>32.75</v>
      </c>
      <c r="N3420" s="37" t="s">
        <v>23</v>
      </c>
      <c r="O3420" s="37" t="s">
        <v>24</v>
      </c>
    </row>
    <row r="3421" spans="1:15" s="36" customFormat="1" x14ac:dyDescent="0.25">
      <c r="A3421" s="37" t="s">
        <v>6811</v>
      </c>
      <c r="B3421" s="44" t="str">
        <f t="shared" si="65"/>
        <v>J651 200V/3Ph/1750/5.0 Bhp/3"Vert-D</v>
      </c>
      <c r="C3421" s="37" t="s">
        <v>6812</v>
      </c>
      <c r="D3421" s="37" t="str">
        <f>VLOOKUP(A3421,'[1]Zoeller Pump Company'!$A$10:$C$3862,3,FALSE)</f>
        <v>https://www.zoellerpumps.com/en-us/products/sewage-pumps/commercial/600-series</v>
      </c>
      <c r="E3421" s="37" t="s">
        <v>21</v>
      </c>
      <c r="F3421" s="40">
        <v>4404</v>
      </c>
      <c r="G3421" s="41"/>
      <c r="H3421" s="42">
        <v>53514116729</v>
      </c>
      <c r="I3421" s="43">
        <v>245</v>
      </c>
      <c r="J3421" s="43" t="s">
        <v>22</v>
      </c>
      <c r="K3421" s="43">
        <v>45</v>
      </c>
      <c r="L3421" s="43">
        <v>24.5</v>
      </c>
      <c r="M3421" s="43">
        <v>32.75</v>
      </c>
      <c r="N3421" s="37" t="s">
        <v>23</v>
      </c>
      <c r="O3421" s="37" t="s">
        <v>24</v>
      </c>
    </row>
    <row r="3422" spans="1:15" s="36" customFormat="1" x14ac:dyDescent="0.25">
      <c r="A3422" s="37" t="s">
        <v>6813</v>
      </c>
      <c r="B3422" s="44" t="str">
        <f t="shared" si="65"/>
        <v>J651 200V/3Ph/1750/5.0 Bhp/4"D</v>
      </c>
      <c r="C3422" s="37" t="s">
        <v>6814</v>
      </c>
      <c r="D3422" s="37" t="str">
        <f>VLOOKUP(A3422,'[1]Zoeller Pump Company'!$A$10:$C$3862,3,FALSE)</f>
        <v>https://www.zoellerpumps.com/en-us/products/sewage-pumps/commercial/600-series</v>
      </c>
      <c r="E3422" s="37" t="s">
        <v>21</v>
      </c>
      <c r="F3422" s="40">
        <v>4404</v>
      </c>
      <c r="G3422" s="41"/>
      <c r="H3422" s="42">
        <v>53514116736</v>
      </c>
      <c r="I3422" s="43">
        <v>245</v>
      </c>
      <c r="J3422" s="43" t="s">
        <v>22</v>
      </c>
      <c r="K3422" s="43">
        <v>45</v>
      </c>
      <c r="L3422" s="43">
        <v>24.5</v>
      </c>
      <c r="M3422" s="43">
        <v>32.75</v>
      </c>
      <c r="N3422" s="37" t="s">
        <v>23</v>
      </c>
      <c r="O3422" s="37" t="s">
        <v>24</v>
      </c>
    </row>
    <row r="3423" spans="1:15" s="36" customFormat="1" x14ac:dyDescent="0.25">
      <c r="A3423" s="37" t="s">
        <v>6815</v>
      </c>
      <c r="B3423" s="44" t="str">
        <f t="shared" si="65"/>
        <v>F651 230V/3Ph/1750/5.0 Bhp/3"Vert-D</v>
      </c>
      <c r="C3423" s="37" t="s">
        <v>6816</v>
      </c>
      <c r="D3423" s="37" t="str">
        <f>VLOOKUP(A3423,'[1]Zoeller Pump Company'!$A$10:$C$3862,3,FALSE)</f>
        <v>https://www.zoellerpumps.com/en-us/products/sewage-pumps/commercial/600-series</v>
      </c>
      <c r="E3423" s="37" t="s">
        <v>21</v>
      </c>
      <c r="F3423" s="40">
        <v>4404</v>
      </c>
      <c r="G3423" s="41"/>
      <c r="H3423" s="42">
        <v>53514116743</v>
      </c>
      <c r="I3423" s="43">
        <v>245</v>
      </c>
      <c r="J3423" s="43" t="s">
        <v>22</v>
      </c>
      <c r="K3423" s="43">
        <v>45</v>
      </c>
      <c r="L3423" s="43">
        <v>24.5</v>
      </c>
      <c r="M3423" s="43">
        <v>32.75</v>
      </c>
      <c r="N3423" s="37" t="s">
        <v>23</v>
      </c>
      <c r="O3423" s="37" t="s">
        <v>24</v>
      </c>
    </row>
    <row r="3424" spans="1:15" s="36" customFormat="1" x14ac:dyDescent="0.25">
      <c r="A3424" s="37" t="s">
        <v>6817</v>
      </c>
      <c r="B3424" s="44" t="str">
        <f t="shared" si="65"/>
        <v>F651 230V/3Ph/1750/5.0 Bhp/4"D</v>
      </c>
      <c r="C3424" s="37" t="s">
        <v>6818</v>
      </c>
      <c r="D3424" s="37" t="str">
        <f>VLOOKUP(A3424,'[1]Zoeller Pump Company'!$A$10:$C$3862,3,FALSE)</f>
        <v>https://www.zoellerpumps.com/en-us/products/sewage-pumps/commercial/600-series</v>
      </c>
      <c r="E3424" s="37" t="s">
        <v>21</v>
      </c>
      <c r="F3424" s="40">
        <v>4404</v>
      </c>
      <c r="G3424" s="41"/>
      <c r="H3424" s="42">
        <v>53514116750</v>
      </c>
      <c r="I3424" s="43">
        <v>245</v>
      </c>
      <c r="J3424" s="43" t="s">
        <v>22</v>
      </c>
      <c r="K3424" s="43">
        <v>45</v>
      </c>
      <c r="L3424" s="43">
        <v>24.5</v>
      </c>
      <c r="M3424" s="43">
        <v>32.75</v>
      </c>
      <c r="N3424" s="37" t="s">
        <v>23</v>
      </c>
      <c r="O3424" s="37" t="s">
        <v>24</v>
      </c>
    </row>
    <row r="3425" spans="1:15" s="36" customFormat="1" x14ac:dyDescent="0.25">
      <c r="A3425" s="37" t="s">
        <v>6819</v>
      </c>
      <c r="B3425" s="44" t="str">
        <f t="shared" si="65"/>
        <v>G651 460V/3Ph/1750/5.0 Bhp/3"Vert-D</v>
      </c>
      <c r="C3425" s="37" t="s">
        <v>6820</v>
      </c>
      <c r="D3425" s="37" t="str">
        <f>VLOOKUP(A3425,'[1]Zoeller Pump Company'!$A$10:$C$3862,3,FALSE)</f>
        <v>https://www.zoellerpumps.com/en-us/products/sewage-pumps/commercial/600-series</v>
      </c>
      <c r="E3425" s="37" t="s">
        <v>21</v>
      </c>
      <c r="F3425" s="40">
        <v>4404</v>
      </c>
      <c r="G3425" s="41"/>
      <c r="H3425" s="42">
        <v>53514116767</v>
      </c>
      <c r="I3425" s="43">
        <v>245</v>
      </c>
      <c r="J3425" s="43" t="s">
        <v>22</v>
      </c>
      <c r="K3425" s="43">
        <v>45</v>
      </c>
      <c r="L3425" s="43">
        <v>24.5</v>
      </c>
      <c r="M3425" s="43">
        <v>32.75</v>
      </c>
      <c r="N3425" s="37" t="s">
        <v>23</v>
      </c>
      <c r="O3425" s="37" t="s">
        <v>24</v>
      </c>
    </row>
    <row r="3426" spans="1:15" s="36" customFormat="1" x14ac:dyDescent="0.25">
      <c r="A3426" s="37" t="s">
        <v>6821</v>
      </c>
      <c r="B3426" s="44" t="str">
        <f t="shared" si="65"/>
        <v>G651 460V/3Ph/1750/5.0 Bhp/4"D</v>
      </c>
      <c r="C3426" s="37" t="s">
        <v>6822</v>
      </c>
      <c r="D3426" s="37" t="str">
        <f>VLOOKUP(A3426,'[1]Zoeller Pump Company'!$A$10:$C$3862,3,FALSE)</f>
        <v>https://www.zoellerpumps.com/en-us/products/sewage-pumps/commercial/600-series</v>
      </c>
      <c r="E3426" s="37" t="s">
        <v>21</v>
      </c>
      <c r="F3426" s="40">
        <v>4404</v>
      </c>
      <c r="G3426" s="41"/>
      <c r="H3426" s="42">
        <v>53514116774</v>
      </c>
      <c r="I3426" s="43">
        <v>245</v>
      </c>
      <c r="J3426" s="43" t="s">
        <v>22</v>
      </c>
      <c r="K3426" s="43">
        <v>45</v>
      </c>
      <c r="L3426" s="43">
        <v>24.5</v>
      </c>
      <c r="M3426" s="43">
        <v>32.75</v>
      </c>
      <c r="N3426" s="37" t="s">
        <v>23</v>
      </c>
      <c r="O3426" s="37" t="s">
        <v>24</v>
      </c>
    </row>
    <row r="3427" spans="1:15" s="36" customFormat="1" x14ac:dyDescent="0.25">
      <c r="A3427" s="37" t="s">
        <v>6823</v>
      </c>
      <c r="B3427" s="44" t="str">
        <f t="shared" si="65"/>
        <v>J651 50'Cd/200V/3Ph/1750/5.0Bhp/3"Vert-D</v>
      </c>
      <c r="C3427" s="37" t="s">
        <v>6824</v>
      </c>
      <c r="D3427" s="37" t="str">
        <f>VLOOKUP(A3427,'[1]Zoeller Pump Company'!$A$10:$C$3862,3,FALSE)</f>
        <v>https://www.zoellerpumps.com/en-us/products/sewage-pumps/commercial/600-series</v>
      </c>
      <c r="E3427" s="37" t="s">
        <v>21</v>
      </c>
      <c r="F3427" s="40">
        <v>4564</v>
      </c>
      <c r="G3427" s="41"/>
      <c r="H3427" s="42">
        <v>53514119867</v>
      </c>
      <c r="I3427" s="43">
        <v>245</v>
      </c>
      <c r="J3427" s="43" t="s">
        <v>22</v>
      </c>
      <c r="K3427" s="43">
        <v>45</v>
      </c>
      <c r="L3427" s="43">
        <v>24.5</v>
      </c>
      <c r="M3427" s="43">
        <v>32.75</v>
      </c>
      <c r="N3427" s="37" t="s">
        <v>23</v>
      </c>
      <c r="O3427" s="37" t="s">
        <v>24</v>
      </c>
    </row>
    <row r="3428" spans="1:15" s="36" customFormat="1" x14ac:dyDescent="0.25">
      <c r="A3428" s="37" t="s">
        <v>6825</v>
      </c>
      <c r="B3428" s="44" t="str">
        <f t="shared" si="65"/>
        <v>F651 75'Cd/230V/3Ph/1750/5.0Bhp/4"D</v>
      </c>
      <c r="C3428" s="37" t="s">
        <v>6826</v>
      </c>
      <c r="D3428" s="37" t="str">
        <f>VLOOKUP(A3428,'[1]Zoeller Pump Company'!$A$10:$C$3862,3,FALSE)</f>
        <v>https://www.zoellerpumps.com/en-us/products/sewage-pumps/commercial/600-series</v>
      </c>
      <c r="E3428" s="37" t="s">
        <v>21</v>
      </c>
      <c r="F3428" s="40">
        <v>4654</v>
      </c>
      <c r="G3428" s="41"/>
      <c r="H3428" s="42">
        <v>53514121815</v>
      </c>
      <c r="I3428" s="43">
        <v>245</v>
      </c>
      <c r="J3428" s="43" t="s">
        <v>22</v>
      </c>
      <c r="K3428" s="43">
        <v>45</v>
      </c>
      <c r="L3428" s="43">
        <v>24.5</v>
      </c>
      <c r="M3428" s="43">
        <v>32.75</v>
      </c>
      <c r="N3428" s="37" t="s">
        <v>23</v>
      </c>
      <c r="O3428" s="37" t="s">
        <v>24</v>
      </c>
    </row>
    <row r="3429" spans="1:15" s="36" customFormat="1" x14ac:dyDescent="0.25">
      <c r="A3429" s="37" t="s">
        <v>6827</v>
      </c>
      <c r="B3429" s="44" t="str">
        <f t="shared" si="65"/>
        <v>G651 460V/3P/1750/5.0Bhp/3"Hor-D</v>
      </c>
      <c r="C3429" s="37" t="s">
        <v>6828</v>
      </c>
      <c r="D3429" s="37" t="str">
        <f>VLOOKUP(A3429,'[1]Zoeller Pump Company'!$A$10:$C$3862,3,FALSE)</f>
        <v>https://www.zoellerpumps.com/en-us/products/sewage-pumps/commercial/600-series</v>
      </c>
      <c r="E3429" s="37" t="s">
        <v>21</v>
      </c>
      <c r="F3429" s="40">
        <v>4404</v>
      </c>
      <c r="G3429" s="41"/>
      <c r="H3429" s="42">
        <v>53514127169</v>
      </c>
      <c r="I3429" s="43">
        <v>245</v>
      </c>
      <c r="J3429" s="43" t="s">
        <v>22</v>
      </c>
      <c r="K3429" s="43">
        <v>45</v>
      </c>
      <c r="L3429" s="43">
        <v>24.5</v>
      </c>
      <c r="M3429" s="43">
        <v>32.75</v>
      </c>
      <c r="N3429" s="37" t="s">
        <v>23</v>
      </c>
      <c r="O3429" s="37" t="s">
        <v>24</v>
      </c>
    </row>
    <row r="3430" spans="1:15" s="36" customFormat="1" x14ac:dyDescent="0.25">
      <c r="A3430" s="37" t="s">
        <v>6829</v>
      </c>
      <c r="B3430" s="44" t="str">
        <f t="shared" si="65"/>
        <v>E651 50'Cd/230V/1Ph/1750/5.0Bhp/3"Hor-D</v>
      </c>
      <c r="C3430" s="37" t="s">
        <v>6830</v>
      </c>
      <c r="D3430" s="37" t="str">
        <f>VLOOKUP(A3430,'[1]Zoeller Pump Company'!$A$10:$C$3862,3,FALSE)</f>
        <v>https://www.zoellerpumps.com/en-us/products/sewage-pumps/commercial/600-series</v>
      </c>
      <c r="E3430" s="37" t="s">
        <v>21</v>
      </c>
      <c r="F3430" s="40">
        <v>5044</v>
      </c>
      <c r="G3430" s="41"/>
      <c r="H3430" s="42">
        <v>53514133382</v>
      </c>
      <c r="I3430" s="43">
        <v>250</v>
      </c>
      <c r="J3430" s="43" t="s">
        <v>22</v>
      </c>
      <c r="K3430" s="43">
        <v>45</v>
      </c>
      <c r="L3430" s="43">
        <v>24.5</v>
      </c>
      <c r="M3430" s="43">
        <v>32.75</v>
      </c>
      <c r="N3430" s="37" t="s">
        <v>23</v>
      </c>
      <c r="O3430" s="37" t="s">
        <v>24</v>
      </c>
    </row>
    <row r="3431" spans="1:15" s="36" customFormat="1" x14ac:dyDescent="0.25">
      <c r="A3431" s="37" t="s">
        <v>6831</v>
      </c>
      <c r="B3431" s="44" t="str">
        <f t="shared" si="65"/>
        <v>E651 50'Cd/230V/1Ph/1750/5.0Bhp/4"D</v>
      </c>
      <c r="C3431" s="37" t="s">
        <v>6832</v>
      </c>
      <c r="D3431" s="37" t="str">
        <f>VLOOKUP(A3431,'[1]Zoeller Pump Company'!$A$10:$C$3862,3,FALSE)</f>
        <v>https://www.zoellerpumps.com/en-us/products/sewage-pumps/commercial/600-series</v>
      </c>
      <c r="E3431" s="37" t="s">
        <v>21</v>
      </c>
      <c r="F3431" s="40">
        <v>5044</v>
      </c>
      <c r="G3431" s="41"/>
      <c r="H3431" s="42">
        <v>53514140113</v>
      </c>
      <c r="I3431" s="43">
        <v>245</v>
      </c>
      <c r="J3431" s="43" t="s">
        <v>22</v>
      </c>
      <c r="K3431" s="43">
        <v>45</v>
      </c>
      <c r="L3431" s="43">
        <v>24.5</v>
      </c>
      <c r="M3431" s="43">
        <v>32.75</v>
      </c>
      <c r="N3431" s="37" t="s">
        <v>23</v>
      </c>
      <c r="O3431" s="37" t="s">
        <v>24</v>
      </c>
    </row>
    <row r="3432" spans="1:15" s="36" customFormat="1" x14ac:dyDescent="0.25">
      <c r="A3432" s="37" t="s">
        <v>6833</v>
      </c>
      <c r="B3432" s="44" t="str">
        <f t="shared" si="65"/>
        <v>E651 50'Cd/230V/1Ph/1750/5.0Bhp/3"Vert-D</v>
      </c>
      <c r="C3432" s="37" t="s">
        <v>6834</v>
      </c>
      <c r="D3432" s="37" t="str">
        <f>VLOOKUP(A3432,'[1]Zoeller Pump Company'!$A$10:$C$3862,3,FALSE)</f>
        <v>https://www.zoellerpumps.com/en-us/products/sewage-pumps/commercial/600-series</v>
      </c>
      <c r="E3432" s="37" t="s">
        <v>21</v>
      </c>
      <c r="F3432" s="40">
        <v>5044</v>
      </c>
      <c r="G3432" s="41"/>
      <c r="H3432" s="42">
        <v>53514146696</v>
      </c>
      <c r="I3432" s="43">
        <v>245</v>
      </c>
      <c r="J3432" s="43" t="s">
        <v>22</v>
      </c>
      <c r="K3432" s="43">
        <v>45</v>
      </c>
      <c r="L3432" s="43">
        <v>24.5</v>
      </c>
      <c r="M3432" s="43">
        <v>32.75</v>
      </c>
      <c r="N3432" s="37" t="s">
        <v>23</v>
      </c>
      <c r="O3432" s="37" t="s">
        <v>24</v>
      </c>
    </row>
    <row r="3433" spans="1:15" s="36" customFormat="1" x14ac:dyDescent="0.25">
      <c r="A3433" s="37" t="s">
        <v>6835</v>
      </c>
      <c r="B3433" s="44" t="str">
        <f t="shared" si="65"/>
        <v>J651 200V/3Ph/1750/5.0 Bhp/3"Hor-D</v>
      </c>
      <c r="C3433" s="37" t="s">
        <v>6836</v>
      </c>
      <c r="D3433" s="37" t="str">
        <f>VLOOKUP(A3433,'[1]Zoeller Pump Company'!$A$10:$C$3862,3,FALSE)</f>
        <v>https://www.zoellerpumps.com/en-us/products/sewage-pumps/commercial/600-series</v>
      </c>
      <c r="E3433" s="37" t="s">
        <v>21</v>
      </c>
      <c r="F3433" s="40">
        <v>4404</v>
      </c>
      <c r="G3433" s="41"/>
      <c r="H3433" s="42">
        <v>53514150716</v>
      </c>
      <c r="I3433" s="43">
        <v>245</v>
      </c>
      <c r="J3433" s="43" t="s">
        <v>22</v>
      </c>
      <c r="K3433" s="43">
        <v>45</v>
      </c>
      <c r="L3433" s="43">
        <v>24.5</v>
      </c>
      <c r="M3433" s="43">
        <v>32.75</v>
      </c>
      <c r="N3433" s="37" t="s">
        <v>23</v>
      </c>
      <c r="O3433" s="37" t="s">
        <v>24</v>
      </c>
    </row>
    <row r="3434" spans="1:15" s="36" customFormat="1" x14ac:dyDescent="0.25">
      <c r="A3434" s="37" t="s">
        <v>6837</v>
      </c>
      <c r="B3434" s="44" t="str">
        <f t="shared" si="65"/>
        <v>EX651 230V/1Ph/1750/5.0 Bhp/3"Vert-D/Ex Pr</v>
      </c>
      <c r="C3434" s="37" t="s">
        <v>6838</v>
      </c>
      <c r="D3434" s="37" t="str">
        <f>VLOOKUP(A3434,'[1]Zoeller Pump Company'!$A$10:$C$3862,3,FALSE)</f>
        <v>https://www.zoellerpumps.com/en-us/products/sewage-pumps/commercial/600-series</v>
      </c>
      <c r="E3434" s="37" t="s">
        <v>21</v>
      </c>
      <c r="F3434" s="40">
        <v>6701</v>
      </c>
      <c r="G3434" s="41"/>
      <c r="H3434" s="42">
        <v>53514155360</v>
      </c>
      <c r="I3434" s="43">
        <v>295</v>
      </c>
      <c r="J3434" s="43" t="s">
        <v>22</v>
      </c>
      <c r="K3434" s="43">
        <v>45</v>
      </c>
      <c r="L3434" s="43">
        <v>24.5</v>
      </c>
      <c r="M3434" s="43">
        <v>32.75</v>
      </c>
      <c r="N3434" s="37" t="s">
        <v>23</v>
      </c>
      <c r="O3434" s="37" t="s">
        <v>24</v>
      </c>
    </row>
    <row r="3435" spans="1:15" s="36" customFormat="1" x14ac:dyDescent="0.25">
      <c r="A3435" s="37" t="s">
        <v>6839</v>
      </c>
      <c r="B3435" s="44" t="str">
        <f t="shared" ref="B3435:B3498" si="66">IF(D3435&lt;&gt;0,HYPERLINK(D3435,C3435),"NO LINK")</f>
        <v>EX651 230V/1Ph/1750/5.0Bhp/3"Hor-D/Ex Pr</v>
      </c>
      <c r="C3435" s="37" t="s">
        <v>6840</v>
      </c>
      <c r="D3435" s="37" t="str">
        <f>VLOOKUP(A3435,'[1]Zoeller Pump Company'!$A$10:$C$3862,3,FALSE)</f>
        <v>https://www.zoellerpumps.com/en-us/products/sewage-pumps/commercial/600-series</v>
      </c>
      <c r="E3435" s="37" t="s">
        <v>21</v>
      </c>
      <c r="F3435" s="40">
        <v>6701</v>
      </c>
      <c r="G3435" s="41"/>
      <c r="H3435" s="42">
        <v>53514157555</v>
      </c>
      <c r="I3435" s="43">
        <v>295</v>
      </c>
      <c r="J3435" s="43" t="s">
        <v>22</v>
      </c>
      <c r="K3435" s="43">
        <v>45</v>
      </c>
      <c r="L3435" s="43">
        <v>24.5</v>
      </c>
      <c r="M3435" s="43">
        <v>32.75</v>
      </c>
      <c r="N3435" s="37" t="s">
        <v>23</v>
      </c>
      <c r="O3435" s="37" t="s">
        <v>24</v>
      </c>
    </row>
    <row r="3436" spans="1:15" s="36" customFormat="1" x14ac:dyDescent="0.25">
      <c r="A3436" s="37" t="s">
        <v>6841</v>
      </c>
      <c r="B3436" s="44" t="str">
        <f t="shared" si="66"/>
        <v>EX651 230V/1Ph/1750/5.0Bhp/4"D/Ex Pr</v>
      </c>
      <c r="C3436" s="37" t="s">
        <v>6842</v>
      </c>
      <c r="D3436" s="37" t="str">
        <f>VLOOKUP(A3436,'[1]Zoeller Pump Company'!$A$10:$C$3862,3,FALSE)</f>
        <v>https://www.zoellerpumps.com/en-us/products/sewage-pumps/commercial/600-series</v>
      </c>
      <c r="E3436" s="37" t="s">
        <v>21</v>
      </c>
      <c r="F3436" s="40">
        <v>6701</v>
      </c>
      <c r="G3436" s="41"/>
      <c r="H3436" s="42">
        <v>53514157562</v>
      </c>
      <c r="I3436" s="43">
        <v>295</v>
      </c>
      <c r="J3436" s="43" t="s">
        <v>22</v>
      </c>
      <c r="K3436" s="43">
        <v>45</v>
      </c>
      <c r="L3436" s="43">
        <v>24.5</v>
      </c>
      <c r="M3436" s="43">
        <v>32.75</v>
      </c>
      <c r="N3436" s="37" t="s">
        <v>23</v>
      </c>
      <c r="O3436" s="37" t="s">
        <v>24</v>
      </c>
    </row>
    <row r="3437" spans="1:15" s="36" customFormat="1" x14ac:dyDescent="0.25">
      <c r="A3437" s="37" t="s">
        <v>6843</v>
      </c>
      <c r="B3437" s="44" t="str">
        <f t="shared" si="66"/>
        <v>JX651 200V/3Ph/1750/5.0Bhp/3"Vert-D/Ex Pr</v>
      </c>
      <c r="C3437" s="37" t="s">
        <v>6844</v>
      </c>
      <c r="D3437" s="37" t="str">
        <f>VLOOKUP(A3437,'[1]Zoeller Pump Company'!$A$10:$C$3862,3,FALSE)</f>
        <v>https://www.zoellerpumps.com/en-us/products/sewage-pumps/commercial/600-series</v>
      </c>
      <c r="E3437" s="37" t="s">
        <v>21</v>
      </c>
      <c r="F3437" s="40">
        <v>6221</v>
      </c>
      <c r="G3437" s="41"/>
      <c r="H3437" s="42">
        <v>53514157586</v>
      </c>
      <c r="I3437" s="43">
        <v>295</v>
      </c>
      <c r="J3437" s="43" t="s">
        <v>22</v>
      </c>
      <c r="K3437" s="43">
        <v>45</v>
      </c>
      <c r="L3437" s="43">
        <v>24.5</v>
      </c>
      <c r="M3437" s="43">
        <v>32.75</v>
      </c>
      <c r="N3437" s="37" t="s">
        <v>23</v>
      </c>
      <c r="O3437" s="37" t="s">
        <v>24</v>
      </c>
    </row>
    <row r="3438" spans="1:15" s="36" customFormat="1" x14ac:dyDescent="0.25">
      <c r="A3438" s="37" t="s">
        <v>6845</v>
      </c>
      <c r="B3438" s="44" t="str">
        <f t="shared" si="66"/>
        <v>JX651 200V/3Ph/1750/5.0Bhp/3"Hor-D/Ex Pr</v>
      </c>
      <c r="C3438" s="37" t="s">
        <v>6846</v>
      </c>
      <c r="D3438" s="37" t="str">
        <f>VLOOKUP(A3438,'[1]Zoeller Pump Company'!$A$10:$C$3862,3,FALSE)</f>
        <v>https://www.zoellerpumps.com/en-us/products/sewage-pumps/commercial/600-series</v>
      </c>
      <c r="E3438" s="37" t="s">
        <v>21</v>
      </c>
      <c r="F3438" s="40">
        <v>6221</v>
      </c>
      <c r="G3438" s="41"/>
      <c r="H3438" s="42">
        <v>53514157609</v>
      </c>
      <c r="I3438" s="43">
        <v>295</v>
      </c>
      <c r="J3438" s="43" t="s">
        <v>22</v>
      </c>
      <c r="K3438" s="43">
        <v>45</v>
      </c>
      <c r="L3438" s="43">
        <v>24.5</v>
      </c>
      <c r="M3438" s="43">
        <v>32.75</v>
      </c>
      <c r="N3438" s="37" t="s">
        <v>23</v>
      </c>
      <c r="O3438" s="37" t="s">
        <v>24</v>
      </c>
    </row>
    <row r="3439" spans="1:15" s="36" customFormat="1" x14ac:dyDescent="0.25">
      <c r="A3439" s="37" t="s">
        <v>6847</v>
      </c>
      <c r="B3439" s="44" t="str">
        <f t="shared" si="66"/>
        <v>JX651 200V/3Ph/1750/5.0Bhp/4"D/Ex Pr</v>
      </c>
      <c r="C3439" s="37" t="s">
        <v>6848</v>
      </c>
      <c r="D3439" s="37" t="str">
        <f>VLOOKUP(A3439,'[1]Zoeller Pump Company'!$A$10:$C$3862,3,FALSE)</f>
        <v>https://www.zoellerpumps.com/en-us/products/sewage-pumps/commercial/600-series</v>
      </c>
      <c r="E3439" s="37" t="s">
        <v>21</v>
      </c>
      <c r="F3439" s="40">
        <v>6221</v>
      </c>
      <c r="G3439" s="41"/>
      <c r="H3439" s="42">
        <v>53514157623</v>
      </c>
      <c r="I3439" s="43">
        <v>295</v>
      </c>
      <c r="J3439" s="43" t="s">
        <v>22</v>
      </c>
      <c r="K3439" s="43">
        <v>45</v>
      </c>
      <c r="L3439" s="43">
        <v>24.5</v>
      </c>
      <c r="M3439" s="43">
        <v>32.75</v>
      </c>
      <c r="N3439" s="37" t="s">
        <v>23</v>
      </c>
      <c r="O3439" s="37" t="s">
        <v>24</v>
      </c>
    </row>
    <row r="3440" spans="1:15" s="36" customFormat="1" x14ac:dyDescent="0.25">
      <c r="A3440" s="37" t="s">
        <v>6849</v>
      </c>
      <c r="B3440" s="44" t="str">
        <f t="shared" si="66"/>
        <v>FX651 230V/3Ph/1750/5.0Bhp/3"Vert-D/Ex Pr</v>
      </c>
      <c r="C3440" s="37" t="s">
        <v>6850</v>
      </c>
      <c r="D3440" s="37" t="str">
        <f>VLOOKUP(A3440,'[1]Zoeller Pump Company'!$A$10:$C$3862,3,FALSE)</f>
        <v>https://www.zoellerpumps.com/en-us/products/sewage-pumps/commercial/600-series</v>
      </c>
      <c r="E3440" s="37" t="s">
        <v>21</v>
      </c>
      <c r="F3440" s="40">
        <v>6221</v>
      </c>
      <c r="G3440" s="41"/>
      <c r="H3440" s="42">
        <v>53514157630</v>
      </c>
      <c r="I3440" s="43">
        <v>295</v>
      </c>
      <c r="J3440" s="43" t="s">
        <v>22</v>
      </c>
      <c r="K3440" s="43">
        <v>45</v>
      </c>
      <c r="L3440" s="43">
        <v>24.5</v>
      </c>
      <c r="M3440" s="43">
        <v>32.75</v>
      </c>
      <c r="N3440" s="37" t="s">
        <v>23</v>
      </c>
      <c r="O3440" s="37" t="s">
        <v>24</v>
      </c>
    </row>
    <row r="3441" spans="1:15" s="36" customFormat="1" x14ac:dyDescent="0.25">
      <c r="A3441" s="37" t="s">
        <v>6851</v>
      </c>
      <c r="B3441" s="44" t="str">
        <f t="shared" si="66"/>
        <v>FX651 230V/3Ph/1750/5.0Bhp/3"Hor-D/Ex Pr</v>
      </c>
      <c r="C3441" s="37" t="s">
        <v>6852</v>
      </c>
      <c r="D3441" s="37" t="str">
        <f>VLOOKUP(A3441,'[1]Zoeller Pump Company'!$A$10:$C$3862,3,FALSE)</f>
        <v>https://www.zoellerpumps.com/en-us/products/sewage-pumps/commercial/600-series</v>
      </c>
      <c r="E3441" s="37" t="s">
        <v>21</v>
      </c>
      <c r="F3441" s="40">
        <v>6221</v>
      </c>
      <c r="G3441" s="41"/>
      <c r="H3441" s="42">
        <v>53514157647</v>
      </c>
      <c r="I3441" s="43">
        <v>295</v>
      </c>
      <c r="J3441" s="43" t="s">
        <v>22</v>
      </c>
      <c r="K3441" s="43">
        <v>45</v>
      </c>
      <c r="L3441" s="43">
        <v>24.5</v>
      </c>
      <c r="M3441" s="43">
        <v>32.75</v>
      </c>
      <c r="N3441" s="37" t="s">
        <v>23</v>
      </c>
      <c r="O3441" s="37" t="s">
        <v>24</v>
      </c>
    </row>
    <row r="3442" spans="1:15" s="36" customFormat="1" x14ac:dyDescent="0.25">
      <c r="A3442" s="37" t="s">
        <v>6853</v>
      </c>
      <c r="B3442" s="44" t="str">
        <f t="shared" si="66"/>
        <v>FX651 230V/3Ph/1750/5.0Bhp/4"D/Ex Pr</v>
      </c>
      <c r="C3442" s="37" t="s">
        <v>6854</v>
      </c>
      <c r="D3442" s="37" t="str">
        <f>VLOOKUP(A3442,'[1]Zoeller Pump Company'!$A$10:$C$3862,3,FALSE)</f>
        <v>https://www.zoellerpumps.com/en-us/products/sewage-pumps/commercial/600-series</v>
      </c>
      <c r="E3442" s="37" t="s">
        <v>21</v>
      </c>
      <c r="F3442" s="40">
        <v>6221</v>
      </c>
      <c r="G3442" s="41"/>
      <c r="H3442" s="42">
        <v>53514157654</v>
      </c>
      <c r="I3442" s="43">
        <v>295</v>
      </c>
      <c r="J3442" s="43" t="s">
        <v>22</v>
      </c>
      <c r="K3442" s="43">
        <v>45</v>
      </c>
      <c r="L3442" s="43">
        <v>24.5</v>
      </c>
      <c r="M3442" s="43">
        <v>32.75</v>
      </c>
      <c r="N3442" s="37" t="s">
        <v>23</v>
      </c>
      <c r="O3442" s="37" t="s">
        <v>24</v>
      </c>
    </row>
    <row r="3443" spans="1:15" s="36" customFormat="1" x14ac:dyDescent="0.25">
      <c r="A3443" s="37" t="s">
        <v>6855</v>
      </c>
      <c r="B3443" s="44" t="str">
        <f t="shared" si="66"/>
        <v>GX651 460V/3Ph/1750/5.0Bhp/3"Vert-D/Ex Pr</v>
      </c>
      <c r="C3443" s="37" t="s">
        <v>6856</v>
      </c>
      <c r="D3443" s="37" t="str">
        <f>VLOOKUP(A3443,'[1]Zoeller Pump Company'!$A$10:$C$3862,3,FALSE)</f>
        <v>https://www.zoellerpumps.com/en-us/products/sewage-pumps/commercial/600-series</v>
      </c>
      <c r="E3443" s="37" t="s">
        <v>21</v>
      </c>
      <c r="F3443" s="40">
        <v>6221</v>
      </c>
      <c r="G3443" s="41"/>
      <c r="H3443" s="42">
        <v>53514157661</v>
      </c>
      <c r="I3443" s="43">
        <v>295</v>
      </c>
      <c r="J3443" s="43" t="s">
        <v>22</v>
      </c>
      <c r="K3443" s="43">
        <v>45</v>
      </c>
      <c r="L3443" s="43">
        <v>24.5</v>
      </c>
      <c r="M3443" s="43">
        <v>32.75</v>
      </c>
      <c r="N3443" s="37" t="s">
        <v>23</v>
      </c>
      <c r="O3443" s="37" t="s">
        <v>24</v>
      </c>
    </row>
    <row r="3444" spans="1:15" s="36" customFormat="1" x14ac:dyDescent="0.25">
      <c r="A3444" s="37" t="s">
        <v>6857</v>
      </c>
      <c r="B3444" s="44" t="str">
        <f t="shared" si="66"/>
        <v>GX651 460V/3Ph/1750/5.0Bhp/3"Hor-D/Ex Pr</v>
      </c>
      <c r="C3444" s="37" t="s">
        <v>6858</v>
      </c>
      <c r="D3444" s="37" t="str">
        <f>VLOOKUP(A3444,'[1]Zoeller Pump Company'!$A$10:$C$3862,3,FALSE)</f>
        <v>https://www.zoellerpumps.com/en-us/products/sewage-pumps/commercial/600-series</v>
      </c>
      <c r="E3444" s="37" t="s">
        <v>21</v>
      </c>
      <c r="F3444" s="40">
        <v>6221</v>
      </c>
      <c r="G3444" s="41"/>
      <c r="H3444" s="42">
        <v>53514157678</v>
      </c>
      <c r="I3444" s="43">
        <v>295</v>
      </c>
      <c r="J3444" s="43" t="s">
        <v>22</v>
      </c>
      <c r="K3444" s="43">
        <v>45</v>
      </c>
      <c r="L3444" s="43">
        <v>24.5</v>
      </c>
      <c r="M3444" s="43">
        <v>32.75</v>
      </c>
      <c r="N3444" s="37" t="s">
        <v>23</v>
      </c>
      <c r="O3444" s="37" t="s">
        <v>24</v>
      </c>
    </row>
    <row r="3445" spans="1:15" s="36" customFormat="1" x14ac:dyDescent="0.25">
      <c r="A3445" s="37" t="s">
        <v>6859</v>
      </c>
      <c r="B3445" s="44" t="str">
        <f t="shared" si="66"/>
        <v>GX651 460V/3Ph/1750/5.0Bhp/4"D/Ex Pr</v>
      </c>
      <c r="C3445" s="37" t="s">
        <v>6860</v>
      </c>
      <c r="D3445" s="37" t="str">
        <f>VLOOKUP(A3445,'[1]Zoeller Pump Company'!$A$10:$C$3862,3,FALSE)</f>
        <v>https://www.zoellerpumps.com/en-us/products/sewage-pumps/commercial/600-series</v>
      </c>
      <c r="E3445" s="37" t="s">
        <v>21</v>
      </c>
      <c r="F3445" s="40">
        <v>6221</v>
      </c>
      <c r="G3445" s="41"/>
      <c r="H3445" s="42">
        <v>53514157692</v>
      </c>
      <c r="I3445" s="43">
        <v>295</v>
      </c>
      <c r="J3445" s="43" t="s">
        <v>22</v>
      </c>
      <c r="K3445" s="43">
        <v>45</v>
      </c>
      <c r="L3445" s="43">
        <v>24.5</v>
      </c>
      <c r="M3445" s="43">
        <v>32.75</v>
      </c>
      <c r="N3445" s="37" t="s">
        <v>23</v>
      </c>
      <c r="O3445" s="37" t="s">
        <v>24</v>
      </c>
    </row>
    <row r="3446" spans="1:15" s="36" customFormat="1" x14ac:dyDescent="0.25">
      <c r="A3446" s="37" t="s">
        <v>6861</v>
      </c>
      <c r="B3446" s="44" t="str">
        <f t="shared" si="66"/>
        <v>J651 35'Cd/200V/3Ph/1750/5.0Bhp/3"Vert-D</v>
      </c>
      <c r="C3446" s="37" t="s">
        <v>6862</v>
      </c>
      <c r="D3446" s="37" t="str">
        <f>VLOOKUP(A3446,'[1]Zoeller Pump Company'!$A$10:$C$3862,3,FALSE)</f>
        <v>https://www.zoellerpumps.com/en-us/products/sewage-pumps/commercial/600-series</v>
      </c>
      <c r="E3446" s="37" t="s">
        <v>21</v>
      </c>
      <c r="F3446" s="40">
        <v>4504</v>
      </c>
      <c r="G3446" s="41"/>
      <c r="H3446" s="42">
        <v>53514153427</v>
      </c>
      <c r="I3446" s="43">
        <v>248</v>
      </c>
      <c r="J3446" s="43" t="s">
        <v>22</v>
      </c>
      <c r="K3446" s="43">
        <v>45</v>
      </c>
      <c r="L3446" s="43">
        <v>24.5</v>
      </c>
      <c r="M3446" s="43">
        <v>32.75</v>
      </c>
      <c r="N3446" s="37" t="s">
        <v>23</v>
      </c>
      <c r="O3446" s="37" t="s">
        <v>24</v>
      </c>
    </row>
    <row r="3447" spans="1:15" s="36" customFormat="1" x14ac:dyDescent="0.25">
      <c r="A3447" s="37" t="s">
        <v>6863</v>
      </c>
      <c r="B3447" s="44" t="str">
        <f t="shared" si="66"/>
        <v>F651 35'Cd/230V/3Ph/1750/5.0Bhp/3"Vert-D</v>
      </c>
      <c r="C3447" s="37" t="s">
        <v>6864</v>
      </c>
      <c r="D3447" s="37" t="str">
        <f>VLOOKUP(A3447,'[1]Zoeller Pump Company'!$A$10:$C$3862,3,FALSE)</f>
        <v>https://www.zoellerpumps.com/en-us/products/sewage-pumps/commercial/600-series</v>
      </c>
      <c r="E3447" s="37" t="s">
        <v>21</v>
      </c>
      <c r="F3447" s="40">
        <v>4504</v>
      </c>
      <c r="G3447" s="41"/>
      <c r="H3447" s="42">
        <v>53514154226</v>
      </c>
      <c r="I3447" s="43">
        <v>245</v>
      </c>
      <c r="J3447" s="43" t="s">
        <v>22</v>
      </c>
      <c r="K3447" s="43">
        <v>45</v>
      </c>
      <c r="L3447" s="43">
        <v>24.5</v>
      </c>
      <c r="M3447" s="43">
        <v>32.75</v>
      </c>
      <c r="N3447" s="37" t="s">
        <v>23</v>
      </c>
      <c r="O3447" s="37" t="s">
        <v>24</v>
      </c>
    </row>
    <row r="3448" spans="1:15" s="36" customFormat="1" x14ac:dyDescent="0.25">
      <c r="A3448" s="37" t="s">
        <v>6865</v>
      </c>
      <c r="B3448" s="44" t="str">
        <f t="shared" si="66"/>
        <v>E651 35'Cd/230V/1Ph/1750/5.0Bhp/4"D</v>
      </c>
      <c r="C3448" s="37" t="s">
        <v>6866</v>
      </c>
      <c r="D3448" s="37" t="str">
        <f>VLOOKUP(A3448,'[1]Zoeller Pump Company'!$A$10:$C$3862,3,FALSE)</f>
        <v>https://www.zoellerpumps.com/en-us/products/sewage-pumps/commercial/600-series</v>
      </c>
      <c r="E3448" s="37" t="s">
        <v>21</v>
      </c>
      <c r="F3448" s="40">
        <v>4984</v>
      </c>
      <c r="G3448" s="41"/>
      <c r="H3448" s="42">
        <v>53514159306</v>
      </c>
      <c r="I3448" s="43">
        <v>245</v>
      </c>
      <c r="J3448" s="43" t="s">
        <v>22</v>
      </c>
      <c r="K3448" s="43">
        <v>45</v>
      </c>
      <c r="L3448" s="43">
        <v>24.5</v>
      </c>
      <c r="M3448" s="43">
        <v>32.75</v>
      </c>
      <c r="N3448" s="37" t="s">
        <v>23</v>
      </c>
      <c r="O3448" s="37" t="s">
        <v>24</v>
      </c>
    </row>
    <row r="3449" spans="1:15" s="36" customFormat="1" x14ac:dyDescent="0.25">
      <c r="A3449" s="37" t="s">
        <v>6867</v>
      </c>
      <c r="B3449" s="44" t="str">
        <f t="shared" si="66"/>
        <v>F651 50'Cd/230V/3Ph/1750/5.0Bhp/4"D</v>
      </c>
      <c r="C3449" s="37" t="s">
        <v>6868</v>
      </c>
      <c r="D3449" s="37" t="str">
        <f>VLOOKUP(A3449,'[1]Zoeller Pump Company'!$A$10:$C$3862,3,FALSE)</f>
        <v>https://www.zoellerpumps.com/en-us/products/sewage-pumps/commercial/600-series</v>
      </c>
      <c r="E3449" s="37" t="s">
        <v>21</v>
      </c>
      <c r="F3449" s="40">
        <v>4564</v>
      </c>
      <c r="G3449" s="41"/>
      <c r="H3449" s="42">
        <v>53514159405</v>
      </c>
      <c r="I3449" s="43">
        <v>245</v>
      </c>
      <c r="J3449" s="43" t="s">
        <v>22</v>
      </c>
      <c r="K3449" s="43">
        <v>45</v>
      </c>
      <c r="L3449" s="43">
        <v>24.5</v>
      </c>
      <c r="M3449" s="43">
        <v>32.75</v>
      </c>
      <c r="N3449" s="37" t="s">
        <v>23</v>
      </c>
      <c r="O3449" s="37" t="s">
        <v>24</v>
      </c>
    </row>
    <row r="3450" spans="1:15" s="36" customFormat="1" x14ac:dyDescent="0.25">
      <c r="A3450" s="37" t="s">
        <v>6869</v>
      </c>
      <c r="B3450" s="44" t="str">
        <f t="shared" si="66"/>
        <v>E651 230V/1Ph/1750/5.0 Bhp/3"Hor-D</v>
      </c>
      <c r="C3450" s="37" t="s">
        <v>6870</v>
      </c>
      <c r="D3450" s="37" t="str">
        <f>VLOOKUP(A3450,'[1]Zoeller Pump Company'!$A$10:$C$3862,3,FALSE)</f>
        <v>https://www.zoellerpumps.com/en-us/products/sewage-pumps/commercial/600-series</v>
      </c>
      <c r="E3450" s="37" t="s">
        <v>21</v>
      </c>
      <c r="F3450" s="40">
        <v>4884</v>
      </c>
      <c r="G3450" s="41"/>
      <c r="H3450" s="42">
        <v>53514170165</v>
      </c>
      <c r="I3450" s="43">
        <v>245</v>
      </c>
      <c r="J3450" s="43" t="s">
        <v>22</v>
      </c>
      <c r="K3450" s="43">
        <v>45</v>
      </c>
      <c r="L3450" s="43">
        <v>24.5</v>
      </c>
      <c r="M3450" s="43">
        <v>32.75</v>
      </c>
      <c r="N3450" s="37" t="s">
        <v>23</v>
      </c>
      <c r="O3450" s="37" t="s">
        <v>24</v>
      </c>
    </row>
    <row r="3451" spans="1:15" s="36" customFormat="1" x14ac:dyDescent="0.25">
      <c r="A3451" s="37" t="s">
        <v>6871</v>
      </c>
      <c r="B3451" s="44" t="str">
        <f t="shared" si="66"/>
        <v>J651 50'Cd/200V/3Ph/1750/5.0Bhp/4"D</v>
      </c>
      <c r="C3451" s="37" t="s">
        <v>6872</v>
      </c>
      <c r="D3451" s="37" t="str">
        <f>VLOOKUP(A3451,'[1]Zoeller Pump Company'!$A$10:$C$3862,3,FALSE)</f>
        <v>https://www.zoellerpumps.com/en-us/products/sewage-pumps/commercial/600-series</v>
      </c>
      <c r="E3451" s="37" t="s">
        <v>21</v>
      </c>
      <c r="F3451" s="40">
        <v>4564</v>
      </c>
      <c r="G3451" s="41"/>
      <c r="H3451" s="42">
        <v>53514171599</v>
      </c>
      <c r="I3451" s="43">
        <v>245</v>
      </c>
      <c r="J3451" s="43" t="s">
        <v>22</v>
      </c>
      <c r="K3451" s="43">
        <v>45</v>
      </c>
      <c r="L3451" s="43">
        <v>24.5</v>
      </c>
      <c r="M3451" s="43">
        <v>32.75</v>
      </c>
      <c r="N3451" s="37" t="s">
        <v>23</v>
      </c>
      <c r="O3451" s="37" t="s">
        <v>24</v>
      </c>
    </row>
    <row r="3452" spans="1:15" s="36" customFormat="1" x14ac:dyDescent="0.25">
      <c r="A3452" s="37" t="s">
        <v>6873</v>
      </c>
      <c r="B3452" s="44" t="str">
        <f t="shared" si="66"/>
        <v>G651 50'Cd/460V/3Ph/1750/5.0Bhp/3"Vert-D</v>
      </c>
      <c r="C3452" s="37" t="s">
        <v>6874</v>
      </c>
      <c r="D3452" s="37" t="str">
        <f>VLOOKUP(A3452,'[1]Zoeller Pump Company'!$A$10:$C$3862,3,FALSE)</f>
        <v>https://www.zoellerpumps.com/en-us/products/sewage-pumps/commercial/600-series</v>
      </c>
      <c r="E3452" s="37" t="s">
        <v>21</v>
      </c>
      <c r="F3452" s="40">
        <v>4564</v>
      </c>
      <c r="G3452" s="41"/>
      <c r="H3452" s="42">
        <v>53514173791</v>
      </c>
      <c r="I3452" s="43">
        <v>245</v>
      </c>
      <c r="J3452" s="43" t="s">
        <v>22</v>
      </c>
      <c r="K3452" s="43">
        <v>45</v>
      </c>
      <c r="L3452" s="43">
        <v>24.5</v>
      </c>
      <c r="M3452" s="43">
        <v>32.75</v>
      </c>
      <c r="N3452" s="37" t="s">
        <v>23</v>
      </c>
      <c r="O3452" s="37" t="s">
        <v>24</v>
      </c>
    </row>
    <row r="3453" spans="1:15" s="36" customFormat="1" x14ac:dyDescent="0.25">
      <c r="A3453" s="37" t="s">
        <v>6875</v>
      </c>
      <c r="B3453" s="44" t="str">
        <f t="shared" si="66"/>
        <v>G651 50'Cd/460V/3Ph/1750/5.0Bhp/4"D</v>
      </c>
      <c r="C3453" s="37" t="s">
        <v>6876</v>
      </c>
      <c r="D3453" s="37" t="str">
        <f>VLOOKUP(A3453,'[1]Zoeller Pump Company'!$A$10:$C$3862,3,FALSE)</f>
        <v>https://www.zoellerpumps.com/en-us/products/sewage-pumps/commercial/600-series</v>
      </c>
      <c r="E3453" s="37" t="s">
        <v>21</v>
      </c>
      <c r="F3453" s="40">
        <v>4564</v>
      </c>
      <c r="G3453" s="41"/>
      <c r="H3453" s="42">
        <v>53514174422</v>
      </c>
      <c r="I3453" s="43">
        <v>245</v>
      </c>
      <c r="J3453" s="43" t="s">
        <v>22</v>
      </c>
      <c r="K3453" s="43">
        <v>45</v>
      </c>
      <c r="L3453" s="43">
        <v>24.5</v>
      </c>
      <c r="M3453" s="43">
        <v>32.75</v>
      </c>
      <c r="N3453" s="37" t="s">
        <v>23</v>
      </c>
      <c r="O3453" s="37" t="s">
        <v>24</v>
      </c>
    </row>
    <row r="3454" spans="1:15" s="36" customFormat="1" x14ac:dyDescent="0.25">
      <c r="A3454" s="37" t="s">
        <v>6877</v>
      </c>
      <c r="B3454" s="44" t="str">
        <f t="shared" si="66"/>
        <v>F651 230V/3Ph/1750/5.0 Bhp/3"Hor-D</v>
      </c>
      <c r="C3454" s="37" t="s">
        <v>6878</v>
      </c>
      <c r="D3454" s="37" t="str">
        <f>VLOOKUP(A3454,'[1]Zoeller Pump Company'!$A$10:$C$3862,3,FALSE)</f>
        <v>https://www.zoellerpumps.com/en-us/products/sewage-pumps/commercial/600-series</v>
      </c>
      <c r="E3454" s="37" t="s">
        <v>21</v>
      </c>
      <c r="F3454" s="40">
        <v>4404</v>
      </c>
      <c r="G3454" s="41"/>
      <c r="H3454" s="42">
        <v>53514174484</v>
      </c>
      <c r="I3454" s="43">
        <v>245</v>
      </c>
      <c r="J3454" s="43" t="s">
        <v>22</v>
      </c>
      <c r="K3454" s="43">
        <v>45</v>
      </c>
      <c r="L3454" s="43">
        <v>24.5</v>
      </c>
      <c r="M3454" s="43">
        <v>32.75</v>
      </c>
      <c r="N3454" s="37" t="s">
        <v>23</v>
      </c>
      <c r="O3454" s="37" t="s">
        <v>24</v>
      </c>
    </row>
    <row r="3455" spans="1:15" s="36" customFormat="1" x14ac:dyDescent="0.25">
      <c r="A3455" s="37" t="s">
        <v>6879</v>
      </c>
      <c r="B3455" s="44" t="str">
        <f t="shared" si="66"/>
        <v>G651 35'Cd/460V/3Ph/1750/5.0 Bhp/4"D</v>
      </c>
      <c r="C3455" s="37" t="s">
        <v>6880</v>
      </c>
      <c r="D3455" s="37" t="str">
        <f>VLOOKUP(A3455,'[1]Zoeller Pump Company'!$A$10:$C$3862,3,FALSE)</f>
        <v>https://www.zoellerpumps.com/en-us/products/sewage-pumps/commercial/600-series</v>
      </c>
      <c r="E3455" s="37" t="s">
        <v>21</v>
      </c>
      <c r="F3455" s="40">
        <v>4504</v>
      </c>
      <c r="G3455" s="41"/>
      <c r="H3455" s="42">
        <v>53514176389</v>
      </c>
      <c r="I3455" s="43">
        <v>245</v>
      </c>
      <c r="J3455" s="43" t="s">
        <v>22</v>
      </c>
      <c r="K3455" s="43">
        <v>45</v>
      </c>
      <c r="L3455" s="43">
        <v>24.5</v>
      </c>
      <c r="M3455" s="43">
        <v>32.75</v>
      </c>
      <c r="N3455" s="37" t="s">
        <v>23</v>
      </c>
      <c r="O3455" s="37" t="s">
        <v>24</v>
      </c>
    </row>
    <row r="3456" spans="1:15" s="36" customFormat="1" x14ac:dyDescent="0.25">
      <c r="A3456" s="37" t="s">
        <v>6881</v>
      </c>
      <c r="B3456" s="44" t="str">
        <f t="shared" si="66"/>
        <v>G651 35'Cd/460V/3Ph/1750/5.0Bhp/3"Vert-D</v>
      </c>
      <c r="C3456" s="37" t="s">
        <v>6882</v>
      </c>
      <c r="D3456" s="37" t="str">
        <f>VLOOKUP(A3456,'[1]Zoeller Pump Company'!$A$10:$C$3862,3,FALSE)</f>
        <v>https://www.zoellerpumps.com/en-us/products/sewage-pumps/commercial/600-series</v>
      </c>
      <c r="E3456" s="37" t="s">
        <v>21</v>
      </c>
      <c r="F3456" s="40">
        <v>4504</v>
      </c>
      <c r="G3456" s="41"/>
      <c r="H3456" s="42">
        <v>53514179038</v>
      </c>
      <c r="I3456" s="43">
        <v>245</v>
      </c>
      <c r="J3456" s="43" t="s">
        <v>22</v>
      </c>
      <c r="K3456" s="43">
        <v>45</v>
      </c>
      <c r="L3456" s="43">
        <v>24.5</v>
      </c>
      <c r="M3456" s="43">
        <v>32.75</v>
      </c>
      <c r="N3456" s="37" t="s">
        <v>23</v>
      </c>
      <c r="O3456" s="37" t="s">
        <v>24</v>
      </c>
    </row>
    <row r="3457" spans="1:15" s="36" customFormat="1" x14ac:dyDescent="0.25">
      <c r="A3457" s="37" t="s">
        <v>6883</v>
      </c>
      <c r="B3457" s="44" t="str">
        <f t="shared" si="66"/>
        <v>E651 35'Cd/230V/1Ph/1750/5.0Bhp/3"Vert-D</v>
      </c>
      <c r="C3457" s="37" t="s">
        <v>6884</v>
      </c>
      <c r="D3457" s="37" t="str">
        <f>VLOOKUP(A3457,'[1]Zoeller Pump Company'!$A$10:$C$3862,3,FALSE)</f>
        <v>https://www.zoellerpumps.com/en-us/products/sewage-pumps/commercial/600-series</v>
      </c>
      <c r="E3457" s="37" t="s">
        <v>21</v>
      </c>
      <c r="F3457" s="40">
        <v>4984</v>
      </c>
      <c r="G3457" s="41"/>
      <c r="H3457" s="42">
        <v>53514182212</v>
      </c>
      <c r="I3457" s="43">
        <v>245</v>
      </c>
      <c r="J3457" s="43" t="s">
        <v>22</v>
      </c>
      <c r="K3457" s="43">
        <v>45</v>
      </c>
      <c r="L3457" s="43">
        <v>24.5</v>
      </c>
      <c r="M3457" s="43">
        <v>32.75</v>
      </c>
      <c r="N3457" s="37" t="s">
        <v>23</v>
      </c>
      <c r="O3457" s="37" t="s">
        <v>24</v>
      </c>
    </row>
    <row r="3458" spans="1:15" s="36" customFormat="1" x14ac:dyDescent="0.25">
      <c r="A3458" s="37" t="s">
        <v>6885</v>
      </c>
      <c r="B3458" s="44" t="str">
        <f t="shared" si="66"/>
        <v>J651 35'Cd/200V/3Ph/1750/5.0Bhp/4"D</v>
      </c>
      <c r="C3458" s="37" t="s">
        <v>6886</v>
      </c>
      <c r="D3458" s="37" t="str">
        <f>VLOOKUP(A3458,'[1]Zoeller Pump Company'!$A$10:$C$3862,3,FALSE)</f>
        <v>https://www.zoellerpumps.com/en-us/products/sewage-pumps/commercial/600-series</v>
      </c>
      <c r="E3458" s="37" t="s">
        <v>21</v>
      </c>
      <c r="F3458" s="40">
        <v>4504</v>
      </c>
      <c r="G3458" s="41"/>
      <c r="H3458" s="42">
        <v>53514196769</v>
      </c>
      <c r="I3458" s="43">
        <v>245</v>
      </c>
      <c r="J3458" s="43" t="s">
        <v>22</v>
      </c>
      <c r="K3458" s="43">
        <v>45</v>
      </c>
      <c r="L3458" s="43">
        <v>24.5</v>
      </c>
      <c r="M3458" s="43">
        <v>32.75</v>
      </c>
      <c r="N3458" s="37" t="s">
        <v>23</v>
      </c>
      <c r="O3458" s="37" t="s">
        <v>24</v>
      </c>
    </row>
    <row r="3459" spans="1:15" s="36" customFormat="1" x14ac:dyDescent="0.25">
      <c r="A3459" s="37" t="s">
        <v>6887</v>
      </c>
      <c r="B3459" s="44" t="str">
        <f t="shared" si="66"/>
        <v>J651 35'Cd/200V/3Ph/1750/5.0Bhp/3"Hor-D</v>
      </c>
      <c r="C3459" s="37" t="s">
        <v>6888</v>
      </c>
      <c r="D3459" s="37" t="str">
        <f>VLOOKUP(A3459,'[1]Zoeller Pump Company'!$A$10:$C$3862,3,FALSE)</f>
        <v>https://www.zoellerpumps.com/en-us/products/sewage-pumps/commercial/600-series</v>
      </c>
      <c r="E3459" s="37" t="s">
        <v>21</v>
      </c>
      <c r="F3459" s="40">
        <v>4504</v>
      </c>
      <c r="G3459" s="41"/>
      <c r="H3459" s="42">
        <v>53514197131</v>
      </c>
      <c r="I3459" s="43">
        <v>245</v>
      </c>
      <c r="J3459" s="43" t="s">
        <v>22</v>
      </c>
      <c r="K3459" s="43">
        <v>45</v>
      </c>
      <c r="L3459" s="43">
        <v>24.5</v>
      </c>
      <c r="M3459" s="43">
        <v>32.75</v>
      </c>
      <c r="N3459" s="37" t="s">
        <v>23</v>
      </c>
      <c r="O3459" s="37" t="s">
        <v>24</v>
      </c>
    </row>
    <row r="3460" spans="1:15" s="36" customFormat="1" x14ac:dyDescent="0.25">
      <c r="A3460" s="37" t="s">
        <v>6889</v>
      </c>
      <c r="B3460" s="44" t="str">
        <f t="shared" si="66"/>
        <v>G651 35'Cd/460V/3Ph/1750/5.0Bhp/3"Hor-D</v>
      </c>
      <c r="C3460" s="37" t="s">
        <v>6890</v>
      </c>
      <c r="D3460" s="37" t="str">
        <f>VLOOKUP(A3460,'[1]Zoeller Pump Company'!$A$10:$C$3862,3,FALSE)</f>
        <v>https://www.zoellerpumps.com/en-us/products/sewage-pumps/commercial/600-series</v>
      </c>
      <c r="E3460" s="37" t="s">
        <v>21</v>
      </c>
      <c r="F3460" s="40">
        <v>4504</v>
      </c>
      <c r="G3460" s="41"/>
      <c r="H3460" s="42">
        <v>53514197728</v>
      </c>
      <c r="I3460" s="43">
        <v>245</v>
      </c>
      <c r="J3460" s="43" t="s">
        <v>22</v>
      </c>
      <c r="K3460" s="43">
        <v>45</v>
      </c>
      <c r="L3460" s="43">
        <v>24.5</v>
      </c>
      <c r="M3460" s="43">
        <v>32.75</v>
      </c>
      <c r="N3460" s="37" t="s">
        <v>23</v>
      </c>
      <c r="O3460" s="37" t="s">
        <v>24</v>
      </c>
    </row>
    <row r="3461" spans="1:15" s="36" customFormat="1" x14ac:dyDescent="0.25">
      <c r="A3461" s="37" t="s">
        <v>6891</v>
      </c>
      <c r="B3461" s="44" t="str">
        <f t="shared" si="66"/>
        <v>F651 35'Cd/230V/3P/1750/5.0Bhp/3"Hor-D</v>
      </c>
      <c r="C3461" s="37" t="s">
        <v>6892</v>
      </c>
      <c r="D3461" s="37" t="str">
        <f>VLOOKUP(A3461,'[1]Zoeller Pump Company'!$A$10:$C$3862,3,FALSE)</f>
        <v>https://www.zoellerpumps.com/en-us/products/sewage-pumps/commercial/600-series</v>
      </c>
      <c r="E3461" s="37" t="s">
        <v>21</v>
      </c>
      <c r="F3461" s="40">
        <v>4504</v>
      </c>
      <c r="G3461" s="41"/>
      <c r="H3461" s="42">
        <v>53514206581</v>
      </c>
      <c r="I3461" s="43">
        <v>245</v>
      </c>
      <c r="J3461" s="43" t="s">
        <v>22</v>
      </c>
      <c r="K3461" s="43">
        <v>45</v>
      </c>
      <c r="L3461" s="43">
        <v>24.5</v>
      </c>
      <c r="M3461" s="43">
        <v>32.75</v>
      </c>
      <c r="N3461" s="37" t="s">
        <v>23</v>
      </c>
      <c r="O3461" s="37" t="s">
        <v>24</v>
      </c>
    </row>
    <row r="3462" spans="1:15" s="36" customFormat="1" x14ac:dyDescent="0.25">
      <c r="A3462" s="37" t="s">
        <v>6893</v>
      </c>
      <c r="B3462" s="44" t="str">
        <f t="shared" si="66"/>
        <v>E651 35'Cd/230V/1Ph/1750/5.0Bhp/3"Hor-D</v>
      </c>
      <c r="C3462" s="37" t="s">
        <v>6894</v>
      </c>
      <c r="D3462" s="37" t="str">
        <f>VLOOKUP(A3462,'[1]Zoeller Pump Company'!$A$10:$C$3862,3,FALSE)</f>
        <v>https://www.zoellerpumps.com/en-us/products/sewage-pumps/commercial/600-series</v>
      </c>
      <c r="E3462" s="37" t="s">
        <v>21</v>
      </c>
      <c r="F3462" s="40">
        <v>4984</v>
      </c>
      <c r="G3462" s="41"/>
      <c r="H3462" s="42">
        <v>53514206567</v>
      </c>
      <c r="I3462" s="43">
        <v>245</v>
      </c>
      <c r="J3462" s="43" t="s">
        <v>22</v>
      </c>
      <c r="K3462" s="43">
        <v>45</v>
      </c>
      <c r="L3462" s="43">
        <v>24.5</v>
      </c>
      <c r="M3462" s="43">
        <v>32.75</v>
      </c>
      <c r="N3462" s="37" t="s">
        <v>23</v>
      </c>
      <c r="O3462" s="37" t="s">
        <v>24</v>
      </c>
    </row>
    <row r="3463" spans="1:15" s="36" customFormat="1" x14ac:dyDescent="0.25">
      <c r="A3463" s="37" t="s">
        <v>6895</v>
      </c>
      <c r="B3463" s="44" t="str">
        <f t="shared" si="66"/>
        <v>J651 75'Cd/200V/3Ph/1750/5.0Bhp/4"D</v>
      </c>
      <c r="C3463" s="37" t="s">
        <v>6896</v>
      </c>
      <c r="D3463" s="37" t="str">
        <f>VLOOKUP(A3463,'[1]Zoeller Pump Company'!$A$10:$C$3862,3,FALSE)</f>
        <v>https://www.zoellerpumps.com/en-us/products/sewage-pumps/commercial/600-series</v>
      </c>
      <c r="E3463" s="37" t="s">
        <v>21</v>
      </c>
      <c r="F3463" s="40">
        <v>4654</v>
      </c>
      <c r="G3463" s="41"/>
      <c r="H3463" s="42">
        <v>53514266066</v>
      </c>
      <c r="I3463" s="43">
        <v>245</v>
      </c>
      <c r="J3463" s="43" t="s">
        <v>22</v>
      </c>
      <c r="K3463" s="43">
        <v>45</v>
      </c>
      <c r="L3463" s="43">
        <v>24.5</v>
      </c>
      <c r="M3463" s="43">
        <v>32.75</v>
      </c>
      <c r="N3463" s="37" t="s">
        <v>23</v>
      </c>
      <c r="O3463" s="37" t="s">
        <v>24</v>
      </c>
    </row>
    <row r="3464" spans="1:15" s="36" customFormat="1" x14ac:dyDescent="0.25">
      <c r="A3464" s="37" t="s">
        <v>6897</v>
      </c>
      <c r="B3464" s="44" t="str">
        <f t="shared" si="66"/>
        <v>F651 50'Cd/230V/3Ph/1750/5.0 Bhp/3"Vert-D</v>
      </c>
      <c r="C3464" s="37" t="s">
        <v>6898</v>
      </c>
      <c r="D3464" s="37" t="str">
        <f>VLOOKUP(A3464,'[1]Zoeller Pump Company'!$A$10:$C$3862,3,FALSE)</f>
        <v>https://www.zoellerpumps.com/en-us/products/sewage-pumps/commercial/600-series</v>
      </c>
      <c r="E3464" s="37" t="s">
        <v>21</v>
      </c>
      <c r="F3464" s="40">
        <v>4564</v>
      </c>
      <c r="G3464" s="41"/>
      <c r="H3464" s="42">
        <v>53514282417</v>
      </c>
      <c r="I3464" s="43">
        <v>245</v>
      </c>
      <c r="J3464" s="43" t="s">
        <v>22</v>
      </c>
      <c r="K3464" s="43">
        <v>45</v>
      </c>
      <c r="L3464" s="43">
        <v>24.5</v>
      </c>
      <c r="M3464" s="43">
        <v>32.75</v>
      </c>
      <c r="N3464" s="37" t="s">
        <v>23</v>
      </c>
      <c r="O3464" s="37" t="s">
        <v>24</v>
      </c>
    </row>
    <row r="3465" spans="1:15" s="36" customFormat="1" x14ac:dyDescent="0.25">
      <c r="A3465" s="37" t="s">
        <v>6899</v>
      </c>
      <c r="B3465" s="44" t="str">
        <f t="shared" si="66"/>
        <v>G651 75'Cd/460V/3Ph/1750/5.0Bhp/3"Vert-D</v>
      </c>
      <c r="C3465" s="37" t="s">
        <v>6900</v>
      </c>
      <c r="D3465" s="37" t="str">
        <f>VLOOKUP(A3465,'[1]Zoeller Pump Company'!$A$10:$C$3862,3,FALSE)</f>
        <v>https://www.zoellerpumps.com/en-us/products/sewage-pumps/commercial/600-series</v>
      </c>
      <c r="E3465" s="37" t="s">
        <v>21</v>
      </c>
      <c r="F3465" s="40">
        <v>4654</v>
      </c>
      <c r="G3465" s="41"/>
      <c r="H3465" s="42">
        <v>53514283834</v>
      </c>
      <c r="I3465" s="43">
        <v>245</v>
      </c>
      <c r="J3465" s="43" t="s">
        <v>22</v>
      </c>
      <c r="K3465" s="43">
        <v>45</v>
      </c>
      <c r="L3465" s="43">
        <v>24.5</v>
      </c>
      <c r="M3465" s="43">
        <v>32.75</v>
      </c>
      <c r="N3465" s="37" t="s">
        <v>23</v>
      </c>
      <c r="O3465" s="37" t="s">
        <v>24</v>
      </c>
    </row>
    <row r="3466" spans="1:15" s="36" customFormat="1" x14ac:dyDescent="0.25">
      <c r="A3466" s="37" t="s">
        <v>6901</v>
      </c>
      <c r="B3466" s="44" t="str">
        <f t="shared" si="66"/>
        <v>J651 50'Cd/200V/3Ph/1750/5.0Bhp/3"Hor-D</v>
      </c>
      <c r="C3466" s="37" t="s">
        <v>6902</v>
      </c>
      <c r="D3466" s="37" t="str">
        <f>VLOOKUP(A3466,'[1]Zoeller Pump Company'!$A$10:$C$3862,3,FALSE)</f>
        <v>https://www.zoellerpumps.com/en-us/products/sewage-pumps/commercial/600-series</v>
      </c>
      <c r="E3466" s="37" t="s">
        <v>21</v>
      </c>
      <c r="F3466" s="40">
        <v>4564</v>
      </c>
      <c r="G3466" s="41"/>
      <c r="H3466" s="42">
        <v>53514351984</v>
      </c>
      <c r="I3466" s="43">
        <v>245</v>
      </c>
      <c r="J3466" s="43" t="s">
        <v>22</v>
      </c>
      <c r="K3466" s="43">
        <v>45</v>
      </c>
      <c r="L3466" s="43">
        <v>24.5</v>
      </c>
      <c r="M3466" s="43">
        <v>32.75</v>
      </c>
      <c r="N3466" s="37" t="s">
        <v>23</v>
      </c>
      <c r="O3466" s="37" t="s">
        <v>24</v>
      </c>
    </row>
    <row r="3467" spans="1:15" s="36" customFormat="1" x14ac:dyDescent="0.25">
      <c r="A3467" s="37" t="s">
        <v>6903</v>
      </c>
      <c r="B3467" s="44" t="str">
        <f t="shared" si="66"/>
        <v>JX651 50'Cd/200V/3Ph/1750/5.0Bhp/4"D/Ex Pr</v>
      </c>
      <c r="C3467" s="37" t="s">
        <v>6904</v>
      </c>
      <c r="D3467" s="37" t="str">
        <f>VLOOKUP(A3467,'[1]Zoeller Pump Company'!$A$10:$C$3862,3,FALSE)</f>
        <v>https://www.zoellerpumps.com/en-us/products/sewage-pumps/commercial/600-series</v>
      </c>
      <c r="E3467" s="37" t="s">
        <v>21</v>
      </c>
      <c r="F3467" s="40">
        <v>6381</v>
      </c>
      <c r="G3467" s="41"/>
      <c r="H3467" s="42">
        <v>53514357948</v>
      </c>
      <c r="I3467" s="43">
        <v>295</v>
      </c>
      <c r="J3467" s="43" t="s">
        <v>22</v>
      </c>
      <c r="K3467" s="43">
        <v>45</v>
      </c>
      <c r="L3467" s="43">
        <v>24.5</v>
      </c>
      <c r="M3467" s="43">
        <v>32.75</v>
      </c>
      <c r="N3467" s="37" t="s">
        <v>23</v>
      </c>
      <c r="O3467" s="37" t="s">
        <v>24</v>
      </c>
    </row>
    <row r="3468" spans="1:15" s="36" customFormat="1" x14ac:dyDescent="0.25">
      <c r="A3468" s="37" t="s">
        <v>6905</v>
      </c>
      <c r="B3468" s="44" t="str">
        <f t="shared" si="66"/>
        <v>J651 50'Cd/200V/3Ph/1750/5.0Bhp/3"Vert-D</v>
      </c>
      <c r="C3468" s="37" t="s">
        <v>6824</v>
      </c>
      <c r="D3468" s="37" t="str">
        <f>VLOOKUP(A3468,'[1]Zoeller Pump Company'!$A$10:$C$3862,3,FALSE)</f>
        <v>https://www.zoellerpumps.com/en-us/products/sewage-pumps/commercial/600-series</v>
      </c>
      <c r="E3468" s="37" t="s">
        <v>21</v>
      </c>
      <c r="F3468" s="40">
        <v>4564</v>
      </c>
      <c r="G3468" s="41"/>
      <c r="H3468" s="42">
        <v>53514362591</v>
      </c>
      <c r="I3468" s="43">
        <v>248</v>
      </c>
      <c r="J3468" s="43" t="s">
        <v>22</v>
      </c>
      <c r="K3468" s="43">
        <v>45</v>
      </c>
      <c r="L3468" s="43">
        <v>24.5</v>
      </c>
      <c r="M3468" s="43">
        <v>32.75</v>
      </c>
      <c r="N3468" s="37" t="s">
        <v>23</v>
      </c>
      <c r="O3468" s="37" t="s">
        <v>24</v>
      </c>
    </row>
    <row r="3469" spans="1:15" s="36" customFormat="1" x14ac:dyDescent="0.25">
      <c r="A3469" s="37" t="s">
        <v>6906</v>
      </c>
      <c r="B3469" s="44" t="str">
        <f t="shared" si="66"/>
        <v>JX651 50'Cd/200V/3Ph/1750/5.0Bhp/3"Vert-D/Ex Pr</v>
      </c>
      <c r="C3469" s="37" t="s">
        <v>6907</v>
      </c>
      <c r="D3469" s="37" t="str">
        <f>VLOOKUP(A3469,'[1]Zoeller Pump Company'!$A$10:$C$3862,3,FALSE)</f>
        <v>https://www.zoellerpumps.com/en-us/products/sewage-pumps/commercial/600-series</v>
      </c>
      <c r="E3469" s="37" t="s">
        <v>21</v>
      </c>
      <c r="F3469" s="40">
        <v>6381</v>
      </c>
      <c r="G3469" s="41"/>
      <c r="H3469" s="42">
        <v>53514397746</v>
      </c>
      <c r="I3469" s="43">
        <v>295</v>
      </c>
      <c r="J3469" s="43" t="s">
        <v>22</v>
      </c>
      <c r="K3469" s="43">
        <v>45</v>
      </c>
      <c r="L3469" s="43">
        <v>24.5</v>
      </c>
      <c r="M3469" s="43">
        <v>32.75</v>
      </c>
      <c r="N3469" s="37" t="s">
        <v>23</v>
      </c>
      <c r="O3469" s="37" t="s">
        <v>24</v>
      </c>
    </row>
    <row r="3470" spans="1:15" s="36" customFormat="1" x14ac:dyDescent="0.25">
      <c r="A3470" s="39" t="s">
        <v>6908</v>
      </c>
      <c r="B3470" s="44" t="str">
        <f t="shared" si="66"/>
        <v>GX651 50'Cd/460V/3Ph/1750/5.0Bhp/3" Vert-D/Ex Pr</v>
      </c>
      <c r="C3470" s="39" t="str">
        <f>VLOOKUP(A3470,'[2]2021 M10 PricePartsList'!$A:$D,2,FALSE)</f>
        <v>GX651 50'Cd/460V/3Ph/1750/5.0Bhp/3" Vert-D/Ex Pr</v>
      </c>
      <c r="D3470" s="39" t="s">
        <v>6520</v>
      </c>
      <c r="E3470" s="37" t="s">
        <v>21</v>
      </c>
      <c r="F3470" s="50">
        <v>6381</v>
      </c>
      <c r="G3470" s="41"/>
      <c r="H3470" s="42">
        <v>53514456009</v>
      </c>
      <c r="I3470" s="43">
        <v>295</v>
      </c>
      <c r="J3470" s="46" t="s">
        <v>22</v>
      </c>
      <c r="K3470" s="43">
        <v>45</v>
      </c>
      <c r="L3470" s="43">
        <v>24.5</v>
      </c>
      <c r="M3470" s="43">
        <v>32.75</v>
      </c>
      <c r="N3470" s="37" t="s">
        <v>23</v>
      </c>
      <c r="O3470" s="37" t="s">
        <v>24</v>
      </c>
    </row>
    <row r="3471" spans="1:15" s="36" customFormat="1" x14ac:dyDescent="0.25">
      <c r="A3471" s="39" t="s">
        <v>6909</v>
      </c>
      <c r="B3471" s="44" t="str">
        <f t="shared" si="66"/>
        <v>E651 75'Cd/230V/1Ph/1750/5.0Bhp/4"D</v>
      </c>
      <c r="C3471" s="39" t="str">
        <f>VLOOKUP(A3471,'[2]2021 M10 PricePartsList'!$A:$D,2,FALSE)</f>
        <v>E651 75'Cd/230V/1Ph/1750/5.0Bhp/4"D</v>
      </c>
      <c r="D3471" s="39" t="s">
        <v>6520</v>
      </c>
      <c r="E3471" s="37" t="s">
        <v>21</v>
      </c>
      <c r="F3471" s="50">
        <v>5134</v>
      </c>
      <c r="G3471" s="41"/>
      <c r="H3471" s="42">
        <v>53514473488</v>
      </c>
      <c r="I3471" s="43">
        <v>25</v>
      </c>
      <c r="J3471" s="46" t="s">
        <v>22</v>
      </c>
      <c r="K3471" s="43">
        <v>45</v>
      </c>
      <c r="L3471" s="43">
        <v>24.5</v>
      </c>
      <c r="M3471" s="43">
        <v>32.75</v>
      </c>
      <c r="N3471" s="37" t="s">
        <v>23</v>
      </c>
      <c r="O3471" s="37" t="s">
        <v>24</v>
      </c>
    </row>
    <row r="3472" spans="1:15" s="36" customFormat="1" x14ac:dyDescent="0.25">
      <c r="A3472" s="39" t="s">
        <v>6910</v>
      </c>
      <c r="B3472" s="44" t="str">
        <f t="shared" si="66"/>
        <v>GX651 35'Cd/460V/3Ph/1750/5.0Bhp/4"D/Ex Pr</v>
      </c>
      <c r="C3472" s="39" t="str">
        <f>VLOOKUP(A3472,'[2]2021 M10 PricePartsList'!$A:$D,2,FALSE)</f>
        <v>GX651 35'Cd/460V/3Ph/1750/5.0Bhp/4"D/Ex Pr</v>
      </c>
      <c r="D3472" s="39" t="s">
        <v>6520</v>
      </c>
      <c r="E3472" s="37" t="s">
        <v>21</v>
      </c>
      <c r="F3472" s="50">
        <v>6321</v>
      </c>
      <c r="G3472" s="41"/>
      <c r="H3472" s="42">
        <v>53514473778</v>
      </c>
      <c r="I3472" s="43">
        <v>295</v>
      </c>
      <c r="J3472" s="46" t="s">
        <v>22</v>
      </c>
      <c r="K3472" s="43">
        <v>45</v>
      </c>
      <c r="L3472" s="43">
        <v>24.5</v>
      </c>
      <c r="M3472" s="43">
        <v>32.75</v>
      </c>
      <c r="N3472" s="37" t="s">
        <v>23</v>
      </c>
      <c r="O3472" s="37" t="s">
        <v>24</v>
      </c>
    </row>
    <row r="3473" spans="1:15" s="36" customFormat="1" x14ac:dyDescent="0.25">
      <c r="A3473" s="37" t="s">
        <v>6911</v>
      </c>
      <c r="B3473" s="44" t="str">
        <f t="shared" si="66"/>
        <v>J661 200V/3Ph/1750/7.5 Bhp/3"Vert-D</v>
      </c>
      <c r="C3473" s="37" t="s">
        <v>6912</v>
      </c>
      <c r="D3473" s="37" t="str">
        <f>VLOOKUP(A3473,'[1]Zoeller Pump Company'!$A$10:$C$3862,3,FALSE)</f>
        <v>https://www.zoellerpumps.com/en-us/products/sewage-pumps/commercial/600-series</v>
      </c>
      <c r="E3473" s="37" t="s">
        <v>21</v>
      </c>
      <c r="F3473" s="40">
        <v>4900</v>
      </c>
      <c r="G3473" s="41"/>
      <c r="H3473" s="42">
        <v>53514116842</v>
      </c>
      <c r="I3473" s="43">
        <v>245</v>
      </c>
      <c r="J3473" s="43" t="s">
        <v>22</v>
      </c>
      <c r="K3473" s="43">
        <v>45</v>
      </c>
      <c r="L3473" s="43">
        <v>24.5</v>
      </c>
      <c r="M3473" s="43">
        <v>32.75</v>
      </c>
      <c r="N3473" s="37" t="s">
        <v>23</v>
      </c>
      <c r="O3473" s="37" t="s">
        <v>24</v>
      </c>
    </row>
    <row r="3474" spans="1:15" s="36" customFormat="1" x14ac:dyDescent="0.25">
      <c r="A3474" s="37" t="s">
        <v>6913</v>
      </c>
      <c r="B3474" s="44" t="str">
        <f t="shared" si="66"/>
        <v>J661 200V/3Ph/1750/7.5 Bhp/4"D</v>
      </c>
      <c r="C3474" s="37" t="s">
        <v>6914</v>
      </c>
      <c r="D3474" s="37" t="str">
        <f>VLOOKUP(A3474,'[1]Zoeller Pump Company'!$A$10:$C$3862,3,FALSE)</f>
        <v>https://www.zoellerpumps.com/en-us/products/sewage-pumps/commercial/600-series</v>
      </c>
      <c r="E3474" s="37" t="s">
        <v>21</v>
      </c>
      <c r="F3474" s="40">
        <v>4900</v>
      </c>
      <c r="G3474" s="41"/>
      <c r="H3474" s="42">
        <v>53514116859</v>
      </c>
      <c r="I3474" s="43">
        <v>245</v>
      </c>
      <c r="J3474" s="43" t="s">
        <v>22</v>
      </c>
      <c r="K3474" s="43">
        <v>45</v>
      </c>
      <c r="L3474" s="43">
        <v>24.5</v>
      </c>
      <c r="M3474" s="43">
        <v>32.75</v>
      </c>
      <c r="N3474" s="37" t="s">
        <v>23</v>
      </c>
      <c r="O3474" s="37" t="s">
        <v>24</v>
      </c>
    </row>
    <row r="3475" spans="1:15" s="36" customFormat="1" x14ac:dyDescent="0.25">
      <c r="A3475" s="37" t="s">
        <v>6915</v>
      </c>
      <c r="B3475" s="44" t="str">
        <f t="shared" si="66"/>
        <v>F661 230V/3Ph/1750/7.5 Bhp/3"Vert-D</v>
      </c>
      <c r="C3475" s="37" t="s">
        <v>6916</v>
      </c>
      <c r="D3475" s="37" t="str">
        <f>VLOOKUP(A3475,'[1]Zoeller Pump Company'!$A$10:$C$3862,3,FALSE)</f>
        <v>https://www.zoellerpumps.com/en-us/products/sewage-pumps/commercial/600-series</v>
      </c>
      <c r="E3475" s="37" t="s">
        <v>21</v>
      </c>
      <c r="F3475" s="40">
        <v>4900</v>
      </c>
      <c r="G3475" s="41"/>
      <c r="H3475" s="42">
        <v>53514116866</v>
      </c>
      <c r="I3475" s="43">
        <v>245</v>
      </c>
      <c r="J3475" s="43" t="s">
        <v>22</v>
      </c>
      <c r="K3475" s="43">
        <v>45</v>
      </c>
      <c r="L3475" s="43">
        <v>24.5</v>
      </c>
      <c r="M3475" s="43">
        <v>32.75</v>
      </c>
      <c r="N3475" s="37" t="s">
        <v>23</v>
      </c>
      <c r="O3475" s="37" t="s">
        <v>24</v>
      </c>
    </row>
    <row r="3476" spans="1:15" s="36" customFormat="1" x14ac:dyDescent="0.25">
      <c r="A3476" s="37" t="s">
        <v>6917</v>
      </c>
      <c r="B3476" s="44" t="str">
        <f t="shared" si="66"/>
        <v>F661 230V/3Ph/1750/7.5 Bhp/4"D</v>
      </c>
      <c r="C3476" s="37" t="s">
        <v>6918</v>
      </c>
      <c r="D3476" s="37" t="str">
        <f>VLOOKUP(A3476,'[1]Zoeller Pump Company'!$A$10:$C$3862,3,FALSE)</f>
        <v>https://www.zoellerpumps.com/en-us/products/sewage-pumps/commercial/600-series</v>
      </c>
      <c r="E3476" s="37" t="s">
        <v>21</v>
      </c>
      <c r="F3476" s="40">
        <v>4900</v>
      </c>
      <c r="G3476" s="41"/>
      <c r="H3476" s="42">
        <v>53514116873</v>
      </c>
      <c r="I3476" s="43">
        <v>245</v>
      </c>
      <c r="J3476" s="43" t="s">
        <v>22</v>
      </c>
      <c r="K3476" s="43">
        <v>45</v>
      </c>
      <c r="L3476" s="43">
        <v>24.5</v>
      </c>
      <c r="M3476" s="43">
        <v>32.75</v>
      </c>
      <c r="N3476" s="37" t="s">
        <v>23</v>
      </c>
      <c r="O3476" s="37" t="s">
        <v>24</v>
      </c>
    </row>
    <row r="3477" spans="1:15" s="36" customFormat="1" x14ac:dyDescent="0.25">
      <c r="A3477" s="37" t="s">
        <v>6919</v>
      </c>
      <c r="B3477" s="44" t="str">
        <f t="shared" si="66"/>
        <v>G661 460V/3Ph/1750/7.5 Bhp/3"Vert-D</v>
      </c>
      <c r="C3477" s="37" t="s">
        <v>6920</v>
      </c>
      <c r="D3477" s="37" t="str">
        <f>VLOOKUP(A3477,'[1]Zoeller Pump Company'!$A$10:$C$3862,3,FALSE)</f>
        <v>https://www.zoellerpumps.com/en-us/products/sewage-pumps/commercial/600-series</v>
      </c>
      <c r="E3477" s="37" t="s">
        <v>21</v>
      </c>
      <c r="F3477" s="40">
        <v>4900</v>
      </c>
      <c r="G3477" s="41"/>
      <c r="H3477" s="42">
        <v>53514116880</v>
      </c>
      <c r="I3477" s="43">
        <v>245</v>
      </c>
      <c r="J3477" s="43" t="s">
        <v>22</v>
      </c>
      <c r="K3477" s="43">
        <v>45</v>
      </c>
      <c r="L3477" s="43">
        <v>24.5</v>
      </c>
      <c r="M3477" s="43">
        <v>32.75</v>
      </c>
      <c r="N3477" s="37" t="s">
        <v>23</v>
      </c>
      <c r="O3477" s="37" t="s">
        <v>24</v>
      </c>
    </row>
    <row r="3478" spans="1:15" s="36" customFormat="1" x14ac:dyDescent="0.25">
      <c r="A3478" s="37" t="s">
        <v>6921</v>
      </c>
      <c r="B3478" s="44" t="str">
        <f t="shared" si="66"/>
        <v>G661 460V/3Ph/1750/7.5 Bhp/4"D</v>
      </c>
      <c r="C3478" s="37" t="s">
        <v>6922</v>
      </c>
      <c r="D3478" s="37" t="str">
        <f>VLOOKUP(A3478,'[1]Zoeller Pump Company'!$A$10:$C$3862,3,FALSE)</f>
        <v>https://www.zoellerpumps.com/en-us/products/sewage-pumps/commercial/600-series</v>
      </c>
      <c r="E3478" s="37" t="s">
        <v>21</v>
      </c>
      <c r="F3478" s="40">
        <v>4900</v>
      </c>
      <c r="G3478" s="41"/>
      <c r="H3478" s="42">
        <v>53514116897</v>
      </c>
      <c r="I3478" s="43">
        <v>245</v>
      </c>
      <c r="J3478" s="43" t="s">
        <v>22</v>
      </c>
      <c r="K3478" s="43">
        <v>45</v>
      </c>
      <c r="L3478" s="43">
        <v>24.5</v>
      </c>
      <c r="M3478" s="43">
        <v>32.75</v>
      </c>
      <c r="N3478" s="37" t="s">
        <v>23</v>
      </c>
      <c r="O3478" s="37" t="s">
        <v>24</v>
      </c>
    </row>
    <row r="3479" spans="1:15" s="36" customFormat="1" x14ac:dyDescent="0.25">
      <c r="A3479" s="37" t="s">
        <v>6923</v>
      </c>
      <c r="B3479" s="44" t="str">
        <f t="shared" si="66"/>
        <v>G661 75'Cd/460V/3Ph/1750/7.5Bhp/4"D</v>
      </c>
      <c r="C3479" s="37" t="s">
        <v>6924</v>
      </c>
      <c r="D3479" s="37" t="str">
        <f>VLOOKUP(A3479,'[1]Zoeller Pump Company'!$A$10:$C$3862,3,FALSE)</f>
        <v>https://www.zoellerpumps.com/en-us/products/sewage-pumps/commercial/600-series</v>
      </c>
      <c r="E3479" s="37" t="s">
        <v>21</v>
      </c>
      <c r="F3479" s="40">
        <v>5150</v>
      </c>
      <c r="G3479" s="41"/>
      <c r="H3479" s="42">
        <v>53514131333</v>
      </c>
      <c r="I3479" s="43">
        <v>245</v>
      </c>
      <c r="J3479" s="43" t="s">
        <v>22</v>
      </c>
      <c r="K3479" s="43">
        <v>45</v>
      </c>
      <c r="L3479" s="43">
        <v>24.5</v>
      </c>
      <c r="M3479" s="43">
        <v>32.75</v>
      </c>
      <c r="N3479" s="37" t="s">
        <v>23</v>
      </c>
      <c r="O3479" s="37" t="s">
        <v>24</v>
      </c>
    </row>
    <row r="3480" spans="1:15" s="36" customFormat="1" x14ac:dyDescent="0.25">
      <c r="A3480" s="37" t="s">
        <v>6925</v>
      </c>
      <c r="B3480" s="44" t="str">
        <f t="shared" si="66"/>
        <v>F661 75'Cd/230V/3Ph/1750/7.5Bhp/4"D</v>
      </c>
      <c r="C3480" s="37" t="s">
        <v>6926</v>
      </c>
      <c r="D3480" s="37" t="str">
        <f>VLOOKUP(A3480,'[1]Zoeller Pump Company'!$A$10:$C$3862,3,FALSE)</f>
        <v>https://www.zoellerpumps.com/en-us/products/sewage-pumps/commercial/600-series</v>
      </c>
      <c r="E3480" s="37" t="s">
        <v>21</v>
      </c>
      <c r="F3480" s="40">
        <v>5150</v>
      </c>
      <c r="G3480" s="41"/>
      <c r="H3480" s="42">
        <v>53514131982</v>
      </c>
      <c r="I3480" s="43">
        <v>245</v>
      </c>
      <c r="J3480" s="43" t="s">
        <v>22</v>
      </c>
      <c r="K3480" s="43">
        <v>45</v>
      </c>
      <c r="L3480" s="43">
        <v>24.5</v>
      </c>
      <c r="M3480" s="43">
        <v>32.75</v>
      </c>
      <c r="N3480" s="37" t="s">
        <v>23</v>
      </c>
      <c r="O3480" s="37" t="s">
        <v>24</v>
      </c>
    </row>
    <row r="3481" spans="1:15" s="36" customFormat="1" x14ac:dyDescent="0.25">
      <c r="A3481" s="37" t="s">
        <v>6927</v>
      </c>
      <c r="B3481" s="44" t="str">
        <f t="shared" si="66"/>
        <v>F661 35'Cd/230V/3Ph/1750/7.5Bhp/4"D</v>
      </c>
      <c r="C3481" s="37" t="s">
        <v>6928</v>
      </c>
      <c r="D3481" s="37" t="str">
        <f>VLOOKUP(A3481,'[1]Zoeller Pump Company'!$A$10:$C$3862,3,FALSE)</f>
        <v>https://www.zoellerpumps.com/en-us/products/sewage-pumps/commercial/600-series</v>
      </c>
      <c r="E3481" s="37" t="s">
        <v>21</v>
      </c>
      <c r="F3481" s="40">
        <v>5000</v>
      </c>
      <c r="G3481" s="41"/>
      <c r="H3481" s="42">
        <v>53514135300</v>
      </c>
      <c r="I3481" s="43">
        <v>245</v>
      </c>
      <c r="J3481" s="43" t="s">
        <v>22</v>
      </c>
      <c r="K3481" s="43">
        <v>45</v>
      </c>
      <c r="L3481" s="43">
        <v>24.5</v>
      </c>
      <c r="M3481" s="43">
        <v>32.75</v>
      </c>
      <c r="N3481" s="37" t="s">
        <v>23</v>
      </c>
      <c r="O3481" s="37" t="s">
        <v>24</v>
      </c>
    </row>
    <row r="3482" spans="1:15" s="36" customFormat="1" x14ac:dyDescent="0.25">
      <c r="A3482" s="37" t="s">
        <v>6929</v>
      </c>
      <c r="B3482" s="44" t="str">
        <f t="shared" si="66"/>
        <v>J661 75'Cd/200V/3Ph/1750/7.5Bhp/4"D</v>
      </c>
      <c r="C3482" s="37" t="s">
        <v>6930</v>
      </c>
      <c r="D3482" s="37" t="str">
        <f>VLOOKUP(A3482,'[1]Zoeller Pump Company'!$A$10:$C$3862,3,FALSE)</f>
        <v>https://www.zoellerpumps.com/en-us/products/sewage-pumps/commercial/600-series</v>
      </c>
      <c r="E3482" s="37" t="s">
        <v>21</v>
      </c>
      <c r="F3482" s="40">
        <v>5150</v>
      </c>
      <c r="G3482" s="41"/>
      <c r="H3482" s="42">
        <v>53514136543</v>
      </c>
      <c r="I3482" s="43">
        <v>245</v>
      </c>
      <c r="J3482" s="43" t="s">
        <v>22</v>
      </c>
      <c r="K3482" s="43">
        <v>45</v>
      </c>
      <c r="L3482" s="43">
        <v>24.5</v>
      </c>
      <c r="M3482" s="43">
        <v>32.75</v>
      </c>
      <c r="N3482" s="37" t="s">
        <v>23</v>
      </c>
      <c r="O3482" s="37" t="s">
        <v>24</v>
      </c>
    </row>
    <row r="3483" spans="1:15" s="36" customFormat="1" x14ac:dyDescent="0.25">
      <c r="A3483" s="37" t="s">
        <v>6931</v>
      </c>
      <c r="B3483" s="44" t="str">
        <f t="shared" si="66"/>
        <v>F661 50'Cd/230V/3Ph/1750/7.5Bhp/3"Vert-D</v>
      </c>
      <c r="C3483" s="37" t="s">
        <v>6932</v>
      </c>
      <c r="D3483" s="37" t="str">
        <f>VLOOKUP(A3483,'[1]Zoeller Pump Company'!$A$10:$C$3862,3,FALSE)</f>
        <v>https://www.zoellerpumps.com/en-us/products/sewage-pumps/commercial/600-series</v>
      </c>
      <c r="E3483" s="37" t="s">
        <v>21</v>
      </c>
      <c r="F3483" s="40">
        <v>5060</v>
      </c>
      <c r="G3483" s="41"/>
      <c r="H3483" s="42">
        <v>53514148799</v>
      </c>
      <c r="I3483" s="43">
        <v>245</v>
      </c>
      <c r="J3483" s="43" t="s">
        <v>22</v>
      </c>
      <c r="K3483" s="43">
        <v>45</v>
      </c>
      <c r="L3483" s="43">
        <v>24.5</v>
      </c>
      <c r="M3483" s="43">
        <v>32.75</v>
      </c>
      <c r="N3483" s="37" t="s">
        <v>23</v>
      </c>
      <c r="O3483" s="37" t="s">
        <v>24</v>
      </c>
    </row>
    <row r="3484" spans="1:15" s="36" customFormat="1" x14ac:dyDescent="0.25">
      <c r="A3484" s="37" t="s">
        <v>6933</v>
      </c>
      <c r="B3484" s="44" t="str">
        <f t="shared" si="66"/>
        <v>G661 35'Cd/460V/3Ph/1750/7.5Bhp/4"D</v>
      </c>
      <c r="C3484" s="37" t="s">
        <v>6934</v>
      </c>
      <c r="D3484" s="37" t="str">
        <f>VLOOKUP(A3484,'[1]Zoeller Pump Company'!$A$10:$C$3862,3,FALSE)</f>
        <v>https://www.zoellerpumps.com/en-us/products/sewage-pumps/commercial/600-series</v>
      </c>
      <c r="E3484" s="37" t="s">
        <v>21</v>
      </c>
      <c r="F3484" s="40">
        <v>5000</v>
      </c>
      <c r="G3484" s="41"/>
      <c r="H3484" s="42">
        <v>53514148980</v>
      </c>
      <c r="I3484" s="43">
        <v>245</v>
      </c>
      <c r="J3484" s="43" t="s">
        <v>22</v>
      </c>
      <c r="K3484" s="43">
        <v>45</v>
      </c>
      <c r="L3484" s="43">
        <v>24.5</v>
      </c>
      <c r="M3484" s="43">
        <v>32.75</v>
      </c>
      <c r="N3484" s="37" t="s">
        <v>23</v>
      </c>
      <c r="O3484" s="37" t="s">
        <v>24</v>
      </c>
    </row>
    <row r="3485" spans="1:15" s="36" customFormat="1" x14ac:dyDescent="0.25">
      <c r="A3485" s="37" t="s">
        <v>6935</v>
      </c>
      <c r="B3485" s="44" t="str">
        <f t="shared" si="66"/>
        <v>F661 50'Cd/230V/3Ph/1750/7.5Bhp/4"D</v>
      </c>
      <c r="C3485" s="37" t="s">
        <v>6936</v>
      </c>
      <c r="D3485" s="37" t="str">
        <f>VLOOKUP(A3485,'[1]Zoeller Pump Company'!$A$10:$C$3862,3,FALSE)</f>
        <v>https://www.zoellerpumps.com/en-us/products/sewage-pumps/commercial/600-series</v>
      </c>
      <c r="E3485" s="37" t="s">
        <v>21</v>
      </c>
      <c r="F3485" s="40">
        <v>5060</v>
      </c>
      <c r="G3485" s="41"/>
      <c r="H3485" s="42">
        <v>53514150839</v>
      </c>
      <c r="I3485" s="43">
        <v>241</v>
      </c>
      <c r="J3485" s="43" t="s">
        <v>22</v>
      </c>
      <c r="K3485" s="43">
        <v>45</v>
      </c>
      <c r="L3485" s="43">
        <v>24.5</v>
      </c>
      <c r="M3485" s="43">
        <v>32.75</v>
      </c>
      <c r="N3485" s="37" t="s">
        <v>23</v>
      </c>
      <c r="O3485" s="37" t="s">
        <v>24</v>
      </c>
    </row>
    <row r="3486" spans="1:15" s="36" customFormat="1" x14ac:dyDescent="0.25">
      <c r="A3486" s="37" t="s">
        <v>6937</v>
      </c>
      <c r="B3486" s="44" t="str">
        <f t="shared" si="66"/>
        <v>JX661 200V/3Ph/1750/7.5 Bhp/3"Vert-D/Ex Pr</v>
      </c>
      <c r="C3486" s="37" t="s">
        <v>6938</v>
      </c>
      <c r="D3486" s="37" t="str">
        <f>VLOOKUP(A3486,'[1]Zoeller Pump Company'!$A$10:$C$3862,3,FALSE)</f>
        <v>https://www.zoellerpumps.com/en-us/products/sewage-pumps/commercial/600-series</v>
      </c>
      <c r="E3486" s="37" t="s">
        <v>21</v>
      </c>
      <c r="F3486" s="40">
        <v>6796</v>
      </c>
      <c r="G3486" s="41"/>
      <c r="H3486" s="42">
        <v>53514155377</v>
      </c>
      <c r="I3486" s="43">
        <v>295</v>
      </c>
      <c r="J3486" s="43" t="s">
        <v>22</v>
      </c>
      <c r="K3486" s="43">
        <v>45</v>
      </c>
      <c r="L3486" s="43">
        <v>24.5</v>
      </c>
      <c r="M3486" s="43">
        <v>32.75</v>
      </c>
      <c r="N3486" s="37" t="s">
        <v>23</v>
      </c>
      <c r="O3486" s="37" t="s">
        <v>24</v>
      </c>
    </row>
    <row r="3487" spans="1:15" s="36" customFormat="1" x14ac:dyDescent="0.25">
      <c r="A3487" s="37" t="s">
        <v>6939</v>
      </c>
      <c r="B3487" s="44" t="str">
        <f t="shared" si="66"/>
        <v>JX661 200V/3Ph/1750/7.5Bhp/3"Hor-D/Ex Pr</v>
      </c>
      <c r="C3487" s="37" t="s">
        <v>6940</v>
      </c>
      <c r="D3487" s="37" t="str">
        <f>VLOOKUP(A3487,'[1]Zoeller Pump Company'!$A$10:$C$3862,3,FALSE)</f>
        <v>https://www.zoellerpumps.com/en-us/products/sewage-pumps/commercial/600-series</v>
      </c>
      <c r="E3487" s="37" t="s">
        <v>21</v>
      </c>
      <c r="F3487" s="40">
        <v>6796</v>
      </c>
      <c r="G3487" s="41"/>
      <c r="H3487" s="42">
        <v>53514157807</v>
      </c>
      <c r="I3487" s="43">
        <v>295</v>
      </c>
      <c r="J3487" s="43" t="s">
        <v>22</v>
      </c>
      <c r="K3487" s="43">
        <v>45</v>
      </c>
      <c r="L3487" s="43">
        <v>24.5</v>
      </c>
      <c r="M3487" s="43">
        <v>32.75</v>
      </c>
      <c r="N3487" s="37" t="s">
        <v>23</v>
      </c>
      <c r="O3487" s="37" t="s">
        <v>24</v>
      </c>
    </row>
    <row r="3488" spans="1:15" s="36" customFormat="1" x14ac:dyDescent="0.25">
      <c r="A3488" s="37" t="s">
        <v>6941</v>
      </c>
      <c r="B3488" s="44" t="str">
        <f t="shared" si="66"/>
        <v>JX661 200V/3Ph/1750/7.5Bhp/4"D/Ex Pr</v>
      </c>
      <c r="C3488" s="37" t="s">
        <v>6942</v>
      </c>
      <c r="D3488" s="37" t="str">
        <f>VLOOKUP(A3488,'[1]Zoeller Pump Company'!$A$10:$C$3862,3,FALSE)</f>
        <v>https://www.zoellerpumps.com/en-us/products/sewage-pumps/commercial/600-series</v>
      </c>
      <c r="E3488" s="37" t="s">
        <v>21</v>
      </c>
      <c r="F3488" s="40">
        <v>6796</v>
      </c>
      <c r="G3488" s="41"/>
      <c r="H3488" s="42">
        <v>53514157821</v>
      </c>
      <c r="I3488" s="43">
        <v>295</v>
      </c>
      <c r="J3488" s="43" t="s">
        <v>22</v>
      </c>
      <c r="K3488" s="43">
        <v>45</v>
      </c>
      <c r="L3488" s="43">
        <v>24.5</v>
      </c>
      <c r="M3488" s="43">
        <v>32.75</v>
      </c>
      <c r="N3488" s="37" t="s">
        <v>23</v>
      </c>
      <c r="O3488" s="37" t="s">
        <v>24</v>
      </c>
    </row>
    <row r="3489" spans="1:15" s="36" customFormat="1" x14ac:dyDescent="0.25">
      <c r="A3489" s="37" t="s">
        <v>6943</v>
      </c>
      <c r="B3489" s="44" t="str">
        <f t="shared" si="66"/>
        <v>FX661 230V/3Ph/1750/7.5Bhp/3"Vert-D/Ex Pr</v>
      </c>
      <c r="C3489" s="37" t="s">
        <v>6944</v>
      </c>
      <c r="D3489" s="37" t="str">
        <f>VLOOKUP(A3489,'[1]Zoeller Pump Company'!$A$10:$C$3862,3,FALSE)</f>
        <v>https://www.zoellerpumps.com/en-us/products/sewage-pumps/commercial/600-series</v>
      </c>
      <c r="E3489" s="37" t="s">
        <v>21</v>
      </c>
      <c r="F3489" s="40">
        <v>6796</v>
      </c>
      <c r="G3489" s="41"/>
      <c r="H3489" s="42">
        <v>53514157838</v>
      </c>
      <c r="I3489" s="43">
        <v>295</v>
      </c>
      <c r="J3489" s="43" t="s">
        <v>22</v>
      </c>
      <c r="K3489" s="43">
        <v>45</v>
      </c>
      <c r="L3489" s="43">
        <v>24.5</v>
      </c>
      <c r="M3489" s="43">
        <v>32.75</v>
      </c>
      <c r="N3489" s="37" t="s">
        <v>23</v>
      </c>
      <c r="O3489" s="37" t="s">
        <v>24</v>
      </c>
    </row>
    <row r="3490" spans="1:15" s="36" customFormat="1" x14ac:dyDescent="0.25">
      <c r="A3490" s="37" t="s">
        <v>6945</v>
      </c>
      <c r="B3490" s="44" t="str">
        <f t="shared" si="66"/>
        <v>FX661 230V/3Ph/1750/7.5Bhp/3"Hor-D/Ex Pr</v>
      </c>
      <c r="C3490" s="37" t="s">
        <v>6946</v>
      </c>
      <c r="D3490" s="37" t="str">
        <f>VLOOKUP(A3490,'[1]Zoeller Pump Company'!$A$10:$C$3862,3,FALSE)</f>
        <v>https://www.zoellerpumps.com/en-us/products/sewage-pumps/commercial/600-series</v>
      </c>
      <c r="E3490" s="37" t="s">
        <v>21</v>
      </c>
      <c r="F3490" s="40">
        <v>6796</v>
      </c>
      <c r="G3490" s="41"/>
      <c r="H3490" s="42">
        <v>53514157845</v>
      </c>
      <c r="I3490" s="43">
        <v>295</v>
      </c>
      <c r="J3490" s="43" t="s">
        <v>22</v>
      </c>
      <c r="K3490" s="43">
        <v>45</v>
      </c>
      <c r="L3490" s="43">
        <v>24.5</v>
      </c>
      <c r="M3490" s="43">
        <v>32.75</v>
      </c>
      <c r="N3490" s="37" t="s">
        <v>23</v>
      </c>
      <c r="O3490" s="37" t="s">
        <v>24</v>
      </c>
    </row>
    <row r="3491" spans="1:15" s="36" customFormat="1" x14ac:dyDescent="0.25">
      <c r="A3491" s="37" t="s">
        <v>6947</v>
      </c>
      <c r="B3491" s="44" t="str">
        <f t="shared" si="66"/>
        <v>FX661 230V/3Ph/1750/7.5Bhp/4"D/Ex Pr</v>
      </c>
      <c r="C3491" s="37" t="s">
        <v>6948</v>
      </c>
      <c r="D3491" s="37" t="str">
        <f>VLOOKUP(A3491,'[1]Zoeller Pump Company'!$A$10:$C$3862,3,FALSE)</f>
        <v>https://www.zoellerpumps.com/en-us/products/sewage-pumps/commercial/600-series</v>
      </c>
      <c r="E3491" s="37" t="s">
        <v>21</v>
      </c>
      <c r="F3491" s="40">
        <v>6796</v>
      </c>
      <c r="G3491" s="41"/>
      <c r="H3491" s="42">
        <v>53514157852</v>
      </c>
      <c r="I3491" s="43">
        <v>295</v>
      </c>
      <c r="J3491" s="43" t="s">
        <v>22</v>
      </c>
      <c r="K3491" s="43">
        <v>45</v>
      </c>
      <c r="L3491" s="43">
        <v>24.5</v>
      </c>
      <c r="M3491" s="43">
        <v>32.75</v>
      </c>
      <c r="N3491" s="37" t="s">
        <v>23</v>
      </c>
      <c r="O3491" s="37" t="s">
        <v>24</v>
      </c>
    </row>
    <row r="3492" spans="1:15" s="36" customFormat="1" x14ac:dyDescent="0.25">
      <c r="A3492" s="37" t="s">
        <v>6949</v>
      </c>
      <c r="B3492" s="44" t="str">
        <f t="shared" si="66"/>
        <v>GX661 460V/3Ph/1750/7.5Bhp/3"Vert-D/Ex Pr</v>
      </c>
      <c r="C3492" s="37" t="s">
        <v>6950</v>
      </c>
      <c r="D3492" s="37" t="str">
        <f>VLOOKUP(A3492,'[1]Zoeller Pump Company'!$A$10:$C$3862,3,FALSE)</f>
        <v>https://www.zoellerpumps.com/en-us/products/sewage-pumps/commercial/600-series</v>
      </c>
      <c r="E3492" s="37" t="s">
        <v>21</v>
      </c>
      <c r="F3492" s="40">
        <v>6796</v>
      </c>
      <c r="G3492" s="41"/>
      <c r="H3492" s="42">
        <v>53514157869</v>
      </c>
      <c r="I3492" s="43">
        <v>295</v>
      </c>
      <c r="J3492" s="43" t="s">
        <v>22</v>
      </c>
      <c r="K3492" s="43">
        <v>45</v>
      </c>
      <c r="L3492" s="43">
        <v>24.5</v>
      </c>
      <c r="M3492" s="43">
        <v>32.75</v>
      </c>
      <c r="N3492" s="37" t="s">
        <v>23</v>
      </c>
      <c r="O3492" s="37" t="s">
        <v>24</v>
      </c>
    </row>
    <row r="3493" spans="1:15" s="36" customFormat="1" x14ac:dyDescent="0.25">
      <c r="A3493" s="37" t="s">
        <v>6951</v>
      </c>
      <c r="B3493" s="44" t="str">
        <f t="shared" si="66"/>
        <v>GX661 460V/3Ph/1750/7.5Bhp/3"Hor-D/Ex Pr</v>
      </c>
      <c r="C3493" s="37" t="s">
        <v>6952</v>
      </c>
      <c r="D3493" s="37" t="str">
        <f>VLOOKUP(A3493,'[1]Zoeller Pump Company'!$A$10:$C$3862,3,FALSE)</f>
        <v>https://www.zoellerpumps.com/en-us/products/sewage-pumps/commercial/600-series</v>
      </c>
      <c r="E3493" s="37" t="s">
        <v>21</v>
      </c>
      <c r="F3493" s="40">
        <v>6796</v>
      </c>
      <c r="G3493" s="41"/>
      <c r="H3493" s="42">
        <v>53514157876</v>
      </c>
      <c r="I3493" s="43">
        <v>295</v>
      </c>
      <c r="J3493" s="43" t="s">
        <v>22</v>
      </c>
      <c r="K3493" s="43">
        <v>45</v>
      </c>
      <c r="L3493" s="43">
        <v>24.5</v>
      </c>
      <c r="M3493" s="43">
        <v>32.75</v>
      </c>
      <c r="N3493" s="37" t="s">
        <v>23</v>
      </c>
      <c r="O3493" s="37" t="s">
        <v>24</v>
      </c>
    </row>
    <row r="3494" spans="1:15" s="36" customFormat="1" x14ac:dyDescent="0.25">
      <c r="A3494" s="37" t="s">
        <v>6953</v>
      </c>
      <c r="B3494" s="44" t="str">
        <f t="shared" si="66"/>
        <v>GX661 460V/3Ph/1750/7.5Bhp/4"D/Ex Pr</v>
      </c>
      <c r="C3494" s="37" t="s">
        <v>6954</v>
      </c>
      <c r="D3494" s="37" t="str">
        <f>VLOOKUP(A3494,'[1]Zoeller Pump Company'!$A$10:$C$3862,3,FALSE)</f>
        <v>https://www.zoellerpumps.com/en-us/products/sewage-pumps/commercial/600-series</v>
      </c>
      <c r="E3494" s="37" t="s">
        <v>21</v>
      </c>
      <c r="F3494" s="40">
        <v>6796</v>
      </c>
      <c r="G3494" s="41"/>
      <c r="H3494" s="42">
        <v>53514157890</v>
      </c>
      <c r="I3494" s="43">
        <v>295</v>
      </c>
      <c r="J3494" s="43" t="s">
        <v>22</v>
      </c>
      <c r="K3494" s="43">
        <v>45</v>
      </c>
      <c r="L3494" s="43">
        <v>24.5</v>
      </c>
      <c r="M3494" s="43">
        <v>32.75</v>
      </c>
      <c r="N3494" s="37" t="s">
        <v>23</v>
      </c>
      <c r="O3494" s="37" t="s">
        <v>24</v>
      </c>
    </row>
    <row r="3495" spans="1:15" s="36" customFormat="1" x14ac:dyDescent="0.25">
      <c r="A3495" s="37" t="s">
        <v>6955</v>
      </c>
      <c r="B3495" s="44" t="str">
        <f t="shared" si="66"/>
        <v>J661 50'Cd/200V/3Ph/1750/7.5Bhp/3"Hor-D</v>
      </c>
      <c r="C3495" s="37" t="s">
        <v>6956</v>
      </c>
      <c r="D3495" s="37" t="str">
        <f>VLOOKUP(A3495,'[1]Zoeller Pump Company'!$A$10:$C$3862,3,FALSE)</f>
        <v>https://www.zoellerpumps.com/en-us/products/sewage-pumps/commercial/600-series</v>
      </c>
      <c r="E3495" s="37" t="s">
        <v>21</v>
      </c>
      <c r="F3495" s="40">
        <v>5060</v>
      </c>
      <c r="G3495" s="41"/>
      <c r="H3495" s="42">
        <v>53514155131</v>
      </c>
      <c r="I3495" s="43">
        <v>245</v>
      </c>
      <c r="J3495" s="43" t="s">
        <v>22</v>
      </c>
      <c r="K3495" s="43">
        <v>45</v>
      </c>
      <c r="L3495" s="43">
        <v>24.5</v>
      </c>
      <c r="M3495" s="43">
        <v>32.75</v>
      </c>
      <c r="N3495" s="37" t="s">
        <v>23</v>
      </c>
      <c r="O3495" s="37" t="s">
        <v>24</v>
      </c>
    </row>
    <row r="3496" spans="1:15" s="36" customFormat="1" x14ac:dyDescent="0.25">
      <c r="A3496" s="37" t="s">
        <v>6957</v>
      </c>
      <c r="B3496" s="44" t="str">
        <f t="shared" si="66"/>
        <v>G661 50'Cd/460V/3Ph/1750/7.5Bhp/3"Vert-D</v>
      </c>
      <c r="C3496" s="37" t="s">
        <v>6958</v>
      </c>
      <c r="D3496" s="37" t="str">
        <f>VLOOKUP(A3496,'[1]Zoeller Pump Company'!$A$10:$C$3862,3,FALSE)</f>
        <v>https://www.zoellerpumps.com/en-us/products/sewage-pumps/commercial/600-series</v>
      </c>
      <c r="E3496" s="37" t="s">
        <v>21</v>
      </c>
      <c r="F3496" s="40">
        <v>5060</v>
      </c>
      <c r="G3496" s="41"/>
      <c r="H3496" s="42">
        <v>53514159177</v>
      </c>
      <c r="I3496" s="43">
        <v>245</v>
      </c>
      <c r="J3496" s="43" t="s">
        <v>22</v>
      </c>
      <c r="K3496" s="43">
        <v>45</v>
      </c>
      <c r="L3496" s="43">
        <v>24.5</v>
      </c>
      <c r="M3496" s="43">
        <v>32.75</v>
      </c>
      <c r="N3496" s="37" t="s">
        <v>23</v>
      </c>
      <c r="O3496" s="37" t="s">
        <v>24</v>
      </c>
    </row>
    <row r="3497" spans="1:15" s="36" customFormat="1" x14ac:dyDescent="0.25">
      <c r="A3497" s="37" t="s">
        <v>6959</v>
      </c>
      <c r="B3497" s="44" t="str">
        <f t="shared" si="66"/>
        <v>J661 200V/3Ph/1750/7.5 Bhp/3"Hor-D</v>
      </c>
      <c r="C3497" s="37" t="s">
        <v>6960</v>
      </c>
      <c r="D3497" s="37" t="str">
        <f>VLOOKUP(A3497,'[1]Zoeller Pump Company'!$A$10:$C$3862,3,FALSE)</f>
        <v>https://www.zoellerpumps.com/en-us/products/sewage-pumps/commercial/600-series</v>
      </c>
      <c r="E3497" s="37" t="s">
        <v>21</v>
      </c>
      <c r="F3497" s="40">
        <v>4900</v>
      </c>
      <c r="G3497" s="41"/>
      <c r="H3497" s="42">
        <v>53514172992</v>
      </c>
      <c r="I3497" s="43">
        <v>245</v>
      </c>
      <c r="J3497" s="43" t="s">
        <v>22</v>
      </c>
      <c r="K3497" s="43">
        <v>45</v>
      </c>
      <c r="L3497" s="43">
        <v>24.5</v>
      </c>
      <c r="M3497" s="43">
        <v>32.75</v>
      </c>
      <c r="N3497" s="37" t="s">
        <v>23</v>
      </c>
      <c r="O3497" s="37" t="s">
        <v>24</v>
      </c>
    </row>
    <row r="3498" spans="1:15" s="36" customFormat="1" x14ac:dyDescent="0.25">
      <c r="A3498" s="37" t="s">
        <v>6961</v>
      </c>
      <c r="B3498" s="44" t="str">
        <f t="shared" si="66"/>
        <v>G661 460V/3Ph/1750/7.5 Bhp/3"Hor-D</v>
      </c>
      <c r="C3498" s="37" t="s">
        <v>6962</v>
      </c>
      <c r="D3498" s="37" t="str">
        <f>VLOOKUP(A3498,'[1]Zoeller Pump Company'!$A$10:$C$3862,3,FALSE)</f>
        <v>https://www.zoellerpumps.com/en-us/products/sewage-pumps/commercial/600-series</v>
      </c>
      <c r="E3498" s="37" t="s">
        <v>21</v>
      </c>
      <c r="F3498" s="40">
        <v>4900</v>
      </c>
      <c r="G3498" s="41"/>
      <c r="H3498" s="42">
        <v>53514175122</v>
      </c>
      <c r="I3498" s="43">
        <v>245</v>
      </c>
      <c r="J3498" s="43" t="s">
        <v>22</v>
      </c>
      <c r="K3498" s="43">
        <v>45</v>
      </c>
      <c r="L3498" s="43">
        <v>24.5</v>
      </c>
      <c r="M3498" s="43">
        <v>32.75</v>
      </c>
      <c r="N3498" s="37" t="s">
        <v>23</v>
      </c>
      <c r="O3498" s="37" t="s">
        <v>24</v>
      </c>
    </row>
    <row r="3499" spans="1:15" s="36" customFormat="1" x14ac:dyDescent="0.25">
      <c r="A3499" s="37" t="s">
        <v>6963</v>
      </c>
      <c r="B3499" s="44" t="str">
        <f t="shared" ref="B3499:B3562" si="67">IF(D3499&lt;&gt;0,HYPERLINK(D3499,C3499),"NO LINK")</f>
        <v>J661 50'Cd/200V/3Ph/1750/7.5Bhp/4"D</v>
      </c>
      <c r="C3499" s="37" t="s">
        <v>6964</v>
      </c>
      <c r="D3499" s="37" t="str">
        <f>VLOOKUP(A3499,'[1]Zoeller Pump Company'!$A$10:$C$3862,3,FALSE)</f>
        <v>https://www.zoellerpumps.com/en-us/products/sewage-pumps/commercial/600-series</v>
      </c>
      <c r="E3499" s="37" t="s">
        <v>21</v>
      </c>
      <c r="F3499" s="40">
        <v>5060</v>
      </c>
      <c r="G3499" s="41"/>
      <c r="H3499" s="42">
        <v>53514181536</v>
      </c>
      <c r="I3499" s="43">
        <v>245</v>
      </c>
      <c r="J3499" s="43" t="s">
        <v>22</v>
      </c>
      <c r="K3499" s="43">
        <v>45</v>
      </c>
      <c r="L3499" s="43">
        <v>24.5</v>
      </c>
      <c r="M3499" s="43">
        <v>32.75</v>
      </c>
      <c r="N3499" s="37" t="s">
        <v>23</v>
      </c>
      <c r="O3499" s="37" t="s">
        <v>24</v>
      </c>
    </row>
    <row r="3500" spans="1:15" s="36" customFormat="1" x14ac:dyDescent="0.25">
      <c r="A3500" s="37" t="s">
        <v>6965</v>
      </c>
      <c r="B3500" s="44" t="str">
        <f t="shared" si="67"/>
        <v>J661 50'Cd/200V/3Ph/1750/7.5Bhp/3"Vert-D</v>
      </c>
      <c r="C3500" s="37" t="s">
        <v>6966</v>
      </c>
      <c r="D3500" s="37" t="str">
        <f>VLOOKUP(A3500,'[1]Zoeller Pump Company'!$A$10:$C$3862,3,FALSE)</f>
        <v>https://www.zoellerpumps.com/en-us/products/sewage-pumps/commercial/600-series</v>
      </c>
      <c r="E3500" s="37" t="s">
        <v>21</v>
      </c>
      <c r="F3500" s="40">
        <v>5060</v>
      </c>
      <c r="G3500" s="41"/>
      <c r="H3500" s="42">
        <v>53514183110</v>
      </c>
      <c r="I3500" s="43">
        <v>245</v>
      </c>
      <c r="J3500" s="43" t="s">
        <v>22</v>
      </c>
      <c r="K3500" s="43">
        <v>45</v>
      </c>
      <c r="L3500" s="43">
        <v>24.5</v>
      </c>
      <c r="M3500" s="43">
        <v>32.75</v>
      </c>
      <c r="N3500" s="37" t="s">
        <v>23</v>
      </c>
      <c r="O3500" s="37" t="s">
        <v>24</v>
      </c>
    </row>
    <row r="3501" spans="1:15" s="36" customFormat="1" x14ac:dyDescent="0.25">
      <c r="A3501" s="37" t="s">
        <v>6967</v>
      </c>
      <c r="B3501" s="44" t="str">
        <f t="shared" si="67"/>
        <v>F661 230V/3Ph/1750/7.5 Bhp/3"Hor-D</v>
      </c>
      <c r="C3501" s="37" t="s">
        <v>6968</v>
      </c>
      <c r="D3501" s="37" t="str">
        <f>VLOOKUP(A3501,'[1]Zoeller Pump Company'!$A$10:$C$3862,3,FALSE)</f>
        <v>https://www.zoellerpumps.com/en-us/products/sewage-pumps/commercial/600-series</v>
      </c>
      <c r="E3501" s="37" t="s">
        <v>21</v>
      </c>
      <c r="F3501" s="40">
        <v>4900</v>
      </c>
      <c r="G3501" s="41"/>
      <c r="H3501" s="42">
        <v>53514195144</v>
      </c>
      <c r="I3501" s="43">
        <v>245</v>
      </c>
      <c r="J3501" s="43" t="s">
        <v>22</v>
      </c>
      <c r="K3501" s="43">
        <v>45</v>
      </c>
      <c r="L3501" s="43">
        <v>24.5</v>
      </c>
      <c r="M3501" s="43">
        <v>32.75</v>
      </c>
      <c r="N3501" s="37" t="s">
        <v>23</v>
      </c>
      <c r="O3501" s="37" t="s">
        <v>24</v>
      </c>
    </row>
    <row r="3502" spans="1:15" s="36" customFormat="1" x14ac:dyDescent="0.25">
      <c r="A3502" s="37" t="s">
        <v>6969</v>
      </c>
      <c r="B3502" s="44" t="str">
        <f t="shared" si="67"/>
        <v>JX661 50'Cd/200V/3P/1750/7.5Bhp/4"D/Ex Pr</v>
      </c>
      <c r="C3502" s="37" t="s">
        <v>6970</v>
      </c>
      <c r="D3502" s="37" t="str">
        <f>VLOOKUP(A3502,'[1]Zoeller Pump Company'!$A$10:$C$3862,3,FALSE)</f>
        <v>https://www.zoellerpumps.com/en-us/products/sewage-pumps/commercial/600-series</v>
      </c>
      <c r="E3502" s="37" t="s">
        <v>21</v>
      </c>
      <c r="F3502" s="40">
        <v>6956</v>
      </c>
      <c r="G3502" s="41"/>
      <c r="H3502" s="42">
        <v>53514203467</v>
      </c>
      <c r="I3502" s="43">
        <v>295</v>
      </c>
      <c r="J3502" s="43" t="s">
        <v>22</v>
      </c>
      <c r="K3502" s="43">
        <v>45</v>
      </c>
      <c r="L3502" s="43">
        <v>24.5</v>
      </c>
      <c r="M3502" s="43">
        <v>32.75</v>
      </c>
      <c r="N3502" s="37" t="s">
        <v>23</v>
      </c>
      <c r="O3502" s="37" t="s">
        <v>24</v>
      </c>
    </row>
    <row r="3503" spans="1:15" s="36" customFormat="1" x14ac:dyDescent="0.25">
      <c r="A3503" s="37" t="s">
        <v>6971</v>
      </c>
      <c r="B3503" s="44" t="str">
        <f t="shared" si="67"/>
        <v>G661 50'Cd/460V/3Ph/1750/7.5Bhp/3"Hor-D</v>
      </c>
      <c r="C3503" s="37" t="s">
        <v>6972</v>
      </c>
      <c r="D3503" s="37" t="str">
        <f>VLOOKUP(A3503,'[1]Zoeller Pump Company'!$A$10:$C$3862,3,FALSE)</f>
        <v>https://www.zoellerpumps.com/en-us/products/sewage-pumps/commercial/600-series</v>
      </c>
      <c r="E3503" s="37" t="s">
        <v>21</v>
      </c>
      <c r="F3503" s="40">
        <v>5060</v>
      </c>
      <c r="G3503" s="41"/>
      <c r="H3503" s="42">
        <v>53514207472</v>
      </c>
      <c r="I3503" s="43">
        <v>245</v>
      </c>
      <c r="J3503" s="43" t="s">
        <v>22</v>
      </c>
      <c r="K3503" s="43">
        <v>45</v>
      </c>
      <c r="L3503" s="43">
        <v>24.5</v>
      </c>
      <c r="M3503" s="43">
        <v>32.75</v>
      </c>
      <c r="N3503" s="37" t="s">
        <v>23</v>
      </c>
      <c r="O3503" s="37" t="s">
        <v>24</v>
      </c>
    </row>
    <row r="3504" spans="1:15" s="36" customFormat="1" x14ac:dyDescent="0.25">
      <c r="A3504" s="37" t="s">
        <v>6973</v>
      </c>
      <c r="B3504" s="44" t="str">
        <f t="shared" si="67"/>
        <v>G661 35'Cd/460V/3Ph/1750/7.5Bhp/3"Vert-D</v>
      </c>
      <c r="C3504" s="37" t="s">
        <v>6974</v>
      </c>
      <c r="D3504" s="37" t="str">
        <f>VLOOKUP(A3504,'[1]Zoeller Pump Company'!$A$10:$C$3862,3,FALSE)</f>
        <v>https://www.zoellerpumps.com/en-us/products/sewage-pumps/commercial/600-series</v>
      </c>
      <c r="E3504" s="37" t="s">
        <v>21</v>
      </c>
      <c r="F3504" s="40">
        <v>5000</v>
      </c>
      <c r="G3504" s="41"/>
      <c r="H3504" s="42">
        <v>53514219666</v>
      </c>
      <c r="I3504" s="43">
        <v>245</v>
      </c>
      <c r="J3504" s="43" t="s">
        <v>22</v>
      </c>
      <c r="K3504" s="43">
        <v>45</v>
      </c>
      <c r="L3504" s="43">
        <v>24.5</v>
      </c>
      <c r="M3504" s="43">
        <v>32.75</v>
      </c>
      <c r="N3504" s="37" t="s">
        <v>23</v>
      </c>
      <c r="O3504" s="37" t="s">
        <v>24</v>
      </c>
    </row>
    <row r="3505" spans="1:15" s="36" customFormat="1" x14ac:dyDescent="0.25">
      <c r="A3505" s="37" t="s">
        <v>6975</v>
      </c>
      <c r="B3505" s="44" t="str">
        <f t="shared" si="67"/>
        <v>G661 50'Cd/460V/3Ph/1750/7.5 Bhp/4"D</v>
      </c>
      <c r="C3505" s="37" t="s">
        <v>6976</v>
      </c>
      <c r="D3505" s="37" t="str">
        <f>VLOOKUP(A3505,'[1]Zoeller Pump Company'!$A$10:$C$3862,3,FALSE)</f>
        <v>https://www.zoellerpumps.com/en-us/products/sewage-pumps/commercial/600-series</v>
      </c>
      <c r="E3505" s="37" t="s">
        <v>21</v>
      </c>
      <c r="F3505" s="40">
        <v>5060</v>
      </c>
      <c r="G3505" s="41"/>
      <c r="H3505" s="42">
        <v>53514230739</v>
      </c>
      <c r="I3505" s="43">
        <v>245</v>
      </c>
      <c r="J3505" s="43" t="s">
        <v>22</v>
      </c>
      <c r="K3505" s="43">
        <v>45</v>
      </c>
      <c r="L3505" s="43">
        <v>24.5</v>
      </c>
      <c r="M3505" s="43">
        <v>32.75</v>
      </c>
      <c r="N3505" s="37" t="s">
        <v>23</v>
      </c>
      <c r="O3505" s="37" t="s">
        <v>24</v>
      </c>
    </row>
    <row r="3506" spans="1:15" s="36" customFormat="1" x14ac:dyDescent="0.25">
      <c r="A3506" s="37" t="s">
        <v>6977</v>
      </c>
      <c r="B3506" s="44" t="str">
        <f t="shared" si="67"/>
        <v>J661 35'Cd/200V/3Ph/1750/7.5 Bhp/3"Vert-D</v>
      </c>
      <c r="C3506" s="37" t="s">
        <v>6978</v>
      </c>
      <c r="D3506" s="37" t="str">
        <f>VLOOKUP(A3506,'[1]Zoeller Pump Company'!$A$10:$C$3862,3,FALSE)</f>
        <v>https://www.zoellerpumps.com/en-us/products/sewage-pumps/commercial/600-series</v>
      </c>
      <c r="E3506" s="37" t="s">
        <v>21</v>
      </c>
      <c r="F3506" s="40">
        <v>5000</v>
      </c>
      <c r="G3506" s="41"/>
      <c r="H3506" s="42">
        <v>53514282073</v>
      </c>
      <c r="I3506" s="43">
        <v>245</v>
      </c>
      <c r="J3506" s="43" t="s">
        <v>22</v>
      </c>
      <c r="K3506" s="43">
        <v>45</v>
      </c>
      <c r="L3506" s="43">
        <v>24.5</v>
      </c>
      <c r="M3506" s="43">
        <v>32.75</v>
      </c>
      <c r="N3506" s="37" t="s">
        <v>23</v>
      </c>
      <c r="O3506" s="37" t="s">
        <v>24</v>
      </c>
    </row>
    <row r="3507" spans="1:15" s="36" customFormat="1" x14ac:dyDescent="0.25">
      <c r="A3507" s="37" t="s">
        <v>6979</v>
      </c>
      <c r="B3507" s="44" t="str">
        <f t="shared" si="67"/>
        <v>J661 35'Cd/200V/3Ph/1750/7.5Bhp/4"D</v>
      </c>
      <c r="C3507" s="37" t="s">
        <v>6980</v>
      </c>
      <c r="D3507" s="37" t="str">
        <f>VLOOKUP(A3507,'[1]Zoeller Pump Company'!$A$10:$C$3862,3,FALSE)</f>
        <v>https://www.zoellerpumps.com/en-us/products/sewage-pumps/commercial/600-series</v>
      </c>
      <c r="E3507" s="37" t="s">
        <v>21</v>
      </c>
      <c r="F3507" s="40">
        <v>5000</v>
      </c>
      <c r="G3507" s="41"/>
      <c r="H3507" s="42">
        <v>53514288198</v>
      </c>
      <c r="I3507" s="43">
        <v>245</v>
      </c>
      <c r="J3507" s="43" t="s">
        <v>22</v>
      </c>
      <c r="K3507" s="43">
        <v>45</v>
      </c>
      <c r="L3507" s="43">
        <v>24.5</v>
      </c>
      <c r="M3507" s="43">
        <v>32.75</v>
      </c>
      <c r="N3507" s="37" t="s">
        <v>23</v>
      </c>
      <c r="O3507" s="37" t="s">
        <v>24</v>
      </c>
    </row>
    <row r="3508" spans="1:15" s="36" customFormat="1" x14ac:dyDescent="0.25">
      <c r="A3508" s="37" t="s">
        <v>6981</v>
      </c>
      <c r="B3508" s="44" t="str">
        <f t="shared" si="67"/>
        <v>F661 75'Cd/230V/3Ph/1750/7.5 Bhp/3"Vert-D</v>
      </c>
      <c r="C3508" s="37" t="s">
        <v>6982</v>
      </c>
      <c r="D3508" s="37" t="str">
        <f>VLOOKUP(A3508,'[1]Zoeller Pump Company'!$A$10:$C$3862,3,FALSE)</f>
        <v>https://www.zoellerpumps.com/en-us/products/sewage-pumps/commercial/600-series</v>
      </c>
      <c r="E3508" s="37" t="s">
        <v>21</v>
      </c>
      <c r="F3508" s="40">
        <v>5150</v>
      </c>
      <c r="G3508" s="41"/>
      <c r="H3508" s="42">
        <v>53514317027</v>
      </c>
      <c r="I3508" s="43">
        <v>245</v>
      </c>
      <c r="J3508" s="43" t="s">
        <v>22</v>
      </c>
      <c r="K3508" s="43">
        <v>45</v>
      </c>
      <c r="L3508" s="43">
        <v>24.5</v>
      </c>
      <c r="M3508" s="43">
        <v>32.75</v>
      </c>
      <c r="N3508" s="37" t="s">
        <v>23</v>
      </c>
      <c r="O3508" s="37" t="s">
        <v>24</v>
      </c>
    </row>
    <row r="3509" spans="1:15" s="36" customFormat="1" x14ac:dyDescent="0.25">
      <c r="A3509" s="37" t="s">
        <v>6983</v>
      </c>
      <c r="B3509" s="44" t="str">
        <f t="shared" si="67"/>
        <v>J661 75'Cd/200V/3Ph/1750/7.5Bhp/3"Vert-D</v>
      </c>
      <c r="C3509" s="37" t="s">
        <v>6984</v>
      </c>
      <c r="D3509" s="37" t="str">
        <f>VLOOKUP(A3509,'[1]Zoeller Pump Company'!$A$10:$C$3862,3,FALSE)</f>
        <v>https://www.zoellerpumps.com/en-us/products/sewage-pumps/commercial/600-series</v>
      </c>
      <c r="E3509" s="37" t="s">
        <v>21</v>
      </c>
      <c r="F3509" s="40">
        <v>5150</v>
      </c>
      <c r="G3509" s="41"/>
      <c r="H3509" s="42">
        <v>53514344979</v>
      </c>
      <c r="I3509" s="43">
        <v>245</v>
      </c>
      <c r="J3509" s="43" t="s">
        <v>22</v>
      </c>
      <c r="K3509" s="43">
        <v>45</v>
      </c>
      <c r="L3509" s="43">
        <v>24.5</v>
      </c>
      <c r="M3509" s="43">
        <v>32.75</v>
      </c>
      <c r="N3509" s="37" t="s">
        <v>23</v>
      </c>
      <c r="O3509" s="37" t="s">
        <v>24</v>
      </c>
    </row>
    <row r="3510" spans="1:15" s="36" customFormat="1" x14ac:dyDescent="0.25">
      <c r="A3510" s="37" t="s">
        <v>6985</v>
      </c>
      <c r="B3510" s="44" t="str">
        <f t="shared" si="67"/>
        <v>J661 35'Cd/200V/3Ph/1750/7.5Bhp/3"Hor-D</v>
      </c>
      <c r="C3510" s="37" t="s">
        <v>6986</v>
      </c>
      <c r="D3510" s="37" t="str">
        <f>VLOOKUP(A3510,'[1]Zoeller Pump Company'!$A$10:$C$3862,3,FALSE)</f>
        <v>https://www.zoellerpumps.com/en-us/products/sewage-pumps/commercial/600-series</v>
      </c>
      <c r="E3510" s="37" t="s">
        <v>21</v>
      </c>
      <c r="F3510" s="40">
        <v>5000</v>
      </c>
      <c r="G3510" s="41"/>
      <c r="H3510" s="42">
        <v>53514351359</v>
      </c>
      <c r="I3510" s="43">
        <v>245</v>
      </c>
      <c r="J3510" s="43" t="s">
        <v>22</v>
      </c>
      <c r="K3510" s="43">
        <v>45</v>
      </c>
      <c r="L3510" s="43">
        <v>24.5</v>
      </c>
      <c r="M3510" s="43">
        <v>32.75</v>
      </c>
      <c r="N3510" s="37" t="s">
        <v>23</v>
      </c>
      <c r="O3510" s="37" t="s">
        <v>24</v>
      </c>
    </row>
    <row r="3511" spans="1:15" s="36" customFormat="1" x14ac:dyDescent="0.25">
      <c r="A3511" s="39" t="s">
        <v>6987</v>
      </c>
      <c r="B3511" s="44" t="str">
        <f t="shared" si="67"/>
        <v>JX661 50'Cd/200V/3Ph/1750/7.5 Bhp/3"Vert-D/Ex Pr</v>
      </c>
      <c r="C3511" s="39" t="str">
        <f>VLOOKUP(A3511,'[2]2021 M10 PricePartsList'!$A:$D,2,FALSE)</f>
        <v>JX661 50'Cd/200V/3Ph/1750/7.5 Bhp/3"Vert-D/Ex Pr</v>
      </c>
      <c r="D3511" s="39" t="s">
        <v>6520</v>
      </c>
      <c r="E3511" s="37" t="s">
        <v>21</v>
      </c>
      <c r="F3511" s="50">
        <v>6956</v>
      </c>
      <c r="G3511" s="41"/>
      <c r="H3511" s="42">
        <v>53514458157</v>
      </c>
      <c r="I3511" s="43">
        <v>295</v>
      </c>
      <c r="J3511" s="46" t="s">
        <v>22</v>
      </c>
      <c r="K3511" s="43">
        <v>45</v>
      </c>
      <c r="L3511" s="43">
        <v>24.5</v>
      </c>
      <c r="M3511" s="43">
        <v>32.75</v>
      </c>
      <c r="N3511" s="37" t="s">
        <v>23</v>
      </c>
      <c r="O3511" s="37" t="s">
        <v>24</v>
      </c>
    </row>
    <row r="3512" spans="1:15" s="36" customFormat="1" x14ac:dyDescent="0.25">
      <c r="A3512" s="39" t="s">
        <v>6988</v>
      </c>
      <c r="B3512" s="44" t="str">
        <f t="shared" si="67"/>
        <v>GX661 50'Cd/460V/3Ph/1750/7.5Bhp/4"D/Ex Pr</v>
      </c>
      <c r="C3512" s="39" t="str">
        <f>VLOOKUP(A3512,'[2]2021 M10 PricePartsList'!$A:$D,2,FALSE)</f>
        <v>GX661 50'Cd/460V/3Ph/1750/7.5Bhp/4"D/Ex Pr</v>
      </c>
      <c r="D3512" s="39" t="s">
        <v>6520</v>
      </c>
      <c r="E3512" s="37" t="s">
        <v>21</v>
      </c>
      <c r="F3512" s="50">
        <v>6956</v>
      </c>
      <c r="G3512" s="41"/>
      <c r="H3512" s="42">
        <v>53514472771</v>
      </c>
      <c r="I3512" s="43">
        <v>295</v>
      </c>
      <c r="J3512" s="46" t="s">
        <v>22</v>
      </c>
      <c r="K3512" s="43">
        <v>45</v>
      </c>
      <c r="L3512" s="43">
        <v>24.5</v>
      </c>
      <c r="M3512" s="43">
        <v>32.75</v>
      </c>
      <c r="N3512" s="37" t="s">
        <v>23</v>
      </c>
      <c r="O3512" s="37" t="s">
        <v>24</v>
      </c>
    </row>
    <row r="3513" spans="1:15" s="36" customFormat="1" x14ac:dyDescent="0.25">
      <c r="A3513" s="37" t="s">
        <v>6989</v>
      </c>
      <c r="B3513" s="44" t="str">
        <f t="shared" si="67"/>
        <v>M72 115V/1Ph/cCSAus</v>
      </c>
      <c r="C3513" s="37" t="s">
        <v>6990</v>
      </c>
      <c r="D3513" s="37" t="str">
        <f>VLOOKUP(A3513,'[1]Zoeller Pump Company'!$A$10:$C$3862,3,FALSE)</f>
        <v>https://www.zoellerpumps.com/en-us/products/sump-effluent-pumps/residential/model-72</v>
      </c>
      <c r="E3513" s="37" t="s">
        <v>21</v>
      </c>
      <c r="F3513" s="40">
        <v>204</v>
      </c>
      <c r="G3513" s="41"/>
      <c r="H3513" s="42">
        <v>53514105488</v>
      </c>
      <c r="I3513" s="43">
        <v>9.5</v>
      </c>
      <c r="J3513" s="43" t="s">
        <v>22</v>
      </c>
      <c r="K3513" s="43">
        <v>12.25</v>
      </c>
      <c r="L3513" s="43">
        <v>7.5</v>
      </c>
      <c r="M3513" s="43">
        <v>9.5</v>
      </c>
      <c r="N3513" s="37" t="s">
        <v>23</v>
      </c>
      <c r="O3513" s="37" t="s">
        <v>196</v>
      </c>
    </row>
    <row r="3514" spans="1:15" s="36" customFormat="1" x14ac:dyDescent="0.25">
      <c r="A3514" s="37" t="s">
        <v>6991</v>
      </c>
      <c r="B3514" s="44" t="str">
        <f t="shared" si="67"/>
        <v>N72 115V/1Ph/cCSAus</v>
      </c>
      <c r="C3514" s="37" t="s">
        <v>6992</v>
      </c>
      <c r="D3514" s="37" t="str">
        <f>VLOOKUP(A3514,'[1]Zoeller Pump Company'!$A$10:$C$3862,3,FALSE)</f>
        <v>https://www.zoellerpumps.com/en-us/products/sump-effluent-pumps/residential/model-72</v>
      </c>
      <c r="E3514" s="37" t="s">
        <v>21</v>
      </c>
      <c r="F3514" s="40">
        <v>190</v>
      </c>
      <c r="G3514" s="41"/>
      <c r="H3514" s="42">
        <v>53514105495</v>
      </c>
      <c r="I3514" s="43">
        <v>9.5</v>
      </c>
      <c r="J3514" s="43" t="s">
        <v>22</v>
      </c>
      <c r="K3514" s="43">
        <v>12.25</v>
      </c>
      <c r="L3514" s="43">
        <v>7.5</v>
      </c>
      <c r="M3514" s="43">
        <v>9.5</v>
      </c>
      <c r="N3514" s="37" t="s">
        <v>23</v>
      </c>
      <c r="O3514" s="37" t="s">
        <v>196</v>
      </c>
    </row>
    <row r="3515" spans="1:15" s="36" customFormat="1" x14ac:dyDescent="0.25">
      <c r="A3515" s="37" t="s">
        <v>6993</v>
      </c>
      <c r="B3515" s="44" t="str">
        <f t="shared" si="67"/>
        <v>M73 115V/1P/60Hz/cCSAus</v>
      </c>
      <c r="C3515" s="37" t="s">
        <v>6994</v>
      </c>
      <c r="D3515" s="37" t="str">
        <f>VLOOKUP(A3515,'[1]Zoeller Pump Company'!$A$10:$C$3862,3,FALSE)</f>
        <v>https://www.zoellerpumps.com/en-us/products/sump-effluent-pumps/residential/model-73</v>
      </c>
      <c r="E3515" s="37" t="s">
        <v>21</v>
      </c>
      <c r="F3515" s="40">
        <v>188</v>
      </c>
      <c r="G3515" s="41"/>
      <c r="H3515" s="42">
        <v>53514351687</v>
      </c>
      <c r="I3515" s="43">
        <v>12.4</v>
      </c>
      <c r="J3515" s="43" t="s">
        <v>22</v>
      </c>
      <c r="K3515" s="43">
        <v>13.75</v>
      </c>
      <c r="L3515" s="43">
        <v>7.75</v>
      </c>
      <c r="M3515" s="43">
        <v>10</v>
      </c>
      <c r="N3515" s="37" t="s">
        <v>27</v>
      </c>
      <c r="O3515" s="37" t="s">
        <v>196</v>
      </c>
    </row>
    <row r="3516" spans="1:15" s="36" customFormat="1" x14ac:dyDescent="0.25">
      <c r="A3516" s="37" t="s">
        <v>6995</v>
      </c>
      <c r="B3516" s="44" t="str">
        <f t="shared" si="67"/>
        <v>M75 115V/1Ph/60Hz/1/2Hp/cCSAus</v>
      </c>
      <c r="C3516" s="37" t="s">
        <v>6996</v>
      </c>
      <c r="D3516" s="37" t="str">
        <f>VLOOKUP(A3516,'[1]Zoeller Pump Company'!$A$10:$C$3862,3,FALSE)</f>
        <v>https://www.zoellerpumps.com/en-us/products/sump-effluent-pumps/residential/model-75</v>
      </c>
      <c r="E3516" s="37" t="s">
        <v>21</v>
      </c>
      <c r="F3516" s="40">
        <v>247</v>
      </c>
      <c r="G3516" s="41"/>
      <c r="H3516" s="42">
        <v>53514361662</v>
      </c>
      <c r="I3516" s="43">
        <v>16.5</v>
      </c>
      <c r="J3516" s="43" t="s">
        <v>22</v>
      </c>
      <c r="K3516" s="43">
        <v>13.75</v>
      </c>
      <c r="L3516" s="43">
        <v>7.75</v>
      </c>
      <c r="M3516" s="43">
        <v>10</v>
      </c>
      <c r="N3516" s="37" t="s">
        <v>27</v>
      </c>
      <c r="O3516" s="37" t="s">
        <v>196</v>
      </c>
    </row>
    <row r="3517" spans="1:15" s="36" customFormat="1" x14ac:dyDescent="0.25">
      <c r="A3517" s="37" t="s">
        <v>6997</v>
      </c>
      <c r="B3517" s="44" t="str">
        <f t="shared" si="67"/>
        <v>M76 115V/1Ph/cCSAus</v>
      </c>
      <c r="C3517" s="37" t="s">
        <v>6998</v>
      </c>
      <c r="D3517" s="37" t="str">
        <f>VLOOKUP(A3517,'[1]Zoeller Pump Company'!$A$10:$C$3862,3,FALSE)</f>
        <v>https://www.zoellerpumps.com/en-us/products/sump-effluent-pumps/residential/model-76</v>
      </c>
      <c r="E3517" s="37" t="s">
        <v>21</v>
      </c>
      <c r="F3517" s="40">
        <v>268</v>
      </c>
      <c r="G3517" s="41"/>
      <c r="H3517" s="42">
        <v>53514112097</v>
      </c>
      <c r="I3517" s="43">
        <v>11.5</v>
      </c>
      <c r="J3517" s="43" t="s">
        <v>22</v>
      </c>
      <c r="K3517" s="43">
        <v>13.25</v>
      </c>
      <c r="L3517" s="43">
        <v>7.5</v>
      </c>
      <c r="M3517" s="43">
        <v>9.5</v>
      </c>
      <c r="N3517" s="37" t="s">
        <v>23</v>
      </c>
      <c r="O3517" s="37" t="s">
        <v>196</v>
      </c>
    </row>
    <row r="3518" spans="1:15" s="36" customFormat="1" x14ac:dyDescent="0.25">
      <c r="A3518" s="37" t="s">
        <v>6999</v>
      </c>
      <c r="B3518" s="44" t="str">
        <f t="shared" si="67"/>
        <v>N76 115V/1Ph/cCSAus</v>
      </c>
      <c r="C3518" s="37" t="s">
        <v>7000</v>
      </c>
      <c r="D3518" s="37" t="str">
        <f>VLOOKUP(A3518,'[1]Zoeller Pump Company'!$A$10:$C$3862,3,FALSE)</f>
        <v>https://www.zoellerpumps.com/en-us/products/sump-effluent-pumps/residential/model-76</v>
      </c>
      <c r="E3518" s="37" t="s">
        <v>21</v>
      </c>
      <c r="F3518" s="40">
        <v>250</v>
      </c>
      <c r="G3518" s="41"/>
      <c r="H3518" s="42">
        <v>53514112103</v>
      </c>
      <c r="I3518" s="43">
        <v>11.5</v>
      </c>
      <c r="J3518" s="43" t="s">
        <v>22</v>
      </c>
      <c r="K3518" s="43">
        <v>13.25</v>
      </c>
      <c r="L3518" s="43">
        <v>7.5</v>
      </c>
      <c r="M3518" s="43">
        <v>9.5</v>
      </c>
      <c r="N3518" s="37" t="s">
        <v>23</v>
      </c>
      <c r="O3518" s="37" t="s">
        <v>196</v>
      </c>
    </row>
    <row r="3519" spans="1:15" s="36" customFormat="1" x14ac:dyDescent="0.25">
      <c r="A3519" s="37" t="s">
        <v>7001</v>
      </c>
      <c r="B3519" s="44" t="str">
        <f t="shared" si="67"/>
        <v>M803 115V/1Ph/cCSAus</v>
      </c>
      <c r="C3519" s="37" t="s">
        <v>7002</v>
      </c>
      <c r="D3519" s="37" t="str">
        <f>VLOOKUP(A3519,'[1]Zoeller Pump Company'!$A$10:$C$3862,3,FALSE)</f>
        <v>https://www.zoellerpumps.com/en-us/products/grinder-pumps/residential/803-805-807</v>
      </c>
      <c r="E3519" s="37" t="s">
        <v>21</v>
      </c>
      <c r="F3519" s="40">
        <v>1221</v>
      </c>
      <c r="G3519" s="41"/>
      <c r="H3519" s="42">
        <v>53514365080</v>
      </c>
      <c r="I3519" s="43">
        <v>65</v>
      </c>
      <c r="J3519" s="43" t="s">
        <v>22</v>
      </c>
      <c r="K3519" s="43">
        <v>14</v>
      </c>
      <c r="L3519" s="43">
        <v>7.5</v>
      </c>
      <c r="M3519" s="43">
        <v>9.75</v>
      </c>
      <c r="N3519" s="37" t="s">
        <v>195</v>
      </c>
      <c r="O3519" s="37" t="s">
        <v>196</v>
      </c>
    </row>
    <row r="3520" spans="1:15" s="36" customFormat="1" x14ac:dyDescent="0.25">
      <c r="A3520" s="37" t="s">
        <v>7003</v>
      </c>
      <c r="B3520" s="44" t="str">
        <f t="shared" si="67"/>
        <v>N803 115V/1Ph/cCSAus</v>
      </c>
      <c r="C3520" s="37" t="s">
        <v>7004</v>
      </c>
      <c r="D3520" s="37" t="s">
        <v>7005</v>
      </c>
      <c r="E3520" s="37" t="s">
        <v>21</v>
      </c>
      <c r="F3520" s="40">
        <v>1196</v>
      </c>
      <c r="G3520" s="41"/>
      <c r="H3520" s="42">
        <v>53514365318</v>
      </c>
      <c r="I3520" s="43">
        <v>65</v>
      </c>
      <c r="J3520" s="43" t="s">
        <v>22</v>
      </c>
      <c r="K3520" s="43">
        <v>14</v>
      </c>
      <c r="L3520" s="43">
        <v>7.5</v>
      </c>
      <c r="M3520" s="43">
        <v>9.75</v>
      </c>
      <c r="N3520" s="37" t="s">
        <v>195</v>
      </c>
      <c r="O3520" s="37" t="s">
        <v>196</v>
      </c>
    </row>
    <row r="3521" spans="1:15" s="36" customFormat="1" x14ac:dyDescent="0.25">
      <c r="A3521" s="37" t="s">
        <v>7006</v>
      </c>
      <c r="B3521" s="44" t="str">
        <f t="shared" si="67"/>
        <v>D803 230V/1Ph/cCSAus</v>
      </c>
      <c r="C3521" s="37" t="s">
        <v>7007</v>
      </c>
      <c r="D3521" s="37" t="s">
        <v>7005</v>
      </c>
      <c r="E3521" s="37" t="s">
        <v>21</v>
      </c>
      <c r="F3521" s="40">
        <v>1254</v>
      </c>
      <c r="G3521" s="41"/>
      <c r="H3521" s="42">
        <v>53514365325</v>
      </c>
      <c r="I3521" s="43">
        <v>65</v>
      </c>
      <c r="J3521" s="43" t="s">
        <v>22</v>
      </c>
      <c r="K3521" s="43">
        <v>14</v>
      </c>
      <c r="L3521" s="43">
        <v>7.5</v>
      </c>
      <c r="M3521" s="43">
        <v>9.75</v>
      </c>
      <c r="N3521" s="37" t="s">
        <v>195</v>
      </c>
      <c r="O3521" s="37" t="s">
        <v>196</v>
      </c>
    </row>
    <row r="3522" spans="1:15" s="36" customFormat="1" x14ac:dyDescent="0.25">
      <c r="A3522" s="37" t="s">
        <v>7008</v>
      </c>
      <c r="B3522" s="44" t="str">
        <f t="shared" si="67"/>
        <v>E803 230V/1Ph/cCSAus</v>
      </c>
      <c r="C3522" s="37" t="s">
        <v>7009</v>
      </c>
      <c r="D3522" s="37" t="s">
        <v>7005</v>
      </c>
      <c r="E3522" s="37" t="s">
        <v>21</v>
      </c>
      <c r="F3522" s="40">
        <v>1209</v>
      </c>
      <c r="G3522" s="41"/>
      <c r="H3522" s="42">
        <v>53514365332</v>
      </c>
      <c r="I3522" s="43">
        <v>65</v>
      </c>
      <c r="J3522" s="43" t="s">
        <v>22</v>
      </c>
      <c r="K3522" s="43">
        <v>14</v>
      </c>
      <c r="L3522" s="43">
        <v>7.5</v>
      </c>
      <c r="M3522" s="43">
        <v>9.75</v>
      </c>
      <c r="N3522" s="37" t="s">
        <v>195</v>
      </c>
      <c r="O3522" s="37" t="s">
        <v>196</v>
      </c>
    </row>
    <row r="3523" spans="1:15" s="36" customFormat="1" x14ac:dyDescent="0.25">
      <c r="A3523" s="37" t="s">
        <v>7010</v>
      </c>
      <c r="B3523" s="44" t="str">
        <f t="shared" si="67"/>
        <v>BN803 115V/1Ph/PB15'/cCSAus</v>
      </c>
      <c r="C3523" s="37" t="s">
        <v>7011</v>
      </c>
      <c r="D3523" s="37" t="s">
        <v>7005</v>
      </c>
      <c r="E3523" s="37" t="s">
        <v>21</v>
      </c>
      <c r="F3523" s="40">
        <v>1247</v>
      </c>
      <c r="G3523" s="41"/>
      <c r="H3523" s="42">
        <v>53514365349</v>
      </c>
      <c r="I3523" s="43">
        <v>65</v>
      </c>
      <c r="J3523" s="43" t="s">
        <v>22</v>
      </c>
      <c r="K3523" s="43">
        <v>14</v>
      </c>
      <c r="L3523" s="43">
        <v>7.5</v>
      </c>
      <c r="M3523" s="43">
        <v>9.75</v>
      </c>
      <c r="N3523" s="37" t="s">
        <v>195</v>
      </c>
      <c r="O3523" s="37" t="s">
        <v>196</v>
      </c>
    </row>
    <row r="3524" spans="1:15" s="36" customFormat="1" x14ac:dyDescent="0.25">
      <c r="A3524" s="37" t="s">
        <v>7012</v>
      </c>
      <c r="B3524" s="44" t="str">
        <f t="shared" si="67"/>
        <v>BE803 230V/1Ph/PB15'/cCSAus</v>
      </c>
      <c r="C3524" s="37" t="s">
        <v>7013</v>
      </c>
      <c r="D3524" s="37" t="s">
        <v>7005</v>
      </c>
      <c r="E3524" s="37" t="s">
        <v>21</v>
      </c>
      <c r="F3524" s="40">
        <v>1265</v>
      </c>
      <c r="G3524" s="41"/>
      <c r="H3524" s="42">
        <v>53514365356</v>
      </c>
      <c r="I3524" s="43">
        <v>65</v>
      </c>
      <c r="J3524" s="43" t="s">
        <v>22</v>
      </c>
      <c r="K3524" s="43">
        <v>14</v>
      </c>
      <c r="L3524" s="43">
        <v>7.5</v>
      </c>
      <c r="M3524" s="43">
        <v>9.75</v>
      </c>
      <c r="N3524" s="37" t="s">
        <v>195</v>
      </c>
      <c r="O3524" s="37" t="s">
        <v>196</v>
      </c>
    </row>
    <row r="3525" spans="1:15" s="36" customFormat="1" x14ac:dyDescent="0.25">
      <c r="A3525" s="45" t="s">
        <v>7014</v>
      </c>
      <c r="B3525" s="44" t="str">
        <f t="shared" si="67"/>
        <v>E803 35'Cd/230V/1Ph/cCSAus</v>
      </c>
      <c r="C3525" s="37" t="s">
        <v>7015</v>
      </c>
      <c r="D3525" s="37" t="s">
        <v>7005</v>
      </c>
      <c r="E3525" s="37" t="s">
        <v>21</v>
      </c>
      <c r="F3525" s="40">
        <v>1234</v>
      </c>
      <c r="G3525" s="41"/>
      <c r="H3525" s="42">
        <v>53514431792</v>
      </c>
      <c r="I3525" s="43">
        <v>65</v>
      </c>
      <c r="J3525" s="46" t="s">
        <v>22</v>
      </c>
      <c r="K3525" s="43">
        <v>14</v>
      </c>
      <c r="L3525" s="43">
        <v>7.5</v>
      </c>
      <c r="M3525" s="43">
        <v>9.75</v>
      </c>
      <c r="N3525" s="37" t="s">
        <v>195</v>
      </c>
      <c r="O3525" s="37" t="s">
        <v>196</v>
      </c>
    </row>
    <row r="3526" spans="1:15" s="36" customFormat="1" x14ac:dyDescent="0.25">
      <c r="A3526" s="52" t="s">
        <v>7016</v>
      </c>
      <c r="B3526" s="44" t="str">
        <f t="shared" si="67"/>
        <v>N803 25'Cd/115V/1Ph/cCSAus</v>
      </c>
      <c r="C3526" s="39" t="s">
        <v>7017</v>
      </c>
      <c r="D3526" s="37" t="s">
        <v>7005</v>
      </c>
      <c r="E3526" s="39" t="s">
        <v>21</v>
      </c>
      <c r="F3526" s="40">
        <v>1296</v>
      </c>
      <c r="G3526" s="41"/>
      <c r="H3526" s="39">
        <v>53514441371</v>
      </c>
      <c r="I3526" s="39">
        <v>65</v>
      </c>
      <c r="J3526" s="39" t="s">
        <v>22</v>
      </c>
      <c r="K3526" s="39">
        <v>14</v>
      </c>
      <c r="L3526" s="39">
        <v>7.5</v>
      </c>
      <c r="M3526" s="39">
        <v>9.75</v>
      </c>
      <c r="N3526" s="37" t="s">
        <v>195</v>
      </c>
      <c r="O3526" s="37" t="s">
        <v>196</v>
      </c>
    </row>
    <row r="3527" spans="1:15" s="36" customFormat="1" x14ac:dyDescent="0.25">
      <c r="A3527" s="52" t="s">
        <v>7018</v>
      </c>
      <c r="B3527" s="44" t="str">
        <f t="shared" si="67"/>
        <v>N803 35'Cd/115V/1Ph/cCSAus</v>
      </c>
      <c r="C3527" s="39" t="s">
        <v>7019</v>
      </c>
      <c r="D3527" s="37" t="s">
        <v>7005</v>
      </c>
      <c r="E3527" s="39" t="s">
        <v>21</v>
      </c>
      <c r="F3527" s="40">
        <v>1221</v>
      </c>
      <c r="G3527" s="41"/>
      <c r="H3527" s="39">
        <v>53514449698</v>
      </c>
      <c r="I3527" s="39">
        <v>65</v>
      </c>
      <c r="J3527" s="39" t="s">
        <v>22</v>
      </c>
      <c r="K3527" s="39">
        <v>14</v>
      </c>
      <c r="L3527" s="39">
        <v>7.5</v>
      </c>
      <c r="M3527" s="39">
        <v>9.75</v>
      </c>
      <c r="N3527" s="37" t="s">
        <v>195</v>
      </c>
      <c r="O3527" s="37" t="s">
        <v>196</v>
      </c>
    </row>
    <row r="3528" spans="1:15" s="36" customFormat="1" x14ac:dyDescent="0.25">
      <c r="A3528" s="39" t="s">
        <v>7020</v>
      </c>
      <c r="B3528" s="44" t="str">
        <f t="shared" si="67"/>
        <v>M803 35'Cd/115V/1Ph/cCSAus</v>
      </c>
      <c r="C3528" s="39" t="str">
        <f>VLOOKUP(A3528,'[2]2021 M10 PricePartsList'!$A:$D,2,FALSE)</f>
        <v>M803 35'Cd/115V/1Ph/cCSAus</v>
      </c>
      <c r="D3528" s="39" t="s">
        <v>7005</v>
      </c>
      <c r="E3528" s="37" t="s">
        <v>21</v>
      </c>
      <c r="F3528" s="50">
        <v>1246</v>
      </c>
      <c r="G3528" s="41"/>
      <c r="H3528" s="42">
        <v>53514462857</v>
      </c>
      <c r="I3528" s="43">
        <v>65</v>
      </c>
      <c r="J3528" s="46" t="s">
        <v>22</v>
      </c>
      <c r="K3528" s="43">
        <v>14</v>
      </c>
      <c r="L3528" s="43">
        <v>7.5</v>
      </c>
      <c r="M3528" s="43">
        <v>9.75</v>
      </c>
      <c r="N3528" s="37" t="s">
        <v>195</v>
      </c>
      <c r="O3528" s="37" t="s">
        <v>196</v>
      </c>
    </row>
    <row r="3529" spans="1:15" s="36" customFormat="1" x14ac:dyDescent="0.25">
      <c r="A3529" s="39" t="s">
        <v>7021</v>
      </c>
      <c r="B3529" s="44" t="str">
        <f t="shared" si="67"/>
        <v>M803 25'Cd/115V/1Ph/cCSAus</v>
      </c>
      <c r="C3529" s="39" t="str">
        <f>VLOOKUP(A3529,'[2]2021 M10 PricePartsList'!$A:$D,2,FALSE)</f>
        <v>M803 25'Cd/115V/1Ph/cCSAus</v>
      </c>
      <c r="D3529" s="39" t="s">
        <v>7005</v>
      </c>
      <c r="E3529" s="37" t="s">
        <v>21</v>
      </c>
      <c r="F3529" s="50">
        <v>1321</v>
      </c>
      <c r="G3529" s="41"/>
      <c r="H3529" s="42">
        <v>53514468354</v>
      </c>
      <c r="I3529" s="43">
        <v>65</v>
      </c>
      <c r="J3529" s="46" t="s">
        <v>22</v>
      </c>
      <c r="K3529" s="43">
        <v>14</v>
      </c>
      <c r="L3529" s="43">
        <v>7.5</v>
      </c>
      <c r="M3529" s="43">
        <v>9.75</v>
      </c>
      <c r="N3529" s="37" t="s">
        <v>195</v>
      </c>
      <c r="O3529" s="37" t="s">
        <v>196</v>
      </c>
    </row>
    <row r="3530" spans="1:15" s="36" customFormat="1" x14ac:dyDescent="0.25">
      <c r="A3530" s="37" t="s">
        <v>7022</v>
      </c>
      <c r="B3530" s="44" t="str">
        <f t="shared" si="67"/>
        <v>M805 115V/1Ph/cCSAus</v>
      </c>
      <c r="C3530" s="37" t="s">
        <v>7023</v>
      </c>
      <c r="D3530" s="37" t="s">
        <v>7005</v>
      </c>
      <c r="E3530" s="37" t="s">
        <v>21</v>
      </c>
      <c r="F3530" s="40">
        <v>1313</v>
      </c>
      <c r="G3530" s="41"/>
      <c r="H3530" s="42">
        <v>53514364700</v>
      </c>
      <c r="I3530" s="43">
        <v>65</v>
      </c>
      <c r="J3530" s="43" t="s">
        <v>22</v>
      </c>
      <c r="K3530" s="43">
        <v>14</v>
      </c>
      <c r="L3530" s="43">
        <v>7.5</v>
      </c>
      <c r="M3530" s="43">
        <v>9.75</v>
      </c>
      <c r="N3530" s="37" t="s">
        <v>195</v>
      </c>
      <c r="O3530" s="37" t="s">
        <v>196</v>
      </c>
    </row>
    <row r="3531" spans="1:15" s="36" customFormat="1" x14ac:dyDescent="0.25">
      <c r="A3531" s="37" t="s">
        <v>7024</v>
      </c>
      <c r="B3531" s="44" t="str">
        <f t="shared" si="67"/>
        <v>N805 115V/1Ph/cCSAus</v>
      </c>
      <c r="C3531" s="37" t="s">
        <v>7025</v>
      </c>
      <c r="D3531" s="37" t="s">
        <v>7005</v>
      </c>
      <c r="E3531" s="37" t="s">
        <v>21</v>
      </c>
      <c r="F3531" s="40">
        <v>1289</v>
      </c>
      <c r="G3531" s="41"/>
      <c r="H3531" s="42">
        <v>53514365387</v>
      </c>
      <c r="I3531" s="43">
        <v>65</v>
      </c>
      <c r="J3531" s="43" t="s">
        <v>22</v>
      </c>
      <c r="K3531" s="43">
        <v>14</v>
      </c>
      <c r="L3531" s="43">
        <v>7.5</v>
      </c>
      <c r="M3531" s="43">
        <v>9.75</v>
      </c>
      <c r="N3531" s="37" t="s">
        <v>195</v>
      </c>
      <c r="O3531" s="37" t="s">
        <v>196</v>
      </c>
    </row>
    <row r="3532" spans="1:15" s="36" customFormat="1" x14ac:dyDescent="0.25">
      <c r="A3532" s="37" t="s">
        <v>7026</v>
      </c>
      <c r="B3532" s="44" t="str">
        <f t="shared" si="67"/>
        <v>D805 230V/1Ph/cCSAus</v>
      </c>
      <c r="C3532" s="37" t="s">
        <v>7027</v>
      </c>
      <c r="D3532" s="37" t="s">
        <v>7005</v>
      </c>
      <c r="E3532" s="37" t="s">
        <v>21</v>
      </c>
      <c r="F3532" s="40">
        <v>1346</v>
      </c>
      <c r="G3532" s="41"/>
      <c r="H3532" s="42">
        <v>53514365394</v>
      </c>
      <c r="I3532" s="43">
        <v>65</v>
      </c>
      <c r="J3532" s="43" t="s">
        <v>22</v>
      </c>
      <c r="K3532" s="43">
        <v>14</v>
      </c>
      <c r="L3532" s="43">
        <v>7.5</v>
      </c>
      <c r="M3532" s="43">
        <v>9.75</v>
      </c>
      <c r="N3532" s="37" t="s">
        <v>195</v>
      </c>
      <c r="O3532" s="37" t="s">
        <v>196</v>
      </c>
    </row>
    <row r="3533" spans="1:15" s="36" customFormat="1" x14ac:dyDescent="0.25">
      <c r="A3533" s="37" t="s">
        <v>7028</v>
      </c>
      <c r="B3533" s="44" t="str">
        <f t="shared" si="67"/>
        <v>E805 230V/1Ph/cCSAus</v>
      </c>
      <c r="C3533" s="37" t="s">
        <v>7029</v>
      </c>
      <c r="D3533" s="37" t="s">
        <v>7005</v>
      </c>
      <c r="E3533" s="37" t="s">
        <v>21</v>
      </c>
      <c r="F3533" s="40">
        <v>1302</v>
      </c>
      <c r="G3533" s="41"/>
      <c r="H3533" s="42">
        <v>53514365400</v>
      </c>
      <c r="I3533" s="43">
        <v>65</v>
      </c>
      <c r="J3533" s="43" t="s">
        <v>22</v>
      </c>
      <c r="K3533" s="43">
        <v>14</v>
      </c>
      <c r="L3533" s="43">
        <v>7.5</v>
      </c>
      <c r="M3533" s="43">
        <v>9.75</v>
      </c>
      <c r="N3533" s="37" t="s">
        <v>195</v>
      </c>
      <c r="O3533" s="37" t="s">
        <v>196</v>
      </c>
    </row>
    <row r="3534" spans="1:15" s="36" customFormat="1" x14ac:dyDescent="0.25">
      <c r="A3534" s="37" t="s">
        <v>7030</v>
      </c>
      <c r="B3534" s="44" t="str">
        <f t="shared" si="67"/>
        <v>BN805 115V/1Ph/PB15'/cCSAus</v>
      </c>
      <c r="C3534" s="37" t="s">
        <v>7031</v>
      </c>
      <c r="D3534" s="37" t="s">
        <v>7005</v>
      </c>
      <c r="E3534" s="37" t="s">
        <v>21</v>
      </c>
      <c r="F3534" s="40">
        <v>1339</v>
      </c>
      <c r="G3534" s="41"/>
      <c r="H3534" s="42">
        <v>53514365363</v>
      </c>
      <c r="I3534" s="43">
        <v>65</v>
      </c>
      <c r="J3534" s="43" t="s">
        <v>22</v>
      </c>
      <c r="K3534" s="43">
        <v>14</v>
      </c>
      <c r="L3534" s="43">
        <v>7.5</v>
      </c>
      <c r="M3534" s="43">
        <v>9.75</v>
      </c>
      <c r="N3534" s="37" t="s">
        <v>195</v>
      </c>
      <c r="O3534" s="37" t="s">
        <v>196</v>
      </c>
    </row>
    <row r="3535" spans="1:15" s="36" customFormat="1" x14ac:dyDescent="0.25">
      <c r="A3535" s="37" t="s">
        <v>7032</v>
      </c>
      <c r="B3535" s="44" t="str">
        <f t="shared" si="67"/>
        <v>BE805 230V/1Ph/PB15'/cCSAus</v>
      </c>
      <c r="C3535" s="37" t="s">
        <v>7033</v>
      </c>
      <c r="D3535" s="37" t="s">
        <v>7005</v>
      </c>
      <c r="E3535" s="37" t="s">
        <v>21</v>
      </c>
      <c r="F3535" s="40">
        <v>1357</v>
      </c>
      <c r="G3535" s="41"/>
      <c r="H3535" s="42">
        <v>53514365370</v>
      </c>
      <c r="I3535" s="43">
        <v>65</v>
      </c>
      <c r="J3535" s="43" t="s">
        <v>22</v>
      </c>
      <c r="K3535" s="43">
        <v>14</v>
      </c>
      <c r="L3535" s="43">
        <v>7.5</v>
      </c>
      <c r="M3535" s="43">
        <v>9.75</v>
      </c>
      <c r="N3535" s="37" t="s">
        <v>195</v>
      </c>
      <c r="O3535" s="37" t="s">
        <v>196</v>
      </c>
    </row>
    <row r="3536" spans="1:15" s="36" customFormat="1" x14ac:dyDescent="0.25">
      <c r="A3536" s="45" t="s">
        <v>7034</v>
      </c>
      <c r="B3536" s="44" t="str">
        <f t="shared" si="67"/>
        <v>N805 25'Cd/115V/1Ph/cCSAus</v>
      </c>
      <c r="C3536" s="37" t="s">
        <v>7035</v>
      </c>
      <c r="D3536" s="37" t="s">
        <v>7005</v>
      </c>
      <c r="E3536" s="37" t="s">
        <v>21</v>
      </c>
      <c r="F3536" s="40">
        <v>1389</v>
      </c>
      <c r="G3536" s="41"/>
      <c r="H3536" s="42">
        <v>53514425524</v>
      </c>
      <c r="I3536" s="43">
        <v>65</v>
      </c>
      <c r="J3536" s="46" t="s">
        <v>22</v>
      </c>
      <c r="K3536" s="43">
        <v>14</v>
      </c>
      <c r="L3536" s="43">
        <v>7.5</v>
      </c>
      <c r="M3536" s="43">
        <v>9.75</v>
      </c>
      <c r="N3536" s="37" t="s">
        <v>195</v>
      </c>
      <c r="O3536" s="37" t="s">
        <v>196</v>
      </c>
    </row>
    <row r="3537" spans="1:15" s="36" customFormat="1" x14ac:dyDescent="0.25">
      <c r="A3537" s="45" t="s">
        <v>7036</v>
      </c>
      <c r="B3537" s="44" t="str">
        <f t="shared" si="67"/>
        <v>M805 35'Cd/115V/1Ph/cCSAus</v>
      </c>
      <c r="C3537" s="37" t="s">
        <v>7037</v>
      </c>
      <c r="D3537" s="37" t="s">
        <v>7005</v>
      </c>
      <c r="E3537" s="37" t="s">
        <v>21</v>
      </c>
      <c r="F3537" s="40">
        <v>1358</v>
      </c>
      <c r="G3537" s="41"/>
      <c r="H3537" s="42">
        <v>53514432911</v>
      </c>
      <c r="I3537" s="43">
        <v>65</v>
      </c>
      <c r="J3537" s="46" t="s">
        <v>22</v>
      </c>
      <c r="K3537" s="43">
        <v>14</v>
      </c>
      <c r="L3537" s="43">
        <v>7.5</v>
      </c>
      <c r="M3537" s="43">
        <v>9.75</v>
      </c>
      <c r="N3537" s="37" t="s">
        <v>195</v>
      </c>
      <c r="O3537" s="37" t="s">
        <v>196</v>
      </c>
    </row>
    <row r="3538" spans="1:15" s="36" customFormat="1" x14ac:dyDescent="0.25">
      <c r="A3538" s="52" t="s">
        <v>7038</v>
      </c>
      <c r="B3538" s="44" t="str">
        <f t="shared" si="67"/>
        <v>M805 25'Cd/115V/1Ph/cCSAus</v>
      </c>
      <c r="C3538" s="39" t="s">
        <v>7039</v>
      </c>
      <c r="D3538" s="37" t="s">
        <v>7005</v>
      </c>
      <c r="E3538" s="39" t="s">
        <v>21</v>
      </c>
      <c r="F3538" s="40">
        <v>1413</v>
      </c>
      <c r="G3538" s="41"/>
      <c r="H3538" s="39">
        <v>53514453749</v>
      </c>
      <c r="I3538" s="39">
        <v>65</v>
      </c>
      <c r="J3538" s="39" t="s">
        <v>22</v>
      </c>
      <c r="K3538" s="39">
        <v>14</v>
      </c>
      <c r="L3538" s="39">
        <v>7.5</v>
      </c>
      <c r="M3538" s="39">
        <v>9.75</v>
      </c>
      <c r="N3538" s="37" t="s">
        <v>195</v>
      </c>
      <c r="O3538" s="37" t="s">
        <v>196</v>
      </c>
    </row>
    <row r="3539" spans="1:15" s="36" customFormat="1" x14ac:dyDescent="0.25">
      <c r="A3539" s="39" t="s">
        <v>7040</v>
      </c>
      <c r="B3539" s="44" t="str">
        <f t="shared" si="67"/>
        <v>N805 35'Cd/115V/1Ph/cCSAus</v>
      </c>
      <c r="C3539" s="39" t="str">
        <f>VLOOKUP(A3539,'[2]2021 M10 PricePartsList'!$A:$D,2,FALSE)</f>
        <v>N805 35'Cd/115V/1Ph/cCSAus</v>
      </c>
      <c r="D3539" s="39" t="s">
        <v>7005</v>
      </c>
      <c r="E3539" s="37" t="s">
        <v>21</v>
      </c>
      <c r="F3539" s="50">
        <v>1334</v>
      </c>
      <c r="G3539" s="41"/>
      <c r="H3539" s="42">
        <v>53514456375</v>
      </c>
      <c r="I3539" s="43">
        <v>65</v>
      </c>
      <c r="J3539" s="46" t="s">
        <v>22</v>
      </c>
      <c r="K3539" s="43">
        <v>14</v>
      </c>
      <c r="L3539" s="43">
        <v>7.5</v>
      </c>
      <c r="M3539" s="43">
        <v>9.75</v>
      </c>
      <c r="N3539" s="37" t="s">
        <v>195</v>
      </c>
      <c r="O3539" s="37" t="s">
        <v>196</v>
      </c>
    </row>
    <row r="3540" spans="1:15" s="36" customFormat="1" x14ac:dyDescent="0.25">
      <c r="A3540" s="39" t="s">
        <v>7041</v>
      </c>
      <c r="B3540" s="44" t="str">
        <f t="shared" si="67"/>
        <v>E805 35'Cd/230V/1Ph/cCSAus</v>
      </c>
      <c r="C3540" s="39" t="str">
        <f>VLOOKUP(A3540,'[2]2021 M10 PricePartsList'!$A:$D,2,FALSE)</f>
        <v>E805 35'Cd/230V/1Ph/cCSAus</v>
      </c>
      <c r="D3540" s="39" t="s">
        <v>7005</v>
      </c>
      <c r="E3540" s="37" t="s">
        <v>21</v>
      </c>
      <c r="F3540" s="50">
        <v>1347</v>
      </c>
      <c r="G3540" s="41"/>
      <c r="H3540" s="42">
        <v>53514475185</v>
      </c>
      <c r="I3540" s="43">
        <v>65</v>
      </c>
      <c r="J3540" s="46" t="s">
        <v>22</v>
      </c>
      <c r="K3540" s="43">
        <v>14</v>
      </c>
      <c r="L3540" s="43">
        <v>7.5</v>
      </c>
      <c r="M3540" s="43">
        <v>9.75</v>
      </c>
      <c r="N3540" s="37" t="s">
        <v>195</v>
      </c>
      <c r="O3540" s="37" t="s">
        <v>196</v>
      </c>
    </row>
    <row r="3541" spans="1:15" s="36" customFormat="1" x14ac:dyDescent="0.25">
      <c r="A3541" s="37" t="s">
        <v>7042</v>
      </c>
      <c r="B3541" s="44" t="str">
        <f t="shared" si="67"/>
        <v>M807 115V/1Ph/cCSAus</v>
      </c>
      <c r="C3541" s="37" t="s">
        <v>7043</v>
      </c>
      <c r="D3541" s="37" t="s">
        <v>7005</v>
      </c>
      <c r="E3541" s="37" t="s">
        <v>21</v>
      </c>
      <c r="F3541" s="40">
        <v>1423</v>
      </c>
      <c r="G3541" s="41"/>
      <c r="H3541" s="42">
        <v>53514361310</v>
      </c>
      <c r="I3541" s="43">
        <v>65</v>
      </c>
      <c r="J3541" s="43" t="s">
        <v>22</v>
      </c>
      <c r="K3541" s="43">
        <v>14</v>
      </c>
      <c r="L3541" s="43">
        <v>7.5</v>
      </c>
      <c r="M3541" s="43">
        <v>9.75</v>
      </c>
      <c r="N3541" s="37" t="s">
        <v>195</v>
      </c>
      <c r="O3541" s="37" t="s">
        <v>196</v>
      </c>
    </row>
    <row r="3542" spans="1:15" s="36" customFormat="1" x14ac:dyDescent="0.25">
      <c r="A3542" s="37" t="s">
        <v>7044</v>
      </c>
      <c r="B3542" s="44" t="str">
        <f t="shared" si="67"/>
        <v>N807 115V/1Ph/cCSAus</v>
      </c>
      <c r="C3542" s="37" t="s">
        <v>7045</v>
      </c>
      <c r="D3542" s="37" t="s">
        <v>7005</v>
      </c>
      <c r="E3542" s="37" t="s">
        <v>21</v>
      </c>
      <c r="F3542" s="40">
        <v>1399</v>
      </c>
      <c r="G3542" s="41"/>
      <c r="H3542" s="42">
        <v>53514365417</v>
      </c>
      <c r="I3542" s="43">
        <v>65</v>
      </c>
      <c r="J3542" s="43" t="s">
        <v>22</v>
      </c>
      <c r="K3542" s="43">
        <v>14</v>
      </c>
      <c r="L3542" s="43">
        <v>7.5</v>
      </c>
      <c r="M3542" s="43">
        <v>9.75</v>
      </c>
      <c r="N3542" s="37" t="s">
        <v>195</v>
      </c>
      <c r="O3542" s="37" t="s">
        <v>196</v>
      </c>
    </row>
    <row r="3543" spans="1:15" s="36" customFormat="1" x14ac:dyDescent="0.25">
      <c r="A3543" s="37" t="s">
        <v>7046</v>
      </c>
      <c r="B3543" s="44" t="str">
        <f t="shared" si="67"/>
        <v>D807 230V/1Ph/cCSAus</v>
      </c>
      <c r="C3543" s="37" t="s">
        <v>7047</v>
      </c>
      <c r="D3543" s="37" t="s">
        <v>7005</v>
      </c>
      <c r="E3543" s="37" t="s">
        <v>21</v>
      </c>
      <c r="F3543" s="40">
        <v>1456</v>
      </c>
      <c r="G3543" s="41"/>
      <c r="H3543" s="42">
        <v>53514365424</v>
      </c>
      <c r="I3543" s="43">
        <v>65</v>
      </c>
      <c r="J3543" s="43" t="s">
        <v>22</v>
      </c>
      <c r="K3543" s="43">
        <v>14</v>
      </c>
      <c r="L3543" s="43">
        <v>7.5</v>
      </c>
      <c r="M3543" s="43">
        <v>9.75</v>
      </c>
      <c r="N3543" s="37" t="s">
        <v>195</v>
      </c>
      <c r="O3543" s="37" t="s">
        <v>196</v>
      </c>
    </row>
    <row r="3544" spans="1:15" s="36" customFormat="1" x14ac:dyDescent="0.25">
      <c r="A3544" s="37" t="s">
        <v>7048</v>
      </c>
      <c r="B3544" s="44" t="str">
        <f t="shared" si="67"/>
        <v>E807 230V/1Ph/cCSAus</v>
      </c>
      <c r="C3544" s="37" t="s">
        <v>7049</v>
      </c>
      <c r="D3544" s="37" t="s">
        <v>7005</v>
      </c>
      <c r="E3544" s="37" t="s">
        <v>21</v>
      </c>
      <c r="F3544" s="40">
        <v>1412</v>
      </c>
      <c r="G3544" s="41"/>
      <c r="H3544" s="42">
        <v>53514362010</v>
      </c>
      <c r="I3544" s="43">
        <v>65</v>
      </c>
      <c r="J3544" s="43" t="s">
        <v>22</v>
      </c>
      <c r="K3544" s="43">
        <v>14</v>
      </c>
      <c r="L3544" s="43">
        <v>7.5</v>
      </c>
      <c r="M3544" s="43">
        <v>9.75</v>
      </c>
      <c r="N3544" s="37" t="s">
        <v>195</v>
      </c>
      <c r="O3544" s="37" t="s">
        <v>196</v>
      </c>
    </row>
    <row r="3545" spans="1:15" s="36" customFormat="1" x14ac:dyDescent="0.25">
      <c r="A3545" s="37" t="s">
        <v>7050</v>
      </c>
      <c r="B3545" s="44" t="str">
        <f t="shared" si="67"/>
        <v>BN807 115V/1Ph/PB15'/cCSAus</v>
      </c>
      <c r="C3545" s="37" t="s">
        <v>7051</v>
      </c>
      <c r="D3545" s="37" t="s">
        <v>7005</v>
      </c>
      <c r="E3545" s="37" t="s">
        <v>21</v>
      </c>
      <c r="F3545" s="40">
        <v>1450</v>
      </c>
      <c r="G3545" s="41"/>
      <c r="H3545" s="42">
        <v>53514365431</v>
      </c>
      <c r="I3545" s="43">
        <v>65</v>
      </c>
      <c r="J3545" s="43" t="s">
        <v>22</v>
      </c>
      <c r="K3545" s="43">
        <v>14</v>
      </c>
      <c r="L3545" s="43">
        <v>7.5</v>
      </c>
      <c r="M3545" s="43">
        <v>9.75</v>
      </c>
      <c r="N3545" s="37" t="s">
        <v>195</v>
      </c>
      <c r="O3545" s="37" t="s">
        <v>196</v>
      </c>
    </row>
    <row r="3546" spans="1:15" s="36" customFormat="1" x14ac:dyDescent="0.25">
      <c r="A3546" s="37" t="s">
        <v>7052</v>
      </c>
      <c r="B3546" s="44" t="str">
        <f t="shared" si="67"/>
        <v>BE807 230V/1Ph/PB15'/cCSAus</v>
      </c>
      <c r="C3546" s="37" t="s">
        <v>7053</v>
      </c>
      <c r="D3546" s="37" t="s">
        <v>7005</v>
      </c>
      <c r="E3546" s="37" t="s">
        <v>21</v>
      </c>
      <c r="F3546" s="40">
        <v>1466</v>
      </c>
      <c r="G3546" s="41"/>
      <c r="H3546" s="42">
        <v>53514365448</v>
      </c>
      <c r="I3546" s="43">
        <v>65</v>
      </c>
      <c r="J3546" s="43" t="s">
        <v>22</v>
      </c>
      <c r="K3546" s="43">
        <v>14</v>
      </c>
      <c r="L3546" s="43">
        <v>7.5</v>
      </c>
      <c r="M3546" s="43">
        <v>9.75</v>
      </c>
      <c r="N3546" s="37" t="s">
        <v>195</v>
      </c>
      <c r="O3546" s="37" t="s">
        <v>196</v>
      </c>
    </row>
    <row r="3547" spans="1:15" s="36" customFormat="1" x14ac:dyDescent="0.25">
      <c r="A3547" s="37" t="s">
        <v>7054</v>
      </c>
      <c r="B3547" s="44" t="str">
        <f t="shared" si="67"/>
        <v>E807 35'Cd/230V/1Ph/cCSAus</v>
      </c>
      <c r="C3547" s="37" t="s">
        <v>7055</v>
      </c>
      <c r="D3547" s="37" t="s">
        <v>7005</v>
      </c>
      <c r="E3547" s="37" t="s">
        <v>21</v>
      </c>
      <c r="F3547" s="40">
        <v>1522</v>
      </c>
      <c r="G3547" s="41"/>
      <c r="H3547" s="42">
        <v>53514405502</v>
      </c>
      <c r="I3547" s="43">
        <v>65</v>
      </c>
      <c r="J3547" s="43" t="s">
        <v>22</v>
      </c>
      <c r="K3547" s="43">
        <v>14</v>
      </c>
      <c r="L3547" s="43">
        <v>7.5</v>
      </c>
      <c r="M3547" s="43">
        <v>9.75</v>
      </c>
      <c r="N3547" s="37" t="s">
        <v>195</v>
      </c>
      <c r="O3547" s="37" t="s">
        <v>196</v>
      </c>
    </row>
    <row r="3548" spans="1:15" s="36" customFormat="1" x14ac:dyDescent="0.25">
      <c r="A3548" s="52" t="s">
        <v>7056</v>
      </c>
      <c r="B3548" s="44" t="str">
        <f t="shared" si="67"/>
        <v>E807 25'Cd/230V/1Ph/cCSAus</v>
      </c>
      <c r="C3548" s="39" t="s">
        <v>7057</v>
      </c>
      <c r="D3548" s="37" t="s">
        <v>7005</v>
      </c>
      <c r="E3548" s="39" t="s">
        <v>21</v>
      </c>
      <c r="F3548" s="40">
        <v>1512</v>
      </c>
      <c r="G3548" s="41"/>
      <c r="H3548" s="39">
        <v>53514439224</v>
      </c>
      <c r="I3548" s="39">
        <v>65</v>
      </c>
      <c r="J3548" s="39" t="s">
        <v>22</v>
      </c>
      <c r="K3548" s="39">
        <v>14</v>
      </c>
      <c r="L3548" s="39">
        <v>7.5</v>
      </c>
      <c r="M3548" s="39">
        <v>9.75</v>
      </c>
      <c r="N3548" s="37" t="s">
        <v>195</v>
      </c>
      <c r="O3548" s="37" t="s">
        <v>196</v>
      </c>
    </row>
    <row r="3549" spans="1:15" s="36" customFormat="1" x14ac:dyDescent="0.25">
      <c r="A3549" s="37" t="s">
        <v>7058</v>
      </c>
      <c r="B3549" s="44" t="str">
        <f t="shared" si="67"/>
        <v>E810 230V/1Ph/1Hp/PC Grinder/cCSAus</v>
      </c>
      <c r="C3549" s="37" t="s">
        <v>7059</v>
      </c>
      <c r="D3549" s="37" t="str">
        <f>VLOOKUP(A3549,'[1]Zoeller Pump Company'!$A$10:$C$3862,3,FALSE)</f>
        <v>https://www.zoellerpumps.com/en-us/products/grinder-pumps/progressing-cavity/810-815</v>
      </c>
      <c r="E3549" s="37" t="s">
        <v>21</v>
      </c>
      <c r="F3549" s="40">
        <v>1972</v>
      </c>
      <c r="G3549" s="41"/>
      <c r="H3549" s="42">
        <v>53514184896</v>
      </c>
      <c r="I3549" s="43">
        <v>88</v>
      </c>
      <c r="J3549" s="43" t="s">
        <v>22</v>
      </c>
      <c r="K3549" s="43">
        <v>24.75</v>
      </c>
      <c r="L3549" s="43">
        <v>12</v>
      </c>
      <c r="M3549" s="43">
        <v>15</v>
      </c>
      <c r="N3549" s="37" t="s">
        <v>27</v>
      </c>
      <c r="O3549" s="37" t="s">
        <v>24</v>
      </c>
    </row>
    <row r="3550" spans="1:15" s="36" customFormat="1" x14ac:dyDescent="0.25">
      <c r="A3550" s="37" t="s">
        <v>7060</v>
      </c>
      <c r="B3550" s="44" t="str">
        <f t="shared" si="67"/>
        <v>E810 25'Cd/230V/1Ph/1Hp/PC Grinder/cCSAus</v>
      </c>
      <c r="C3550" s="37" t="s">
        <v>7061</v>
      </c>
      <c r="D3550" s="37" t="str">
        <f>VLOOKUP(A3550,'[1]Zoeller Pump Company'!$A$10:$C$3862,3,FALSE)</f>
        <v>https://www.zoellerpumps.com/en-us/products/grinder-pumps/progressing-cavity/810-815</v>
      </c>
      <c r="E3550" s="37" t="s">
        <v>21</v>
      </c>
      <c r="F3550" s="40">
        <v>2062</v>
      </c>
      <c r="G3550" s="41"/>
      <c r="H3550" s="42">
        <v>53514203924</v>
      </c>
      <c r="I3550" s="43">
        <v>88</v>
      </c>
      <c r="J3550" s="43" t="s">
        <v>22</v>
      </c>
      <c r="K3550" s="43">
        <v>24.75</v>
      </c>
      <c r="L3550" s="43">
        <v>12</v>
      </c>
      <c r="M3550" s="43">
        <v>15</v>
      </c>
      <c r="N3550" s="37" t="s">
        <v>27</v>
      </c>
      <c r="O3550" s="37" t="s">
        <v>24</v>
      </c>
    </row>
    <row r="3551" spans="1:15" s="36" customFormat="1" x14ac:dyDescent="0.25">
      <c r="A3551" s="37" t="s">
        <v>7062</v>
      </c>
      <c r="B3551" s="44" t="str">
        <f t="shared" si="67"/>
        <v>E810 50' Cord/230V/1Ph/1Hp/PC Grinder/cCSAus</v>
      </c>
      <c r="C3551" s="37" t="s">
        <v>7063</v>
      </c>
      <c r="D3551" s="37" t="str">
        <f>VLOOKUP(A3551,'[1]Zoeller Pump Company'!$A$10:$C$3862,3,FALSE)</f>
        <v>https://www.zoellerpumps.com/en-us/products/grinder-pumps/progressing-cavity/810-815</v>
      </c>
      <c r="E3551" s="37" t="s">
        <v>21</v>
      </c>
      <c r="F3551" s="40">
        <v>2112</v>
      </c>
      <c r="G3551" s="41"/>
      <c r="H3551" s="42">
        <v>53514224561</v>
      </c>
      <c r="I3551" s="43">
        <v>88</v>
      </c>
      <c r="J3551" s="43" t="s">
        <v>22</v>
      </c>
      <c r="K3551" s="43">
        <v>24.75</v>
      </c>
      <c r="L3551" s="43">
        <v>12</v>
      </c>
      <c r="M3551" s="43">
        <v>15</v>
      </c>
      <c r="N3551" s="37" t="s">
        <v>27</v>
      </c>
      <c r="O3551" s="37" t="s">
        <v>24</v>
      </c>
    </row>
    <row r="3552" spans="1:15" s="36" customFormat="1" x14ac:dyDescent="0.25">
      <c r="A3552" s="37" t="s">
        <v>7064</v>
      </c>
      <c r="B3552" s="44" t="str">
        <f t="shared" si="67"/>
        <v>E810 35' Cord/230V/1Ph/1Hp/PC Grinder/cCSAus</v>
      </c>
      <c r="C3552" s="37" t="s">
        <v>7065</v>
      </c>
      <c r="D3552" s="37" t="str">
        <f>VLOOKUP(A3552,'[1]Zoeller Pump Company'!$A$10:$C$3862,3,FALSE)</f>
        <v>https://www.zoellerpumps.com/en-us/products/grinder-pumps/progressing-cavity/810-815</v>
      </c>
      <c r="E3552" s="37" t="s">
        <v>21</v>
      </c>
      <c r="F3552" s="40">
        <v>2082</v>
      </c>
      <c r="G3552" s="41"/>
      <c r="H3552" s="42">
        <v>53514249199</v>
      </c>
      <c r="I3552" s="43">
        <v>88</v>
      </c>
      <c r="J3552" s="43" t="s">
        <v>22</v>
      </c>
      <c r="K3552" s="43">
        <v>24.75</v>
      </c>
      <c r="L3552" s="43">
        <v>12</v>
      </c>
      <c r="M3552" s="43">
        <v>15</v>
      </c>
      <c r="N3552" s="37" t="s">
        <v>27</v>
      </c>
      <c r="O3552" s="37" t="s">
        <v>24</v>
      </c>
    </row>
    <row r="3553" spans="1:15" s="36" customFormat="1" x14ac:dyDescent="0.25">
      <c r="A3553" s="37" t="s">
        <v>7066</v>
      </c>
      <c r="B3553" s="44" t="str">
        <f t="shared" si="67"/>
        <v>M81 115V/1Ph/cCSAus</v>
      </c>
      <c r="C3553" s="37" t="s">
        <v>7067</v>
      </c>
      <c r="D3553" s="37" t="str">
        <f>VLOOKUP(A3553,'[1]Zoeller Pump Company'!$A$10:$C$3862,3,FALSE)</f>
        <v>https://www.zoellerpumps.com/en-us/products/utility-pedestal/80-series</v>
      </c>
      <c r="E3553" s="37" t="s">
        <v>21</v>
      </c>
      <c r="F3553" s="40">
        <v>245</v>
      </c>
      <c r="G3553" s="41"/>
      <c r="H3553" s="42">
        <v>53514024666</v>
      </c>
      <c r="I3553" s="43">
        <v>15</v>
      </c>
      <c r="J3553" s="43" t="s">
        <v>22</v>
      </c>
      <c r="K3553" s="43">
        <v>35.75</v>
      </c>
      <c r="L3553" s="43">
        <v>9.25</v>
      </c>
      <c r="M3553" s="43">
        <v>10.75</v>
      </c>
      <c r="N3553" s="37" t="s">
        <v>23</v>
      </c>
      <c r="O3553" s="37" t="s">
        <v>24</v>
      </c>
    </row>
    <row r="3554" spans="1:15" s="36" customFormat="1" x14ac:dyDescent="0.25">
      <c r="A3554" s="37" t="s">
        <v>7068</v>
      </c>
      <c r="B3554" s="44" t="str">
        <f t="shared" si="67"/>
        <v>RE810 230V/1Ph/1Hp/Manual Run/PC Grinder/cCSAus</v>
      </c>
      <c r="C3554" s="37" t="s">
        <v>7069</v>
      </c>
      <c r="D3554" s="37" t="str">
        <f>VLOOKUP(A3554,'[1]Zoeller Pump Company'!$A$10:$C$3862,3,FALSE)</f>
        <v>https://www.zoellerpumps.com/en-us/products/grinder-pumps/progressing-cavity/810-815</v>
      </c>
      <c r="E3554" s="37" t="s">
        <v>21</v>
      </c>
      <c r="F3554" s="40">
        <v>2071</v>
      </c>
      <c r="G3554" s="41"/>
      <c r="H3554" s="42">
        <v>53514337117</v>
      </c>
      <c r="I3554" s="43">
        <v>88</v>
      </c>
      <c r="J3554" s="43" t="s">
        <v>22</v>
      </c>
      <c r="K3554" s="43">
        <v>24.75</v>
      </c>
      <c r="L3554" s="43">
        <v>12</v>
      </c>
      <c r="M3554" s="43">
        <v>15</v>
      </c>
      <c r="N3554" s="37" t="s">
        <v>27</v>
      </c>
      <c r="O3554" s="37" t="s">
        <v>24</v>
      </c>
    </row>
    <row r="3555" spans="1:15" s="36" customFormat="1" x14ac:dyDescent="0.25">
      <c r="A3555" s="39" t="s">
        <v>7070</v>
      </c>
      <c r="B3555" s="44" t="str">
        <f t="shared" si="67"/>
        <v>RWD810 230V/1Ph/1Hp/Manual Run/PC Grinder/cCSAus/CSA NSF/ANSI 46</v>
      </c>
      <c r="C3555" s="39" t="str">
        <f>VLOOKUP(A3555,'[2]2021 M10 PricePartsList'!$A:$D,2,FALSE)</f>
        <v>RWD810 230V/1Ph/1Hp/Manual Run/PC Grinder/cCSAus/CSA NSF/ANSI 46</v>
      </c>
      <c r="D3555" s="39" t="s">
        <v>7071</v>
      </c>
      <c r="E3555" s="37" t="s">
        <v>21</v>
      </c>
      <c r="F3555" s="50">
        <v>2005</v>
      </c>
      <c r="G3555" s="41"/>
      <c r="H3555" s="42">
        <v>53514368968</v>
      </c>
      <c r="I3555" s="43">
        <v>88</v>
      </c>
      <c r="J3555" s="46" t="s">
        <v>22</v>
      </c>
      <c r="K3555" s="43">
        <v>24.75</v>
      </c>
      <c r="L3555" s="43">
        <v>12</v>
      </c>
      <c r="M3555" s="43">
        <v>15</v>
      </c>
      <c r="N3555" s="37" t="s">
        <v>27</v>
      </c>
      <c r="O3555" s="37" t="s">
        <v>24</v>
      </c>
    </row>
    <row r="3556" spans="1:15" s="36" customFormat="1" x14ac:dyDescent="0.25">
      <c r="A3556" s="37" t="s">
        <v>7072</v>
      </c>
      <c r="B3556" s="44" t="str">
        <f t="shared" si="67"/>
        <v>E815 230V/1Ph/2Hp/PC Grinder/cCSAus</v>
      </c>
      <c r="C3556" s="37" t="s">
        <v>7073</v>
      </c>
      <c r="D3556" s="37" t="s">
        <v>7071</v>
      </c>
      <c r="E3556" s="37" t="s">
        <v>21</v>
      </c>
      <c r="F3556" s="40">
        <v>2136</v>
      </c>
      <c r="G3556" s="41"/>
      <c r="H3556" s="42">
        <v>53514184919</v>
      </c>
      <c r="I3556" s="43">
        <v>91</v>
      </c>
      <c r="J3556" s="43" t="s">
        <v>22</v>
      </c>
      <c r="K3556" s="43">
        <v>24.75</v>
      </c>
      <c r="L3556" s="43">
        <v>12</v>
      </c>
      <c r="M3556" s="43">
        <v>15</v>
      </c>
      <c r="N3556" s="37" t="s">
        <v>27</v>
      </c>
      <c r="O3556" s="37" t="s">
        <v>24</v>
      </c>
    </row>
    <row r="3557" spans="1:15" s="36" customFormat="1" x14ac:dyDescent="0.25">
      <c r="A3557" s="37" t="s">
        <v>7074</v>
      </c>
      <c r="B3557" s="44" t="str">
        <f t="shared" si="67"/>
        <v>E815 35'Cd/230V/1Ph/2Hp/PC Grinder/cCSAus</v>
      </c>
      <c r="C3557" s="37" t="s">
        <v>7075</v>
      </c>
      <c r="D3557" s="37" t="s">
        <v>7071</v>
      </c>
      <c r="E3557" s="37" t="s">
        <v>21</v>
      </c>
      <c r="F3557" s="40">
        <v>2246</v>
      </c>
      <c r="G3557" s="41"/>
      <c r="H3557" s="42">
        <v>53514192471</v>
      </c>
      <c r="I3557" s="43">
        <v>92</v>
      </c>
      <c r="J3557" s="43" t="s">
        <v>22</v>
      </c>
      <c r="K3557" s="43">
        <v>24.75</v>
      </c>
      <c r="L3557" s="43">
        <v>12</v>
      </c>
      <c r="M3557" s="43">
        <v>15</v>
      </c>
      <c r="N3557" s="37" t="s">
        <v>27</v>
      </c>
      <c r="O3557" s="37" t="s">
        <v>24</v>
      </c>
    </row>
    <row r="3558" spans="1:15" s="36" customFormat="1" x14ac:dyDescent="0.25">
      <c r="A3558" s="37" t="s">
        <v>7076</v>
      </c>
      <c r="B3558" s="44" t="str">
        <f t="shared" si="67"/>
        <v>E815 50'Cd/230V/1Ph/2Hp/PC Grinder/cCSAus</v>
      </c>
      <c r="C3558" s="37" t="s">
        <v>7077</v>
      </c>
      <c r="D3558" s="37" t="s">
        <v>7071</v>
      </c>
      <c r="E3558" s="37" t="s">
        <v>21</v>
      </c>
      <c r="F3558" s="40">
        <v>2276</v>
      </c>
      <c r="G3558" s="41"/>
      <c r="H3558" s="42">
        <v>53514207038</v>
      </c>
      <c r="I3558" s="43">
        <v>94</v>
      </c>
      <c r="J3558" s="43" t="s">
        <v>22</v>
      </c>
      <c r="K3558" s="43">
        <v>24.75</v>
      </c>
      <c r="L3558" s="43">
        <v>12</v>
      </c>
      <c r="M3558" s="43">
        <v>15</v>
      </c>
      <c r="N3558" s="37" t="s">
        <v>27</v>
      </c>
      <c r="O3558" s="37" t="s">
        <v>24</v>
      </c>
    </row>
    <row r="3559" spans="1:15" s="36" customFormat="1" x14ac:dyDescent="0.25">
      <c r="A3559" s="37" t="s">
        <v>7078</v>
      </c>
      <c r="B3559" s="44" t="str">
        <f t="shared" si="67"/>
        <v>E815 25'Cd/230V/1Ph/2Hp/PC Grinder/cCSAus</v>
      </c>
      <c r="C3559" s="37" t="s">
        <v>7079</v>
      </c>
      <c r="D3559" s="37" t="s">
        <v>7071</v>
      </c>
      <c r="E3559" s="37" t="s">
        <v>21</v>
      </c>
      <c r="F3559" s="40">
        <v>2226</v>
      </c>
      <c r="G3559" s="41"/>
      <c r="H3559" s="42">
        <v>53514355371</v>
      </c>
      <c r="I3559" s="43">
        <v>91</v>
      </c>
      <c r="J3559" s="43" t="s">
        <v>22</v>
      </c>
      <c r="K3559" s="43">
        <v>24.75</v>
      </c>
      <c r="L3559" s="43">
        <v>12</v>
      </c>
      <c r="M3559" s="43">
        <v>15</v>
      </c>
      <c r="N3559" s="37" t="s">
        <v>27</v>
      </c>
      <c r="O3559" s="37" t="s">
        <v>24</v>
      </c>
    </row>
    <row r="3560" spans="1:15" s="36" customFormat="1" x14ac:dyDescent="0.25">
      <c r="A3560" s="39" t="s">
        <v>7080</v>
      </c>
      <c r="B3560" s="44" t="str">
        <f t="shared" si="67"/>
        <v>RWD815 230V/1Ph/2Hp/Manual Run/PC Grinder/cCSAus/CSA NSF/ANSI 46</v>
      </c>
      <c r="C3560" s="39" t="str">
        <f>VLOOKUP(A3560,'[2]2021 M10 PricePartsList'!$A:$D,2,FALSE)</f>
        <v>RWD815 230V/1Ph/2Hp/Manual Run/PC Grinder/cCSAus/CSA NSF/ANSI 46</v>
      </c>
      <c r="D3560" s="39" t="s">
        <v>7071</v>
      </c>
      <c r="E3560" s="37" t="s">
        <v>21</v>
      </c>
      <c r="F3560" s="50">
        <v>2141</v>
      </c>
      <c r="G3560" s="41"/>
      <c r="H3560" s="42">
        <v>53514362379</v>
      </c>
      <c r="I3560" s="43">
        <v>91</v>
      </c>
      <c r="J3560" s="46" t="s">
        <v>22</v>
      </c>
      <c r="K3560" s="43">
        <v>24.75</v>
      </c>
      <c r="L3560" s="43">
        <v>12</v>
      </c>
      <c r="M3560" s="43">
        <v>15</v>
      </c>
      <c r="N3560" s="37" t="s">
        <v>27</v>
      </c>
      <c r="O3560" s="37" t="s">
        <v>24</v>
      </c>
    </row>
    <row r="3561" spans="1:15" s="36" customFormat="1" x14ac:dyDescent="0.25">
      <c r="A3561" s="37" t="s">
        <v>7081</v>
      </c>
      <c r="B3561" s="44" t="str">
        <f t="shared" si="67"/>
        <v>N818 115V/1Ph/60Hz/Na/CSA</v>
      </c>
      <c r="C3561" s="37" t="s">
        <v>7082</v>
      </c>
      <c r="D3561" s="37" t="str">
        <f>VLOOKUP(A3561,'[1]Zoeller Pump Company'!$A$10:$C$3862,3,FALSE)</f>
        <v>https://www.zoellerpumps.com/en-us/products/grinder-pumps/residential/818-819-820</v>
      </c>
      <c r="E3561" s="37" t="s">
        <v>21</v>
      </c>
      <c r="F3561" s="40">
        <v>1681</v>
      </c>
      <c r="G3561" s="41"/>
      <c r="H3561" s="42">
        <v>53514402068</v>
      </c>
      <c r="I3561" s="43">
        <v>88</v>
      </c>
      <c r="J3561" s="43" t="s">
        <v>22</v>
      </c>
      <c r="K3561" s="43">
        <v>21.25</v>
      </c>
      <c r="L3561" s="43">
        <v>11.75</v>
      </c>
      <c r="M3561" s="43">
        <v>14.75</v>
      </c>
      <c r="N3561" s="37" t="s">
        <v>195</v>
      </c>
      <c r="O3561" s="37" t="s">
        <v>196</v>
      </c>
    </row>
    <row r="3562" spans="1:15" s="36" customFormat="1" x14ac:dyDescent="0.25">
      <c r="A3562" s="37" t="s">
        <v>7083</v>
      </c>
      <c r="B3562" s="44" t="str">
        <f t="shared" si="67"/>
        <v>E818 230V/1Ph/60Hz/Na/cCSAus</v>
      </c>
      <c r="C3562" s="37" t="s">
        <v>7084</v>
      </c>
      <c r="D3562" s="37" t="s">
        <v>7085</v>
      </c>
      <c r="E3562" s="37" t="s">
        <v>21</v>
      </c>
      <c r="F3562" s="40">
        <v>1681</v>
      </c>
      <c r="G3562" s="41"/>
      <c r="H3562" s="42">
        <v>53514402075</v>
      </c>
      <c r="I3562" s="43">
        <v>88</v>
      </c>
      <c r="J3562" s="43" t="s">
        <v>22</v>
      </c>
      <c r="K3562" s="43">
        <v>21.25</v>
      </c>
      <c r="L3562" s="43">
        <v>11.75</v>
      </c>
      <c r="M3562" s="43">
        <v>14.75</v>
      </c>
      <c r="N3562" s="37" t="s">
        <v>195</v>
      </c>
      <c r="O3562" s="37" t="s">
        <v>196</v>
      </c>
    </row>
    <row r="3563" spans="1:15" s="36" customFormat="1" x14ac:dyDescent="0.25">
      <c r="A3563" s="37" t="s">
        <v>7086</v>
      </c>
      <c r="B3563" s="44" t="str">
        <f t="shared" ref="B3563:B3626" si="68">IF(D3563&lt;&gt;0,HYPERLINK(D3563,C3563),"NO LINK")</f>
        <v>I818 200-208V/1Ph/60Hz/Na/cCSAus</v>
      </c>
      <c r="C3563" s="37" t="s">
        <v>7087</v>
      </c>
      <c r="D3563" s="37" t="s">
        <v>7085</v>
      </c>
      <c r="E3563" s="37" t="s">
        <v>21</v>
      </c>
      <c r="F3563" s="40">
        <v>1681</v>
      </c>
      <c r="G3563" s="41"/>
      <c r="H3563" s="42">
        <v>53514402082</v>
      </c>
      <c r="I3563" s="43">
        <v>88</v>
      </c>
      <c r="J3563" s="43" t="s">
        <v>22</v>
      </c>
      <c r="K3563" s="43">
        <v>21.25</v>
      </c>
      <c r="L3563" s="43">
        <v>11.75</v>
      </c>
      <c r="M3563" s="43">
        <v>14.75</v>
      </c>
      <c r="N3563" s="37" t="s">
        <v>195</v>
      </c>
      <c r="O3563" s="37" t="s">
        <v>196</v>
      </c>
    </row>
    <row r="3564" spans="1:15" s="36" customFormat="1" x14ac:dyDescent="0.25">
      <c r="A3564" s="37" t="s">
        <v>7088</v>
      </c>
      <c r="B3564" s="44" t="str">
        <f t="shared" si="68"/>
        <v>WM818 115V/1Ph/60Hz/Auto/CSA</v>
      </c>
      <c r="C3564" s="37" t="s">
        <v>7089</v>
      </c>
      <c r="D3564" s="37" t="s">
        <v>7085</v>
      </c>
      <c r="E3564" s="37" t="s">
        <v>21</v>
      </c>
      <c r="F3564" s="40">
        <v>1753</v>
      </c>
      <c r="G3564" s="41"/>
      <c r="H3564" s="42">
        <v>53514402099</v>
      </c>
      <c r="I3564" s="43">
        <v>88</v>
      </c>
      <c r="J3564" s="43" t="s">
        <v>22</v>
      </c>
      <c r="K3564" s="43">
        <v>21.25</v>
      </c>
      <c r="L3564" s="43">
        <v>11.75</v>
      </c>
      <c r="M3564" s="43">
        <v>14.75</v>
      </c>
      <c r="N3564" s="37" t="s">
        <v>195</v>
      </c>
      <c r="O3564" s="37" t="s">
        <v>196</v>
      </c>
    </row>
    <row r="3565" spans="1:15" s="36" customFormat="1" x14ac:dyDescent="0.25">
      <c r="A3565" s="37" t="s">
        <v>7090</v>
      </c>
      <c r="B3565" s="44" t="str">
        <f t="shared" si="68"/>
        <v>WD818 230V/1Ph/60Hz/Auto/cCSAus</v>
      </c>
      <c r="C3565" s="37" t="s">
        <v>7091</v>
      </c>
      <c r="D3565" s="37" t="s">
        <v>7085</v>
      </c>
      <c r="E3565" s="37" t="s">
        <v>21</v>
      </c>
      <c r="F3565" s="40">
        <v>1753</v>
      </c>
      <c r="G3565" s="41"/>
      <c r="H3565" s="42">
        <v>53514402105</v>
      </c>
      <c r="I3565" s="43">
        <v>88</v>
      </c>
      <c r="J3565" s="43" t="s">
        <v>22</v>
      </c>
      <c r="K3565" s="43">
        <v>21.25</v>
      </c>
      <c r="L3565" s="43">
        <v>11.75</v>
      </c>
      <c r="M3565" s="43">
        <v>14.75</v>
      </c>
      <c r="N3565" s="37" t="s">
        <v>195</v>
      </c>
      <c r="O3565" s="37" t="s">
        <v>196</v>
      </c>
    </row>
    <row r="3566" spans="1:15" s="36" customFormat="1" x14ac:dyDescent="0.25">
      <c r="A3566" s="37" t="s">
        <v>7092</v>
      </c>
      <c r="B3566" s="44" t="str">
        <f t="shared" si="68"/>
        <v>WH818 200-208V/1Ph/60Hz/Auto/cCSAus</v>
      </c>
      <c r="C3566" s="37" t="s">
        <v>7093</v>
      </c>
      <c r="D3566" s="37" t="s">
        <v>7085</v>
      </c>
      <c r="E3566" s="37" t="s">
        <v>21</v>
      </c>
      <c r="F3566" s="40">
        <v>1753</v>
      </c>
      <c r="G3566" s="41"/>
      <c r="H3566" s="42">
        <v>53514402112</v>
      </c>
      <c r="I3566" s="43">
        <v>88</v>
      </c>
      <c r="J3566" s="43" t="s">
        <v>22</v>
      </c>
      <c r="K3566" s="43">
        <v>21.25</v>
      </c>
      <c r="L3566" s="43">
        <v>11.75</v>
      </c>
      <c r="M3566" s="43">
        <v>14.75</v>
      </c>
      <c r="N3566" s="37" t="s">
        <v>195</v>
      </c>
      <c r="O3566" s="37" t="s">
        <v>196</v>
      </c>
    </row>
    <row r="3567" spans="1:15" s="36" customFormat="1" x14ac:dyDescent="0.25">
      <c r="A3567" s="37" t="s">
        <v>7094</v>
      </c>
      <c r="B3567" s="44" t="str">
        <f t="shared" si="68"/>
        <v>BN818 115V/1Ph/60Hz/20'Pb/CSA</v>
      </c>
      <c r="C3567" s="37" t="s">
        <v>7095</v>
      </c>
      <c r="D3567" s="37" t="s">
        <v>7085</v>
      </c>
      <c r="E3567" s="37" t="s">
        <v>21</v>
      </c>
      <c r="F3567" s="40">
        <v>1780</v>
      </c>
      <c r="G3567" s="41"/>
      <c r="H3567" s="42">
        <v>53514404499</v>
      </c>
      <c r="I3567" s="43">
        <v>88</v>
      </c>
      <c r="J3567" s="43" t="s">
        <v>22</v>
      </c>
      <c r="K3567" s="43">
        <v>21.25</v>
      </c>
      <c r="L3567" s="43">
        <v>11.75</v>
      </c>
      <c r="M3567" s="43">
        <v>14.75</v>
      </c>
      <c r="N3567" s="37" t="s">
        <v>195</v>
      </c>
      <c r="O3567" s="37" t="s">
        <v>196</v>
      </c>
    </row>
    <row r="3568" spans="1:15" s="36" customFormat="1" x14ac:dyDescent="0.25">
      <c r="A3568" s="37" t="s">
        <v>7096</v>
      </c>
      <c r="B3568" s="44" t="str">
        <f t="shared" si="68"/>
        <v>BE818 230V/1Ph/60Hz/20'Pb/cCSAus</v>
      </c>
      <c r="C3568" s="37" t="s">
        <v>7097</v>
      </c>
      <c r="D3568" s="37" t="s">
        <v>7085</v>
      </c>
      <c r="E3568" s="37" t="s">
        <v>21</v>
      </c>
      <c r="F3568" s="40">
        <v>1749</v>
      </c>
      <c r="G3568" s="41"/>
      <c r="H3568" s="42">
        <v>53514404512</v>
      </c>
      <c r="I3568" s="43">
        <v>88</v>
      </c>
      <c r="J3568" s="43" t="s">
        <v>22</v>
      </c>
      <c r="K3568" s="43">
        <v>21.25</v>
      </c>
      <c r="L3568" s="43">
        <v>11.75</v>
      </c>
      <c r="M3568" s="43">
        <v>14.75</v>
      </c>
      <c r="N3568" s="37" t="s">
        <v>195</v>
      </c>
      <c r="O3568" s="37" t="s">
        <v>196</v>
      </c>
    </row>
    <row r="3569" spans="1:15" s="36" customFormat="1" x14ac:dyDescent="0.25">
      <c r="A3569" s="45" t="s">
        <v>7098</v>
      </c>
      <c r="B3569" s="44" t="str">
        <f t="shared" si="68"/>
        <v>J818 200-208V/3Ph/60Hz/Na/cCSAus</v>
      </c>
      <c r="C3569" s="37" t="s">
        <v>7099</v>
      </c>
      <c r="D3569" s="37" t="s">
        <v>7085</v>
      </c>
      <c r="E3569" s="37" t="s">
        <v>21</v>
      </c>
      <c r="F3569" s="40">
        <v>1796</v>
      </c>
      <c r="G3569" s="41"/>
      <c r="H3569" s="42">
        <v>53514413101</v>
      </c>
      <c r="I3569" s="43">
        <v>88</v>
      </c>
      <c r="J3569" s="46" t="s">
        <v>22</v>
      </c>
      <c r="K3569" s="43">
        <v>21.25</v>
      </c>
      <c r="L3569" s="43">
        <v>11.75</v>
      </c>
      <c r="M3569" s="43">
        <v>14.75</v>
      </c>
      <c r="N3569" s="37" t="s">
        <v>195</v>
      </c>
      <c r="O3569" s="37" t="s">
        <v>196</v>
      </c>
    </row>
    <row r="3570" spans="1:15" s="36" customFormat="1" x14ac:dyDescent="0.25">
      <c r="A3570" s="45" t="s">
        <v>7100</v>
      </c>
      <c r="B3570" s="44" t="str">
        <f t="shared" si="68"/>
        <v>F818 230V/3Ph/60Hz/Na/cCSAus</v>
      </c>
      <c r="C3570" s="37" t="s">
        <v>7101</v>
      </c>
      <c r="D3570" s="37" t="s">
        <v>7085</v>
      </c>
      <c r="E3570" s="37" t="s">
        <v>21</v>
      </c>
      <c r="F3570" s="40">
        <v>1796</v>
      </c>
      <c r="G3570" s="41"/>
      <c r="H3570" s="42">
        <v>53514413125</v>
      </c>
      <c r="I3570" s="43">
        <v>88</v>
      </c>
      <c r="J3570" s="46" t="s">
        <v>22</v>
      </c>
      <c r="K3570" s="43">
        <v>21.25</v>
      </c>
      <c r="L3570" s="43">
        <v>11.75</v>
      </c>
      <c r="M3570" s="43">
        <v>14.75</v>
      </c>
      <c r="N3570" s="37" t="s">
        <v>195</v>
      </c>
      <c r="O3570" s="37" t="s">
        <v>196</v>
      </c>
    </row>
    <row r="3571" spans="1:15" s="36" customFormat="1" x14ac:dyDescent="0.25">
      <c r="A3571" s="45" t="s">
        <v>7102</v>
      </c>
      <c r="B3571" s="44" t="str">
        <f t="shared" si="68"/>
        <v>G818 460V/3Ph/60Hz/Na/cCSAus</v>
      </c>
      <c r="C3571" s="37" t="s">
        <v>7103</v>
      </c>
      <c r="D3571" s="37" t="s">
        <v>7085</v>
      </c>
      <c r="E3571" s="37" t="s">
        <v>21</v>
      </c>
      <c r="F3571" s="40">
        <v>1796</v>
      </c>
      <c r="G3571" s="41"/>
      <c r="H3571" s="42">
        <v>53514413187</v>
      </c>
      <c r="I3571" s="43">
        <v>88</v>
      </c>
      <c r="J3571" s="46" t="s">
        <v>22</v>
      </c>
      <c r="K3571" s="43">
        <v>21.25</v>
      </c>
      <c r="L3571" s="43">
        <v>11.75</v>
      </c>
      <c r="M3571" s="43">
        <v>14.75</v>
      </c>
      <c r="N3571" s="37" t="s">
        <v>195</v>
      </c>
      <c r="O3571" s="37" t="s">
        <v>196</v>
      </c>
    </row>
    <row r="3572" spans="1:15" s="36" customFormat="1" x14ac:dyDescent="0.25">
      <c r="A3572" s="45" t="s">
        <v>7104</v>
      </c>
      <c r="B3572" s="44" t="str">
        <f t="shared" si="68"/>
        <v>N818 50'Cd/115V/1Ph/60Hz/Na/CSA</v>
      </c>
      <c r="C3572" s="37" t="s">
        <v>7105</v>
      </c>
      <c r="D3572" s="37" t="s">
        <v>7085</v>
      </c>
      <c r="E3572" s="37" t="s">
        <v>21</v>
      </c>
      <c r="F3572" s="40">
        <v>1796</v>
      </c>
      <c r="G3572" s="41"/>
      <c r="H3572" s="42">
        <v>53514413873</v>
      </c>
      <c r="I3572" s="43">
        <v>88</v>
      </c>
      <c r="J3572" s="46" t="s">
        <v>22</v>
      </c>
      <c r="K3572" s="43">
        <v>21.25</v>
      </c>
      <c r="L3572" s="43">
        <v>11.75</v>
      </c>
      <c r="M3572" s="43">
        <v>14.75</v>
      </c>
      <c r="N3572" s="37" t="s">
        <v>195</v>
      </c>
      <c r="O3572" s="37" t="s">
        <v>196</v>
      </c>
    </row>
    <row r="3573" spans="1:15" s="36" customFormat="1" x14ac:dyDescent="0.25">
      <c r="A3573" s="45" t="s">
        <v>7106</v>
      </c>
      <c r="B3573" s="44" t="str">
        <f t="shared" si="68"/>
        <v>E818 50'Cd/230V/1Ph/60Hz/Na/CSA</v>
      </c>
      <c r="C3573" s="37" t="s">
        <v>7107</v>
      </c>
      <c r="D3573" s="37" t="s">
        <v>7085</v>
      </c>
      <c r="E3573" s="37" t="s">
        <v>21</v>
      </c>
      <c r="F3573" s="40">
        <v>1796</v>
      </c>
      <c r="G3573" s="41"/>
      <c r="H3573" s="42">
        <v>53514413897</v>
      </c>
      <c r="I3573" s="43">
        <v>88</v>
      </c>
      <c r="J3573" s="46" t="s">
        <v>22</v>
      </c>
      <c r="K3573" s="43">
        <v>21.25</v>
      </c>
      <c r="L3573" s="43">
        <v>11.75</v>
      </c>
      <c r="M3573" s="43">
        <v>14.75</v>
      </c>
      <c r="N3573" s="37" t="s">
        <v>195</v>
      </c>
      <c r="O3573" s="37" t="s">
        <v>196</v>
      </c>
    </row>
    <row r="3574" spans="1:15" s="36" customFormat="1" x14ac:dyDescent="0.25">
      <c r="A3574" s="45" t="s">
        <v>7108</v>
      </c>
      <c r="B3574" s="44" t="str">
        <f t="shared" si="68"/>
        <v>I818 50'Cd/200-208V/1Ph/60Hz/Na/cCSAus</v>
      </c>
      <c r="C3574" s="37" t="s">
        <v>7109</v>
      </c>
      <c r="D3574" s="37" t="s">
        <v>7085</v>
      </c>
      <c r="E3574" s="37" t="s">
        <v>21</v>
      </c>
      <c r="F3574" s="40">
        <v>1796</v>
      </c>
      <c r="G3574" s="41"/>
      <c r="H3574" s="42">
        <v>53514422592</v>
      </c>
      <c r="I3574" s="43">
        <v>88</v>
      </c>
      <c r="J3574" s="46" t="s">
        <v>22</v>
      </c>
      <c r="K3574" s="43">
        <v>21.25</v>
      </c>
      <c r="L3574" s="43">
        <v>11.75</v>
      </c>
      <c r="M3574" s="43">
        <v>14.75</v>
      </c>
      <c r="N3574" s="37" t="s">
        <v>195</v>
      </c>
      <c r="O3574" s="37" t="s">
        <v>196</v>
      </c>
    </row>
    <row r="3575" spans="1:15" s="36" customFormat="1" x14ac:dyDescent="0.25">
      <c r="A3575" s="45" t="s">
        <v>7110</v>
      </c>
      <c r="B3575" s="44" t="str">
        <f t="shared" si="68"/>
        <v>J818 50'Cd/200-208V/3Ph/60Hz/Na/cCSAus</v>
      </c>
      <c r="C3575" s="37" t="s">
        <v>7111</v>
      </c>
      <c r="D3575" s="37" t="s">
        <v>7085</v>
      </c>
      <c r="E3575" s="37" t="s">
        <v>21</v>
      </c>
      <c r="F3575" s="40">
        <v>1911</v>
      </c>
      <c r="G3575" s="41"/>
      <c r="H3575" s="42">
        <v>53514427276</v>
      </c>
      <c r="I3575" s="43">
        <v>88</v>
      </c>
      <c r="J3575" s="46" t="s">
        <v>22</v>
      </c>
      <c r="K3575" s="43">
        <v>21.25</v>
      </c>
      <c r="L3575" s="43">
        <v>11.75</v>
      </c>
      <c r="M3575" s="43">
        <v>14.75</v>
      </c>
      <c r="N3575" s="37" t="s">
        <v>195</v>
      </c>
      <c r="O3575" s="37" t="s">
        <v>196</v>
      </c>
    </row>
    <row r="3576" spans="1:15" s="36" customFormat="1" x14ac:dyDescent="0.25">
      <c r="A3576" s="45" t="s">
        <v>7112</v>
      </c>
      <c r="B3576" s="44" t="str">
        <f t="shared" si="68"/>
        <v>F818 50'Cd/230V/3Ph/60Hz/Na/cCSAus</v>
      </c>
      <c r="C3576" s="37" t="s">
        <v>7113</v>
      </c>
      <c r="D3576" s="37" t="s">
        <v>7085</v>
      </c>
      <c r="E3576" s="37" t="s">
        <v>21</v>
      </c>
      <c r="F3576" s="40">
        <v>1911</v>
      </c>
      <c r="G3576" s="41"/>
      <c r="H3576" s="42">
        <v>53514427313</v>
      </c>
      <c r="I3576" s="43">
        <v>88</v>
      </c>
      <c r="J3576" s="46" t="s">
        <v>22</v>
      </c>
      <c r="K3576" s="43">
        <v>21.25</v>
      </c>
      <c r="L3576" s="43">
        <v>11.75</v>
      </c>
      <c r="M3576" s="43">
        <v>14.75</v>
      </c>
      <c r="N3576" s="37" t="s">
        <v>195</v>
      </c>
      <c r="O3576" s="37" t="s">
        <v>196</v>
      </c>
    </row>
    <row r="3577" spans="1:15" s="36" customFormat="1" x14ac:dyDescent="0.25">
      <c r="A3577" s="45" t="s">
        <v>7114</v>
      </c>
      <c r="B3577" s="44" t="str">
        <f t="shared" si="68"/>
        <v>G818 50'Cd/460V/3Ph/60Hz/Na/cCSAus</v>
      </c>
      <c r="C3577" s="37" t="s">
        <v>7115</v>
      </c>
      <c r="D3577" s="37" t="s">
        <v>7085</v>
      </c>
      <c r="E3577" s="37" t="s">
        <v>21</v>
      </c>
      <c r="F3577" s="40">
        <v>1911</v>
      </c>
      <c r="G3577" s="41"/>
      <c r="H3577" s="42">
        <v>53514427344</v>
      </c>
      <c r="I3577" s="43">
        <v>88</v>
      </c>
      <c r="J3577" s="46" t="s">
        <v>22</v>
      </c>
      <c r="K3577" s="43">
        <v>21.25</v>
      </c>
      <c r="L3577" s="43">
        <v>11.75</v>
      </c>
      <c r="M3577" s="43">
        <v>14.75</v>
      </c>
      <c r="N3577" s="37" t="s">
        <v>195</v>
      </c>
      <c r="O3577" s="37" t="s">
        <v>196</v>
      </c>
    </row>
    <row r="3578" spans="1:15" s="36" customFormat="1" x14ac:dyDescent="0.25">
      <c r="A3578" s="45" t="s">
        <v>7116</v>
      </c>
      <c r="B3578" s="44" t="str">
        <f t="shared" si="68"/>
        <v>I818 35'Cd/200-208V/1Ph/60Hz/Na/cCSAus</v>
      </c>
      <c r="C3578" s="37" t="s">
        <v>7117</v>
      </c>
      <c r="D3578" s="37" t="s">
        <v>7085</v>
      </c>
      <c r="E3578" s="37" t="s">
        <v>21</v>
      </c>
      <c r="F3578" s="40">
        <v>1791</v>
      </c>
      <c r="G3578" s="41"/>
      <c r="H3578" s="42">
        <v>53514429751</v>
      </c>
      <c r="I3578" s="43">
        <v>88</v>
      </c>
      <c r="J3578" s="46" t="s">
        <v>22</v>
      </c>
      <c r="K3578" s="43">
        <v>21.25</v>
      </c>
      <c r="L3578" s="43">
        <v>11.75</v>
      </c>
      <c r="M3578" s="43">
        <v>14.75</v>
      </c>
      <c r="N3578" s="37" t="s">
        <v>195</v>
      </c>
      <c r="O3578" s="37" t="s">
        <v>196</v>
      </c>
    </row>
    <row r="3579" spans="1:15" s="36" customFormat="1" x14ac:dyDescent="0.25">
      <c r="A3579" s="52" t="s">
        <v>7118</v>
      </c>
      <c r="B3579" s="44" t="str">
        <f t="shared" si="68"/>
        <v>N818 35'Cd/115V/1Ph/60Hz/Na/CSA</v>
      </c>
      <c r="C3579" s="39" t="s">
        <v>7119</v>
      </c>
      <c r="D3579" s="37" t="s">
        <v>7085</v>
      </c>
      <c r="E3579" s="39" t="s">
        <v>21</v>
      </c>
      <c r="F3579" s="40">
        <v>1791</v>
      </c>
      <c r="G3579" s="41"/>
      <c r="H3579" s="39">
        <v>53514439026</v>
      </c>
      <c r="I3579" s="39">
        <v>88</v>
      </c>
      <c r="J3579" s="39" t="s">
        <v>22</v>
      </c>
      <c r="K3579" s="39">
        <v>21.25</v>
      </c>
      <c r="L3579" s="39">
        <v>11.75</v>
      </c>
      <c r="M3579" s="39">
        <v>14.75</v>
      </c>
      <c r="N3579" s="37" t="s">
        <v>195</v>
      </c>
      <c r="O3579" s="37" t="s">
        <v>196</v>
      </c>
    </row>
    <row r="3580" spans="1:15" s="36" customFormat="1" x14ac:dyDescent="0.25">
      <c r="A3580" s="52" t="s">
        <v>7120</v>
      </c>
      <c r="B3580" s="44" t="str">
        <f t="shared" si="68"/>
        <v>N818 25'Cd/115V/1Ph/60Hz/Na/CSA</v>
      </c>
      <c r="C3580" s="39" t="s">
        <v>7121</v>
      </c>
      <c r="D3580" s="37" t="s">
        <v>7085</v>
      </c>
      <c r="E3580" s="39" t="s">
        <v>21</v>
      </c>
      <c r="F3580" s="40">
        <v>1781</v>
      </c>
      <c r="G3580" s="41"/>
      <c r="H3580" s="39">
        <v>53514445683</v>
      </c>
      <c r="I3580" s="39">
        <v>88</v>
      </c>
      <c r="J3580" s="39" t="s">
        <v>22</v>
      </c>
      <c r="K3580" s="39">
        <v>21.25</v>
      </c>
      <c r="L3580" s="39">
        <v>11.75</v>
      </c>
      <c r="M3580" s="39">
        <v>14.75</v>
      </c>
      <c r="N3580" s="37" t="s">
        <v>195</v>
      </c>
      <c r="O3580" s="37" t="s">
        <v>196</v>
      </c>
    </row>
    <row r="3581" spans="1:15" s="36" customFormat="1" x14ac:dyDescent="0.25">
      <c r="A3581" s="52" t="s">
        <v>7122</v>
      </c>
      <c r="B3581" s="44" t="str">
        <f t="shared" si="68"/>
        <v>I818 25'Cd/200-208V/1Ph/60Hz/Na/cCSAus</v>
      </c>
      <c r="C3581" s="39" t="s">
        <v>7123</v>
      </c>
      <c r="D3581" s="37" t="s">
        <v>7085</v>
      </c>
      <c r="E3581" s="39" t="s">
        <v>21</v>
      </c>
      <c r="F3581" s="40">
        <v>1781</v>
      </c>
      <c r="G3581" s="41"/>
      <c r="H3581" s="39">
        <v>53514447236</v>
      </c>
      <c r="I3581" s="39">
        <v>88</v>
      </c>
      <c r="J3581" s="39" t="s">
        <v>22</v>
      </c>
      <c r="K3581" s="39">
        <v>21.25</v>
      </c>
      <c r="L3581" s="39">
        <v>11.75</v>
      </c>
      <c r="M3581" s="39">
        <v>14.75</v>
      </c>
      <c r="N3581" s="37" t="s">
        <v>195</v>
      </c>
      <c r="O3581" s="37" t="s">
        <v>196</v>
      </c>
    </row>
    <row r="3582" spans="1:15" s="36" customFormat="1" x14ac:dyDescent="0.25">
      <c r="A3582" s="52" t="s">
        <v>7124</v>
      </c>
      <c r="B3582" s="44" t="str">
        <f t="shared" si="68"/>
        <v>WH818 50'Cd/200-208V/1Ph/60Hz/Auto/cCSAus</v>
      </c>
      <c r="C3582" s="39" t="s">
        <v>7125</v>
      </c>
      <c r="D3582" s="37" t="s">
        <v>7085</v>
      </c>
      <c r="E3582" s="39" t="s">
        <v>21</v>
      </c>
      <c r="F3582" s="40">
        <v>1893</v>
      </c>
      <c r="G3582" s="41"/>
      <c r="H3582" s="39">
        <v>53514450847</v>
      </c>
      <c r="I3582" s="39">
        <v>88</v>
      </c>
      <c r="J3582" s="39" t="s">
        <v>22</v>
      </c>
      <c r="K3582" s="39">
        <v>21.25</v>
      </c>
      <c r="L3582" s="39">
        <v>11.75</v>
      </c>
      <c r="M3582" s="39">
        <v>14.75</v>
      </c>
      <c r="N3582" s="37" t="s">
        <v>195</v>
      </c>
      <c r="O3582" s="37" t="s">
        <v>196</v>
      </c>
    </row>
    <row r="3583" spans="1:15" s="36" customFormat="1" x14ac:dyDescent="0.25">
      <c r="A3583" s="39" t="s">
        <v>7126</v>
      </c>
      <c r="B3583" s="44" t="str">
        <f t="shared" si="68"/>
        <v>E818 35'Cd/230V/1Ph/60Hz/Na/CSA</v>
      </c>
      <c r="C3583" s="39" t="str">
        <f>VLOOKUP(A3583,'[2]2021 M10 PricePartsList'!$A:$D,2,FALSE)</f>
        <v>E818 35'Cd/230V/1Ph/60Hz/Na/CSA</v>
      </c>
      <c r="D3583" s="39" t="s">
        <v>7085</v>
      </c>
      <c r="E3583" s="37" t="s">
        <v>21</v>
      </c>
      <c r="F3583" s="50">
        <v>1791</v>
      </c>
      <c r="G3583" s="41"/>
      <c r="H3583" s="42">
        <v>53514455743</v>
      </c>
      <c r="I3583" s="43">
        <v>88</v>
      </c>
      <c r="J3583" s="46" t="s">
        <v>22</v>
      </c>
      <c r="K3583" s="43">
        <v>21.25</v>
      </c>
      <c r="L3583" s="43">
        <v>11.75</v>
      </c>
      <c r="M3583" s="43">
        <v>14.75</v>
      </c>
      <c r="N3583" s="37" t="s">
        <v>195</v>
      </c>
      <c r="O3583" s="37" t="s">
        <v>196</v>
      </c>
    </row>
    <row r="3584" spans="1:15" s="36" customFormat="1" x14ac:dyDescent="0.25">
      <c r="A3584" s="39" t="s">
        <v>7127</v>
      </c>
      <c r="B3584" s="44" t="str">
        <f t="shared" si="68"/>
        <v>J818 25'Cd/200-208V/3Ph/60Hz/Na</v>
      </c>
      <c r="C3584" s="39" t="str">
        <f>VLOOKUP(A3584,'[2]2021 M10 PricePartsList'!$A:$D,2,FALSE)</f>
        <v>J818 25'Cd/200-208V/3Ph/60Hz/Na</v>
      </c>
      <c r="D3584" s="39" t="s">
        <v>7085</v>
      </c>
      <c r="E3584" s="37" t="s">
        <v>21</v>
      </c>
      <c r="F3584" s="50">
        <v>1781</v>
      </c>
      <c r="G3584" s="41"/>
      <c r="H3584" s="42">
        <v>53514460785</v>
      </c>
      <c r="I3584" s="43">
        <v>88</v>
      </c>
      <c r="J3584" s="46" t="s">
        <v>22</v>
      </c>
      <c r="K3584" s="43">
        <v>21.25</v>
      </c>
      <c r="L3584" s="43">
        <v>11.75</v>
      </c>
      <c r="M3584" s="43">
        <v>14.75</v>
      </c>
      <c r="N3584" s="37" t="s">
        <v>195</v>
      </c>
      <c r="O3584" s="37" t="s">
        <v>196</v>
      </c>
    </row>
    <row r="3585" spans="1:15" s="36" customFormat="1" x14ac:dyDescent="0.25">
      <c r="A3585" s="37" t="s">
        <v>7128</v>
      </c>
      <c r="B3585" s="44" t="str">
        <f t="shared" si="68"/>
        <v>E819 230V/1Ph/60Hz/Na/cCSAus</v>
      </c>
      <c r="C3585" s="37" t="s">
        <v>7129</v>
      </c>
      <c r="D3585" s="37" t="s">
        <v>7085</v>
      </c>
      <c r="E3585" s="37" t="s">
        <v>21</v>
      </c>
      <c r="F3585" s="40">
        <v>1792</v>
      </c>
      <c r="G3585" s="41"/>
      <c r="H3585" s="42">
        <v>53514402129</v>
      </c>
      <c r="I3585" s="43">
        <v>88</v>
      </c>
      <c r="J3585" s="43" t="s">
        <v>22</v>
      </c>
      <c r="K3585" s="43">
        <v>21.25</v>
      </c>
      <c r="L3585" s="43">
        <v>11.75</v>
      </c>
      <c r="M3585" s="43">
        <v>14.75</v>
      </c>
      <c r="N3585" s="37" t="s">
        <v>195</v>
      </c>
      <c r="O3585" s="37" t="s">
        <v>196</v>
      </c>
    </row>
    <row r="3586" spans="1:15" s="36" customFormat="1" x14ac:dyDescent="0.25">
      <c r="A3586" s="37" t="s">
        <v>7130</v>
      </c>
      <c r="B3586" s="44" t="str">
        <f t="shared" si="68"/>
        <v>I819 200-208V/1Ph/60Hz/Na/cCSAus</v>
      </c>
      <c r="C3586" s="37" t="s">
        <v>7131</v>
      </c>
      <c r="D3586" s="37" t="s">
        <v>7085</v>
      </c>
      <c r="E3586" s="37" t="s">
        <v>21</v>
      </c>
      <c r="F3586" s="40">
        <v>1792</v>
      </c>
      <c r="G3586" s="41"/>
      <c r="H3586" s="42">
        <v>53514402136</v>
      </c>
      <c r="I3586" s="43">
        <v>88</v>
      </c>
      <c r="J3586" s="43" t="s">
        <v>22</v>
      </c>
      <c r="K3586" s="43">
        <v>21.25</v>
      </c>
      <c r="L3586" s="43">
        <v>11.75</v>
      </c>
      <c r="M3586" s="43">
        <v>14.75</v>
      </c>
      <c r="N3586" s="37" t="s">
        <v>195</v>
      </c>
      <c r="O3586" s="37" t="s">
        <v>196</v>
      </c>
    </row>
    <row r="3587" spans="1:15" s="36" customFormat="1" x14ac:dyDescent="0.25">
      <c r="A3587" s="37" t="s">
        <v>7132</v>
      </c>
      <c r="B3587" s="44" t="str">
        <f t="shared" si="68"/>
        <v>WD819 230V/1Ph/60Hz/Auto/cCSAus</v>
      </c>
      <c r="C3587" s="37" t="s">
        <v>7133</v>
      </c>
      <c r="D3587" s="37" t="s">
        <v>7085</v>
      </c>
      <c r="E3587" s="37" t="s">
        <v>21</v>
      </c>
      <c r="F3587" s="40">
        <v>1862</v>
      </c>
      <c r="G3587" s="41"/>
      <c r="H3587" s="42">
        <v>53514402143</v>
      </c>
      <c r="I3587" s="43">
        <v>88</v>
      </c>
      <c r="J3587" s="43" t="s">
        <v>22</v>
      </c>
      <c r="K3587" s="43">
        <v>21.25</v>
      </c>
      <c r="L3587" s="43">
        <v>11.75</v>
      </c>
      <c r="M3587" s="43">
        <v>14.75</v>
      </c>
      <c r="N3587" s="37" t="s">
        <v>195</v>
      </c>
      <c r="O3587" s="37" t="s">
        <v>196</v>
      </c>
    </row>
    <row r="3588" spans="1:15" s="36" customFormat="1" x14ac:dyDescent="0.25">
      <c r="A3588" s="37" t="s">
        <v>7134</v>
      </c>
      <c r="B3588" s="44" t="str">
        <f t="shared" si="68"/>
        <v>WH819 200-208V/1Ph/60Hz/Auto/cCSAus</v>
      </c>
      <c r="C3588" s="37" t="s">
        <v>7135</v>
      </c>
      <c r="D3588" s="37" t="s">
        <v>7085</v>
      </c>
      <c r="E3588" s="37" t="s">
        <v>21</v>
      </c>
      <c r="F3588" s="40">
        <v>1862</v>
      </c>
      <c r="G3588" s="41"/>
      <c r="H3588" s="42">
        <v>53514402150</v>
      </c>
      <c r="I3588" s="43">
        <v>88</v>
      </c>
      <c r="J3588" s="43" t="s">
        <v>22</v>
      </c>
      <c r="K3588" s="43">
        <v>21.25</v>
      </c>
      <c r="L3588" s="43">
        <v>11.75</v>
      </c>
      <c r="M3588" s="43">
        <v>14.75</v>
      </c>
      <c r="N3588" s="37" t="s">
        <v>195</v>
      </c>
      <c r="O3588" s="37" t="s">
        <v>196</v>
      </c>
    </row>
    <row r="3589" spans="1:15" s="36" customFormat="1" x14ac:dyDescent="0.25">
      <c r="A3589" s="37" t="s">
        <v>7136</v>
      </c>
      <c r="B3589" s="44" t="str">
        <f t="shared" si="68"/>
        <v>BE819 230V/1Ph/60Hz/20'Pb/cCSAus</v>
      </c>
      <c r="C3589" s="37" t="s">
        <v>7137</v>
      </c>
      <c r="D3589" s="37" t="s">
        <v>7085</v>
      </c>
      <c r="E3589" s="37" t="s">
        <v>21</v>
      </c>
      <c r="F3589" s="40">
        <v>1898</v>
      </c>
      <c r="G3589" s="41"/>
      <c r="H3589" s="42">
        <v>53514404536</v>
      </c>
      <c r="I3589" s="43">
        <v>88</v>
      </c>
      <c r="J3589" s="43" t="s">
        <v>22</v>
      </c>
      <c r="K3589" s="43">
        <v>21.25</v>
      </c>
      <c r="L3589" s="43">
        <v>11.75</v>
      </c>
      <c r="M3589" s="43">
        <v>14.75</v>
      </c>
      <c r="N3589" s="37" t="s">
        <v>195</v>
      </c>
      <c r="O3589" s="37" t="s">
        <v>196</v>
      </c>
    </row>
    <row r="3590" spans="1:15" s="36" customFormat="1" x14ac:dyDescent="0.25">
      <c r="A3590" s="45" t="s">
        <v>7138</v>
      </c>
      <c r="B3590" s="44" t="str">
        <f t="shared" si="68"/>
        <v>J819 200-208V/3Ph/60Hz/Na/cCSAus</v>
      </c>
      <c r="C3590" s="37" t="s">
        <v>7139</v>
      </c>
      <c r="D3590" s="37" t="s">
        <v>7085</v>
      </c>
      <c r="E3590" s="37" t="s">
        <v>21</v>
      </c>
      <c r="F3590" s="40">
        <v>1907</v>
      </c>
      <c r="G3590" s="41"/>
      <c r="H3590" s="42">
        <v>53514413224</v>
      </c>
      <c r="I3590" s="43">
        <v>88</v>
      </c>
      <c r="J3590" s="46" t="s">
        <v>22</v>
      </c>
      <c r="K3590" s="43">
        <v>21.25</v>
      </c>
      <c r="L3590" s="43">
        <v>11.75</v>
      </c>
      <c r="M3590" s="43">
        <v>14.75</v>
      </c>
      <c r="N3590" s="37" t="s">
        <v>195</v>
      </c>
      <c r="O3590" s="37" t="s">
        <v>196</v>
      </c>
    </row>
    <row r="3591" spans="1:15" s="36" customFormat="1" x14ac:dyDescent="0.25">
      <c r="A3591" s="45" t="s">
        <v>7140</v>
      </c>
      <c r="B3591" s="44" t="str">
        <f t="shared" si="68"/>
        <v>F819 230V/3Ph/60Hz/Na/cCSAus</v>
      </c>
      <c r="C3591" s="37" t="s">
        <v>7141</v>
      </c>
      <c r="D3591" s="37" t="s">
        <v>7085</v>
      </c>
      <c r="E3591" s="37" t="s">
        <v>21</v>
      </c>
      <c r="F3591" s="40">
        <v>1907</v>
      </c>
      <c r="G3591" s="41"/>
      <c r="H3591" s="42">
        <v>53514413248</v>
      </c>
      <c r="I3591" s="43">
        <v>88</v>
      </c>
      <c r="J3591" s="46" t="s">
        <v>22</v>
      </c>
      <c r="K3591" s="43">
        <v>21.25</v>
      </c>
      <c r="L3591" s="43">
        <v>11.75</v>
      </c>
      <c r="M3591" s="43">
        <v>14.75</v>
      </c>
      <c r="N3591" s="37" t="s">
        <v>195</v>
      </c>
      <c r="O3591" s="37" t="s">
        <v>196</v>
      </c>
    </row>
    <row r="3592" spans="1:15" s="36" customFormat="1" x14ac:dyDescent="0.25">
      <c r="A3592" s="45" t="s">
        <v>7142</v>
      </c>
      <c r="B3592" s="44" t="str">
        <f t="shared" si="68"/>
        <v>G819 460V/3Ph/60Hz/Na/cCSAus</v>
      </c>
      <c r="C3592" s="37" t="s">
        <v>7143</v>
      </c>
      <c r="D3592" s="37" t="s">
        <v>7085</v>
      </c>
      <c r="E3592" s="37" t="s">
        <v>21</v>
      </c>
      <c r="F3592" s="40">
        <v>1907</v>
      </c>
      <c r="G3592" s="41"/>
      <c r="H3592" s="42">
        <v>53514413286</v>
      </c>
      <c r="I3592" s="43">
        <v>88</v>
      </c>
      <c r="J3592" s="46" t="s">
        <v>22</v>
      </c>
      <c r="K3592" s="43">
        <v>21.25</v>
      </c>
      <c r="L3592" s="43">
        <v>11.75</v>
      </c>
      <c r="M3592" s="43">
        <v>14.75</v>
      </c>
      <c r="N3592" s="37" t="s">
        <v>195</v>
      </c>
      <c r="O3592" s="37" t="s">
        <v>196</v>
      </c>
    </row>
    <row r="3593" spans="1:15" s="36" customFormat="1" x14ac:dyDescent="0.25">
      <c r="A3593" s="45" t="s">
        <v>7144</v>
      </c>
      <c r="B3593" s="44" t="str">
        <f t="shared" si="68"/>
        <v>I819 50'Cd/200-208V/1Ph/60Hz/Na/cCSAus</v>
      </c>
      <c r="C3593" s="37" t="s">
        <v>7145</v>
      </c>
      <c r="D3593" s="37" t="s">
        <v>7085</v>
      </c>
      <c r="E3593" s="37" t="s">
        <v>21</v>
      </c>
      <c r="F3593" s="40">
        <v>1907</v>
      </c>
      <c r="G3593" s="41"/>
      <c r="H3593" s="42">
        <v>53514422615</v>
      </c>
      <c r="I3593" s="43">
        <v>88</v>
      </c>
      <c r="J3593" s="46" t="s">
        <v>22</v>
      </c>
      <c r="K3593" s="43">
        <v>21.25</v>
      </c>
      <c r="L3593" s="43">
        <v>11.75</v>
      </c>
      <c r="M3593" s="43">
        <v>14.75</v>
      </c>
      <c r="N3593" s="37" t="s">
        <v>195</v>
      </c>
      <c r="O3593" s="37" t="s">
        <v>196</v>
      </c>
    </row>
    <row r="3594" spans="1:15" s="36" customFormat="1" x14ac:dyDescent="0.25">
      <c r="A3594" s="45" t="s">
        <v>7146</v>
      </c>
      <c r="B3594" s="44" t="str">
        <f t="shared" si="68"/>
        <v>E819 50'Cd/230V/1Ph/60Hz/Na/cCSAus</v>
      </c>
      <c r="C3594" s="37" t="s">
        <v>7147</v>
      </c>
      <c r="D3594" s="37" t="s">
        <v>7085</v>
      </c>
      <c r="E3594" s="37" t="s">
        <v>21</v>
      </c>
      <c r="F3594" s="40">
        <v>1907</v>
      </c>
      <c r="G3594" s="41"/>
      <c r="H3594" s="42">
        <v>53514422639</v>
      </c>
      <c r="I3594" s="43">
        <v>88</v>
      </c>
      <c r="J3594" s="46" t="s">
        <v>22</v>
      </c>
      <c r="K3594" s="43">
        <v>21.25</v>
      </c>
      <c r="L3594" s="43">
        <v>11.75</v>
      </c>
      <c r="M3594" s="43">
        <v>14.75</v>
      </c>
      <c r="N3594" s="37" t="s">
        <v>195</v>
      </c>
      <c r="O3594" s="37" t="s">
        <v>196</v>
      </c>
    </row>
    <row r="3595" spans="1:15" s="36" customFormat="1" x14ac:dyDescent="0.25">
      <c r="A3595" s="52" t="s">
        <v>7148</v>
      </c>
      <c r="B3595" s="44" t="str">
        <f t="shared" si="68"/>
        <v>WD819 25'Cd/230V/1Ph/60Hz/Auto/cCSAus</v>
      </c>
      <c r="C3595" s="39" t="s">
        <v>7149</v>
      </c>
      <c r="D3595" s="37" t="s">
        <v>7085</v>
      </c>
      <c r="E3595" s="39" t="s">
        <v>21</v>
      </c>
      <c r="F3595" s="40">
        <v>1972</v>
      </c>
      <c r="G3595" s="41"/>
      <c r="H3595" s="39">
        <v>53514436360</v>
      </c>
      <c r="I3595" s="39">
        <v>88</v>
      </c>
      <c r="J3595" s="39" t="s">
        <v>22</v>
      </c>
      <c r="K3595" s="39">
        <v>21.25</v>
      </c>
      <c r="L3595" s="39">
        <v>11.75</v>
      </c>
      <c r="M3595" s="39">
        <v>14.75</v>
      </c>
      <c r="N3595" s="37" t="s">
        <v>195</v>
      </c>
      <c r="O3595" s="37" t="s">
        <v>196</v>
      </c>
    </row>
    <row r="3596" spans="1:15" s="36" customFormat="1" x14ac:dyDescent="0.25">
      <c r="A3596" s="52" t="s">
        <v>7150</v>
      </c>
      <c r="B3596" s="44" t="str">
        <f t="shared" si="68"/>
        <v>J819 50'Cd/200-208V/3Ph/60Hz/Na/cCSAus</v>
      </c>
      <c r="C3596" s="39" t="s">
        <v>7151</v>
      </c>
      <c r="D3596" s="37" t="s">
        <v>7085</v>
      </c>
      <c r="E3596" s="39" t="s">
        <v>21</v>
      </c>
      <c r="F3596" s="40">
        <v>1932</v>
      </c>
      <c r="G3596" s="41"/>
      <c r="H3596" s="39">
        <v>53514438173</v>
      </c>
      <c r="I3596" s="39">
        <v>88</v>
      </c>
      <c r="J3596" s="39" t="s">
        <v>22</v>
      </c>
      <c r="K3596" s="39">
        <v>21.25</v>
      </c>
      <c r="L3596" s="39">
        <v>11.75</v>
      </c>
      <c r="M3596" s="39">
        <v>14.75</v>
      </c>
      <c r="N3596" s="37" t="s">
        <v>195</v>
      </c>
      <c r="O3596" s="37" t="s">
        <v>196</v>
      </c>
    </row>
    <row r="3597" spans="1:15" s="36" customFormat="1" x14ac:dyDescent="0.25">
      <c r="A3597" s="52" t="s">
        <v>7152</v>
      </c>
      <c r="B3597" s="44" t="str">
        <f t="shared" si="68"/>
        <v>G819 50'Cd/460V/3Ph/60Hz/Na/cCSAus</v>
      </c>
      <c r="C3597" s="39" t="s">
        <v>7153</v>
      </c>
      <c r="D3597" s="37" t="s">
        <v>7085</v>
      </c>
      <c r="E3597" s="39" t="s">
        <v>21</v>
      </c>
      <c r="F3597" s="40">
        <v>2047</v>
      </c>
      <c r="G3597" s="41"/>
      <c r="H3597" s="39">
        <v>53514438159</v>
      </c>
      <c r="I3597" s="39">
        <v>88</v>
      </c>
      <c r="J3597" s="39" t="s">
        <v>22</v>
      </c>
      <c r="K3597" s="39">
        <v>21.25</v>
      </c>
      <c r="L3597" s="39">
        <v>11.75</v>
      </c>
      <c r="M3597" s="39">
        <v>14.75</v>
      </c>
      <c r="N3597" s="37" t="s">
        <v>195</v>
      </c>
      <c r="O3597" s="37" t="s">
        <v>196</v>
      </c>
    </row>
    <row r="3598" spans="1:15" s="36" customFormat="1" x14ac:dyDescent="0.25">
      <c r="A3598" s="52" t="s">
        <v>7154</v>
      </c>
      <c r="B3598" s="44" t="str">
        <f t="shared" si="68"/>
        <v>F819 50'Cd/230V/3Ph/60Hz/Na/cCSAus</v>
      </c>
      <c r="C3598" s="39" t="s">
        <v>7155</v>
      </c>
      <c r="D3598" s="37" t="s">
        <v>7085</v>
      </c>
      <c r="E3598" s="39" t="s">
        <v>21</v>
      </c>
      <c r="F3598" s="40">
        <v>2047</v>
      </c>
      <c r="G3598" s="41"/>
      <c r="H3598" s="39">
        <v>53514438180</v>
      </c>
      <c r="I3598" s="39">
        <v>88</v>
      </c>
      <c r="J3598" s="39" t="s">
        <v>22</v>
      </c>
      <c r="K3598" s="39">
        <v>21.25</v>
      </c>
      <c r="L3598" s="39">
        <v>11.75</v>
      </c>
      <c r="M3598" s="39">
        <v>14.75</v>
      </c>
      <c r="N3598" s="37" t="s">
        <v>195</v>
      </c>
      <c r="O3598" s="37" t="s">
        <v>196</v>
      </c>
    </row>
    <row r="3599" spans="1:15" s="36" customFormat="1" x14ac:dyDescent="0.25">
      <c r="A3599" s="39" t="s">
        <v>7156</v>
      </c>
      <c r="B3599" s="44" t="str">
        <f t="shared" si="68"/>
        <v>WH819 25'Cd/200-208V/1Ph/60Hz/Auto/cCSAus</v>
      </c>
      <c r="C3599" s="39" t="str">
        <f>VLOOKUP(A3599,'[2]2021 M10 PricePartsList'!$A:$D,2,FALSE)</f>
        <v>WH819 25'Cd/200-208V/1Ph/60Hz/Auto/cCSAus</v>
      </c>
      <c r="D3599" s="39" t="s">
        <v>7085</v>
      </c>
      <c r="E3599" s="37" t="s">
        <v>21</v>
      </c>
      <c r="F3599" s="50">
        <v>1962</v>
      </c>
      <c r="G3599" s="41"/>
      <c r="H3599" s="42">
        <v>53514455491</v>
      </c>
      <c r="I3599" s="43">
        <v>88</v>
      </c>
      <c r="J3599" s="46" t="s">
        <v>22</v>
      </c>
      <c r="K3599" s="43">
        <v>21.25</v>
      </c>
      <c r="L3599" s="43">
        <v>11.75</v>
      </c>
      <c r="M3599" s="43">
        <v>14.75</v>
      </c>
      <c r="N3599" s="37" t="s">
        <v>195</v>
      </c>
      <c r="O3599" s="37" t="s">
        <v>196</v>
      </c>
    </row>
    <row r="3600" spans="1:15" s="36" customFormat="1" x14ac:dyDescent="0.25">
      <c r="A3600" s="39" t="s">
        <v>7157</v>
      </c>
      <c r="B3600" s="44" t="str">
        <f t="shared" si="68"/>
        <v>I819 35'Cd/200-208V/1Ph/60Hz/Na/cCSAus</v>
      </c>
      <c r="C3600" s="39" t="str">
        <f>VLOOKUP(A3600,'[2]2021 M10 PricePartsList'!$A:$D,2,FALSE)</f>
        <v>I819 35'Cd/200-208V/1Ph/60Hz/Na/cCSAus</v>
      </c>
      <c r="D3600" s="39" t="s">
        <v>7085</v>
      </c>
      <c r="E3600" s="37" t="s">
        <v>21</v>
      </c>
      <c r="F3600" s="50">
        <v>1902</v>
      </c>
      <c r="G3600" s="41"/>
      <c r="H3600" s="42">
        <v>53514455880</v>
      </c>
      <c r="I3600" s="43">
        <v>88</v>
      </c>
      <c r="J3600" s="46" t="s">
        <v>22</v>
      </c>
      <c r="K3600" s="43">
        <v>21.25</v>
      </c>
      <c r="L3600" s="43">
        <v>11.75</v>
      </c>
      <c r="M3600" s="43">
        <v>14.75</v>
      </c>
      <c r="N3600" s="37" t="s">
        <v>195</v>
      </c>
      <c r="O3600" s="37" t="s">
        <v>196</v>
      </c>
    </row>
    <row r="3601" spans="1:15" s="36" customFormat="1" x14ac:dyDescent="0.25">
      <c r="A3601" s="39" t="s">
        <v>7158</v>
      </c>
      <c r="B3601" s="44" t="str">
        <f t="shared" si="68"/>
        <v>G819 35'Cd/460V/3Ph/60Hz/Na/cCSAus</v>
      </c>
      <c r="C3601" s="39" t="str">
        <f>VLOOKUP(A3601,'[2]2021 M10 PricePartsList'!$A:$D,2,FALSE)</f>
        <v>G819 35'Cd/460V/3Ph/60Hz/Na/cCSAus</v>
      </c>
      <c r="D3601" s="39" t="s">
        <v>7085</v>
      </c>
      <c r="E3601" s="37" t="s">
        <v>21</v>
      </c>
      <c r="F3601" s="50">
        <v>2017</v>
      </c>
      <c r="G3601" s="41"/>
      <c r="H3601" s="42">
        <v>53514465902</v>
      </c>
      <c r="I3601" s="43">
        <v>88</v>
      </c>
      <c r="J3601" s="46" t="s">
        <v>22</v>
      </c>
      <c r="K3601" s="43">
        <v>21.25</v>
      </c>
      <c r="L3601" s="43">
        <v>11.75</v>
      </c>
      <c r="M3601" s="43">
        <v>14.75</v>
      </c>
      <c r="N3601" s="37" t="s">
        <v>195</v>
      </c>
      <c r="O3601" s="37" t="s">
        <v>196</v>
      </c>
    </row>
    <row r="3602" spans="1:15" s="36" customFormat="1" x14ac:dyDescent="0.25">
      <c r="A3602" s="37" t="s">
        <v>7159</v>
      </c>
      <c r="B3602" s="44" t="str">
        <f t="shared" si="68"/>
        <v>E820 230V/1Ph/60Hz/Na/cCSAus/UL</v>
      </c>
      <c r="C3602" s="37" t="s">
        <v>7160</v>
      </c>
      <c r="D3602" s="37" t="s">
        <v>7085</v>
      </c>
      <c r="E3602" s="37" t="s">
        <v>21</v>
      </c>
      <c r="F3602" s="40">
        <v>1903</v>
      </c>
      <c r="G3602" s="41"/>
      <c r="H3602" s="42">
        <v>53514068141</v>
      </c>
      <c r="I3602" s="43">
        <v>88</v>
      </c>
      <c r="J3602" s="43" t="s">
        <v>22</v>
      </c>
      <c r="K3602" s="43">
        <v>21.25</v>
      </c>
      <c r="L3602" s="43">
        <v>11.75</v>
      </c>
      <c r="M3602" s="43">
        <v>14.75</v>
      </c>
      <c r="N3602" s="37" t="s">
        <v>195</v>
      </c>
      <c r="O3602" s="37" t="s">
        <v>196</v>
      </c>
    </row>
    <row r="3603" spans="1:15" s="36" customFormat="1" x14ac:dyDescent="0.25">
      <c r="A3603" s="37" t="s">
        <v>7161</v>
      </c>
      <c r="B3603" s="44" t="str">
        <f t="shared" si="68"/>
        <v>WH820 200V/1Ph/60Hz/Auto/cCSAus/UL</v>
      </c>
      <c r="C3603" s="37" t="s">
        <v>7162</v>
      </c>
      <c r="D3603" s="37" t="s">
        <v>7085</v>
      </c>
      <c r="E3603" s="37" t="s">
        <v>21</v>
      </c>
      <c r="F3603" s="40">
        <v>1973</v>
      </c>
      <c r="G3603" s="41"/>
      <c r="H3603" s="42">
        <v>53514068158</v>
      </c>
      <c r="I3603" s="43">
        <v>89</v>
      </c>
      <c r="J3603" s="43" t="s">
        <v>22</v>
      </c>
      <c r="K3603" s="43">
        <v>21.25</v>
      </c>
      <c r="L3603" s="43">
        <v>11.75</v>
      </c>
      <c r="M3603" s="43">
        <v>14.75</v>
      </c>
      <c r="N3603" s="37" t="s">
        <v>195</v>
      </c>
      <c r="O3603" s="37" t="s">
        <v>196</v>
      </c>
    </row>
    <row r="3604" spans="1:15" s="36" customFormat="1" x14ac:dyDescent="0.25">
      <c r="A3604" s="37" t="s">
        <v>7163</v>
      </c>
      <c r="B3604" s="44" t="str">
        <f t="shared" si="68"/>
        <v>I820 200-208V/1Ph/60Hz/Na/cCSAus/UL</v>
      </c>
      <c r="C3604" s="37" t="s">
        <v>7164</v>
      </c>
      <c r="D3604" s="37" t="s">
        <v>7085</v>
      </c>
      <c r="E3604" s="37" t="s">
        <v>21</v>
      </c>
      <c r="F3604" s="40">
        <v>1903</v>
      </c>
      <c r="G3604" s="41"/>
      <c r="H3604" s="42">
        <v>53514068165</v>
      </c>
      <c r="I3604" s="43">
        <v>88</v>
      </c>
      <c r="J3604" s="43" t="s">
        <v>22</v>
      </c>
      <c r="K3604" s="43">
        <v>21.25</v>
      </c>
      <c r="L3604" s="43">
        <v>11.75</v>
      </c>
      <c r="M3604" s="43">
        <v>14.75</v>
      </c>
      <c r="N3604" s="37" t="s">
        <v>195</v>
      </c>
      <c r="O3604" s="37" t="s">
        <v>196</v>
      </c>
    </row>
    <row r="3605" spans="1:15" s="36" customFormat="1" x14ac:dyDescent="0.25">
      <c r="A3605" s="45" t="s">
        <v>7165</v>
      </c>
      <c r="B3605" s="44" t="str">
        <f t="shared" si="68"/>
        <v>J820 200-208V/3Ph/60H/cCSAus</v>
      </c>
      <c r="C3605" s="37" t="s">
        <v>7166</v>
      </c>
      <c r="D3605" s="37" t="s">
        <v>7085</v>
      </c>
      <c r="E3605" s="37" t="s">
        <v>21</v>
      </c>
      <c r="F3605" s="40">
        <v>2018</v>
      </c>
      <c r="G3605" s="41"/>
      <c r="H3605" s="42">
        <v>53514068172</v>
      </c>
      <c r="I3605" s="43">
        <v>81</v>
      </c>
      <c r="J3605" s="46" t="s">
        <v>22</v>
      </c>
      <c r="K3605" s="43">
        <v>0</v>
      </c>
      <c r="L3605" s="43">
        <v>0</v>
      </c>
      <c r="M3605" s="43">
        <v>0</v>
      </c>
      <c r="N3605" s="37" t="s">
        <v>195</v>
      </c>
      <c r="O3605" s="37" t="s">
        <v>196</v>
      </c>
    </row>
    <row r="3606" spans="1:15" s="36" customFormat="1" x14ac:dyDescent="0.25">
      <c r="A3606" s="45" t="s">
        <v>7167</v>
      </c>
      <c r="B3606" s="44" t="str">
        <f t="shared" si="68"/>
        <v>F820 230V/3Ph/60Hz/cCSAus</v>
      </c>
      <c r="C3606" s="37" t="s">
        <v>7168</v>
      </c>
      <c r="D3606" s="37" t="s">
        <v>7085</v>
      </c>
      <c r="E3606" s="37" t="s">
        <v>21</v>
      </c>
      <c r="F3606" s="40">
        <v>2018</v>
      </c>
      <c r="G3606" s="41"/>
      <c r="H3606" s="42">
        <v>53514068189</v>
      </c>
      <c r="I3606" s="43">
        <v>81</v>
      </c>
      <c r="J3606" s="46" t="s">
        <v>22</v>
      </c>
      <c r="K3606" s="43">
        <v>0</v>
      </c>
      <c r="L3606" s="43">
        <v>0</v>
      </c>
      <c r="M3606" s="43">
        <v>0</v>
      </c>
      <c r="N3606" s="37" t="s">
        <v>195</v>
      </c>
      <c r="O3606" s="37" t="s">
        <v>196</v>
      </c>
    </row>
    <row r="3607" spans="1:15" s="36" customFormat="1" x14ac:dyDescent="0.25">
      <c r="A3607" s="45" t="s">
        <v>7169</v>
      </c>
      <c r="B3607" s="44" t="str">
        <f t="shared" si="68"/>
        <v>G820 460V/3Ph/60Hz/cCSAus</v>
      </c>
      <c r="C3607" s="37" t="s">
        <v>7170</v>
      </c>
      <c r="D3607" s="37" t="s">
        <v>7085</v>
      </c>
      <c r="E3607" s="37" t="s">
        <v>21</v>
      </c>
      <c r="F3607" s="40">
        <v>2018</v>
      </c>
      <c r="G3607" s="41"/>
      <c r="H3607" s="42">
        <v>53514068196</v>
      </c>
      <c r="I3607" s="43">
        <v>81</v>
      </c>
      <c r="J3607" s="46" t="s">
        <v>22</v>
      </c>
      <c r="K3607" s="43">
        <v>0</v>
      </c>
      <c r="L3607" s="43">
        <v>0</v>
      </c>
      <c r="M3607" s="43">
        <v>0</v>
      </c>
      <c r="N3607" s="37" t="s">
        <v>195</v>
      </c>
      <c r="O3607" s="37" t="s">
        <v>196</v>
      </c>
    </row>
    <row r="3608" spans="1:15" s="36" customFormat="1" x14ac:dyDescent="0.25">
      <c r="A3608" s="37" t="s">
        <v>7171</v>
      </c>
      <c r="B3608" s="44" t="str">
        <f t="shared" si="68"/>
        <v>M82 115V/1Ph/cCSAus</v>
      </c>
      <c r="C3608" s="37" t="s">
        <v>7172</v>
      </c>
      <c r="D3608" s="37" t="str">
        <f>VLOOKUP(A3608,'[1]Zoeller Pump Company'!$A$10:$C$3862,3,FALSE)</f>
        <v>https://www.zoellerpumps.com/en-us/products/utility-pedestal/80-series</v>
      </c>
      <c r="E3608" s="37" t="s">
        <v>21</v>
      </c>
      <c r="F3608" s="40">
        <v>330</v>
      </c>
      <c r="G3608" s="41"/>
      <c r="H3608" s="42">
        <v>53514024680</v>
      </c>
      <c r="I3608" s="43">
        <v>19</v>
      </c>
      <c r="J3608" s="43" t="s">
        <v>22</v>
      </c>
      <c r="K3608" s="43">
        <v>35.75</v>
      </c>
      <c r="L3608" s="43">
        <v>9.25</v>
      </c>
      <c r="M3608" s="43">
        <v>10.75</v>
      </c>
      <c r="N3608" s="37" t="s">
        <v>195</v>
      </c>
      <c r="O3608" s="37" t="s">
        <v>196</v>
      </c>
    </row>
    <row r="3609" spans="1:15" s="36" customFormat="1" x14ac:dyDescent="0.25">
      <c r="A3609" s="37" t="s">
        <v>7173</v>
      </c>
      <c r="B3609" s="44" t="str">
        <f t="shared" si="68"/>
        <v>WD820 230V/1Ph/cCSAus</v>
      </c>
      <c r="C3609" s="37" t="s">
        <v>7174</v>
      </c>
      <c r="D3609" s="37" t="str">
        <f>VLOOKUP(A3609,'[1]Zoeller Pump Company'!$A$10:$C$3862,3,FALSE)</f>
        <v>https://www.zoellerpumps.com/en-us/products/grinder-pumps/residential/818-819-820</v>
      </c>
      <c r="E3609" s="37" t="s">
        <v>21</v>
      </c>
      <c r="F3609" s="40">
        <v>1973</v>
      </c>
      <c r="G3609" s="41"/>
      <c r="H3609" s="42">
        <v>53514068974</v>
      </c>
      <c r="I3609" s="43">
        <v>89</v>
      </c>
      <c r="J3609" s="43" t="s">
        <v>22</v>
      </c>
      <c r="K3609" s="43">
        <v>21.25</v>
      </c>
      <c r="L3609" s="43">
        <v>11.75</v>
      </c>
      <c r="M3609" s="43">
        <v>14.75</v>
      </c>
      <c r="N3609" s="37" t="s">
        <v>195</v>
      </c>
      <c r="O3609" s="37" t="s">
        <v>196</v>
      </c>
    </row>
    <row r="3610" spans="1:15" s="36" customFormat="1" x14ac:dyDescent="0.25">
      <c r="A3610" s="37" t="s">
        <v>7175</v>
      </c>
      <c r="B3610" s="44" t="str">
        <f t="shared" si="68"/>
        <v>WD820 25'Cd/230V/1Ph/60Hz/cCSAus</v>
      </c>
      <c r="C3610" s="37" t="s">
        <v>7176</v>
      </c>
      <c r="D3610" s="37" t="s">
        <v>7085</v>
      </c>
      <c r="E3610" s="37" t="s">
        <v>21</v>
      </c>
      <c r="F3610" s="40">
        <v>2023</v>
      </c>
      <c r="G3610" s="41"/>
      <c r="H3610" s="42">
        <v>53514088460</v>
      </c>
      <c r="I3610" s="43">
        <v>89</v>
      </c>
      <c r="J3610" s="43" t="s">
        <v>22</v>
      </c>
      <c r="K3610" s="43">
        <v>21.25</v>
      </c>
      <c r="L3610" s="43">
        <v>11.75</v>
      </c>
      <c r="M3610" s="43">
        <v>14.75</v>
      </c>
      <c r="N3610" s="37" t="s">
        <v>195</v>
      </c>
      <c r="O3610" s="37" t="s">
        <v>196</v>
      </c>
    </row>
    <row r="3611" spans="1:15" s="36" customFormat="1" x14ac:dyDescent="0.25">
      <c r="A3611" s="37" t="s">
        <v>7177</v>
      </c>
      <c r="B3611" s="44" t="str">
        <f t="shared" si="68"/>
        <v>E820 35'Cd/1Ph/60Hz/Na/cCSAus</v>
      </c>
      <c r="C3611" s="37" t="s">
        <v>7178</v>
      </c>
      <c r="D3611" s="37" t="s">
        <v>7085</v>
      </c>
      <c r="E3611" s="37" t="s">
        <v>21</v>
      </c>
      <c r="F3611" s="40">
        <v>2013</v>
      </c>
      <c r="G3611" s="41"/>
      <c r="H3611" s="42">
        <v>53514104788</v>
      </c>
      <c r="I3611" s="43">
        <v>91</v>
      </c>
      <c r="J3611" s="43" t="s">
        <v>22</v>
      </c>
      <c r="K3611" s="43">
        <v>21.25</v>
      </c>
      <c r="L3611" s="43">
        <v>11.75</v>
      </c>
      <c r="M3611" s="43">
        <v>14.75</v>
      </c>
      <c r="N3611" s="37" t="s">
        <v>195</v>
      </c>
      <c r="O3611" s="37" t="s">
        <v>196</v>
      </c>
    </row>
    <row r="3612" spans="1:15" s="36" customFormat="1" x14ac:dyDescent="0.25">
      <c r="A3612" s="37" t="s">
        <v>7179</v>
      </c>
      <c r="B3612" s="44" t="str">
        <f t="shared" si="68"/>
        <v>I820 50'Cd/200-208V/1Ph/cCSAus</v>
      </c>
      <c r="C3612" s="37" t="s">
        <v>7180</v>
      </c>
      <c r="D3612" s="37" t="s">
        <v>7085</v>
      </c>
      <c r="E3612" s="37" t="s">
        <v>21</v>
      </c>
      <c r="F3612" s="40">
        <v>2113</v>
      </c>
      <c r="G3612" s="41"/>
      <c r="H3612" s="42">
        <v>53514139292</v>
      </c>
      <c r="I3612" s="43">
        <v>93</v>
      </c>
      <c r="J3612" s="43" t="s">
        <v>22</v>
      </c>
      <c r="K3612" s="43">
        <v>21.25</v>
      </c>
      <c r="L3612" s="43">
        <v>11.75</v>
      </c>
      <c r="M3612" s="43">
        <v>14.75</v>
      </c>
      <c r="N3612" s="37" t="s">
        <v>195</v>
      </c>
      <c r="O3612" s="37" t="s">
        <v>196</v>
      </c>
    </row>
    <row r="3613" spans="1:15" s="36" customFormat="1" x14ac:dyDescent="0.25">
      <c r="A3613" s="37" t="s">
        <v>7181</v>
      </c>
      <c r="B3613" s="44" t="str">
        <f t="shared" si="68"/>
        <v>WD820 50'Cd/230V/1Ph/cCSAus</v>
      </c>
      <c r="C3613" s="37" t="s">
        <v>7182</v>
      </c>
      <c r="D3613" s="37" t="s">
        <v>7085</v>
      </c>
      <c r="E3613" s="37" t="s">
        <v>21</v>
      </c>
      <c r="F3613" s="40">
        <v>2183</v>
      </c>
      <c r="G3613" s="41"/>
      <c r="H3613" s="42">
        <v>53514145798</v>
      </c>
      <c r="I3613" s="43">
        <v>94</v>
      </c>
      <c r="J3613" s="43" t="s">
        <v>22</v>
      </c>
      <c r="K3613" s="43">
        <v>21.25</v>
      </c>
      <c r="L3613" s="43">
        <v>11.75</v>
      </c>
      <c r="M3613" s="43">
        <v>14.75</v>
      </c>
      <c r="N3613" s="37" t="s">
        <v>195</v>
      </c>
      <c r="O3613" s="37" t="s">
        <v>196</v>
      </c>
    </row>
    <row r="3614" spans="1:15" s="36" customFormat="1" x14ac:dyDescent="0.25">
      <c r="A3614" s="37" t="s">
        <v>7183</v>
      </c>
      <c r="B3614" s="44" t="str">
        <f t="shared" si="68"/>
        <v>E820 25'Cd/1Ph/Na/cCSAus</v>
      </c>
      <c r="C3614" s="37" t="s">
        <v>7184</v>
      </c>
      <c r="D3614" s="37" t="s">
        <v>7085</v>
      </c>
      <c r="E3614" s="37" t="s">
        <v>21</v>
      </c>
      <c r="F3614" s="40">
        <v>1953</v>
      </c>
      <c r="G3614" s="41"/>
      <c r="H3614" s="42">
        <v>53514149598</v>
      </c>
      <c r="I3614" s="43">
        <v>89</v>
      </c>
      <c r="J3614" s="43" t="s">
        <v>22</v>
      </c>
      <c r="K3614" s="43">
        <v>21.25</v>
      </c>
      <c r="L3614" s="43">
        <v>11.75</v>
      </c>
      <c r="M3614" s="43">
        <v>14.75</v>
      </c>
      <c r="N3614" s="37" t="s">
        <v>195</v>
      </c>
      <c r="O3614" s="37" t="s">
        <v>196</v>
      </c>
    </row>
    <row r="3615" spans="1:15" s="36" customFormat="1" x14ac:dyDescent="0.25">
      <c r="A3615" s="37" t="s">
        <v>7185</v>
      </c>
      <c r="B3615" s="44" t="str">
        <f t="shared" si="68"/>
        <v>WH820 25'Cd/200V/1Ph/60Hz/Auto/cCSAus</v>
      </c>
      <c r="C3615" s="37" t="s">
        <v>7186</v>
      </c>
      <c r="D3615" s="37" t="s">
        <v>7085</v>
      </c>
      <c r="E3615" s="37" t="s">
        <v>21</v>
      </c>
      <c r="F3615" s="40">
        <v>2023</v>
      </c>
      <c r="G3615" s="41"/>
      <c r="H3615" s="42">
        <v>53514151669</v>
      </c>
      <c r="I3615" s="43">
        <v>90</v>
      </c>
      <c r="J3615" s="43" t="s">
        <v>22</v>
      </c>
      <c r="K3615" s="43">
        <v>21.25</v>
      </c>
      <c r="L3615" s="43">
        <v>11.75</v>
      </c>
      <c r="M3615" s="43">
        <v>14.75</v>
      </c>
      <c r="N3615" s="37" t="s">
        <v>195</v>
      </c>
      <c r="O3615" s="37" t="s">
        <v>196</v>
      </c>
    </row>
    <row r="3616" spans="1:15" s="36" customFormat="1" x14ac:dyDescent="0.25">
      <c r="A3616" s="37" t="s">
        <v>7187</v>
      </c>
      <c r="B3616" s="44" t="str">
        <f t="shared" si="68"/>
        <v>E820 50'Cd/230V/1Ph/cCSAus</v>
      </c>
      <c r="C3616" s="37" t="s">
        <v>7188</v>
      </c>
      <c r="D3616" s="37" t="s">
        <v>7085</v>
      </c>
      <c r="E3616" s="37" t="s">
        <v>21</v>
      </c>
      <c r="F3616" s="40">
        <v>2018</v>
      </c>
      <c r="G3616" s="41"/>
      <c r="H3616" s="42">
        <v>53514152239</v>
      </c>
      <c r="I3616" s="43">
        <v>93</v>
      </c>
      <c r="J3616" s="43" t="s">
        <v>22</v>
      </c>
      <c r="K3616" s="43">
        <v>21.25</v>
      </c>
      <c r="L3616" s="43">
        <v>11.75</v>
      </c>
      <c r="M3616" s="43">
        <v>14.75</v>
      </c>
      <c r="N3616" s="37" t="s">
        <v>195</v>
      </c>
      <c r="O3616" s="37" t="s">
        <v>196</v>
      </c>
    </row>
    <row r="3617" spans="1:15" s="36" customFormat="1" x14ac:dyDescent="0.25">
      <c r="A3617" s="37" t="s">
        <v>7189</v>
      </c>
      <c r="B3617" s="44" t="str">
        <f t="shared" si="68"/>
        <v>WH820 35'Cd/200V/1Ph/Auto/cCSAus</v>
      </c>
      <c r="C3617" s="37" t="s">
        <v>7190</v>
      </c>
      <c r="D3617" s="37" t="s">
        <v>7085</v>
      </c>
      <c r="E3617" s="37" t="s">
        <v>21</v>
      </c>
      <c r="F3617" s="40">
        <v>2083</v>
      </c>
      <c r="G3617" s="41"/>
      <c r="H3617" s="42">
        <v>53514152789</v>
      </c>
      <c r="I3617" s="43">
        <v>92</v>
      </c>
      <c r="J3617" s="43" t="s">
        <v>22</v>
      </c>
      <c r="K3617" s="43">
        <v>21.25</v>
      </c>
      <c r="L3617" s="43">
        <v>11.75</v>
      </c>
      <c r="M3617" s="43">
        <v>14.75</v>
      </c>
      <c r="N3617" s="37" t="s">
        <v>195</v>
      </c>
      <c r="O3617" s="37" t="s">
        <v>196</v>
      </c>
    </row>
    <row r="3618" spans="1:15" s="36" customFormat="1" x14ac:dyDescent="0.25">
      <c r="A3618" s="37" t="s">
        <v>7191</v>
      </c>
      <c r="B3618" s="44" t="str">
        <f t="shared" si="68"/>
        <v>WD820 35'Cd/230V/1Ph/cCSAus</v>
      </c>
      <c r="C3618" s="37" t="s">
        <v>7192</v>
      </c>
      <c r="D3618" s="37" t="s">
        <v>7085</v>
      </c>
      <c r="E3618" s="37" t="s">
        <v>21</v>
      </c>
      <c r="F3618" s="40">
        <v>2083</v>
      </c>
      <c r="G3618" s="41"/>
      <c r="H3618" s="42">
        <v>53514182625</v>
      </c>
      <c r="I3618" s="43">
        <v>92</v>
      </c>
      <c r="J3618" s="43" t="s">
        <v>22</v>
      </c>
      <c r="K3618" s="43">
        <v>21.25</v>
      </c>
      <c r="L3618" s="43">
        <v>11.75</v>
      </c>
      <c r="M3618" s="43">
        <v>14.75</v>
      </c>
      <c r="N3618" s="37" t="s">
        <v>195</v>
      </c>
      <c r="O3618" s="37" t="s">
        <v>196</v>
      </c>
    </row>
    <row r="3619" spans="1:15" s="36" customFormat="1" x14ac:dyDescent="0.25">
      <c r="A3619" s="37" t="s">
        <v>7193</v>
      </c>
      <c r="B3619" s="44" t="str">
        <f t="shared" si="68"/>
        <v>I820 35'Cd/200-208V/1Ph/cCSAus</v>
      </c>
      <c r="C3619" s="37" t="s">
        <v>7194</v>
      </c>
      <c r="D3619" s="37" t="s">
        <v>7085</v>
      </c>
      <c r="E3619" s="37" t="s">
        <v>21</v>
      </c>
      <c r="F3619" s="40">
        <v>2013</v>
      </c>
      <c r="G3619" s="41"/>
      <c r="H3619" s="42">
        <v>53514230593</v>
      </c>
      <c r="I3619" s="43">
        <v>93</v>
      </c>
      <c r="J3619" s="43" t="s">
        <v>22</v>
      </c>
      <c r="K3619" s="43">
        <v>21.25</v>
      </c>
      <c r="L3619" s="43">
        <v>11.75</v>
      </c>
      <c r="M3619" s="43">
        <v>14.75</v>
      </c>
      <c r="N3619" s="37" t="s">
        <v>195</v>
      </c>
      <c r="O3619" s="37" t="s">
        <v>196</v>
      </c>
    </row>
    <row r="3620" spans="1:15" s="36" customFormat="1" x14ac:dyDescent="0.25">
      <c r="A3620" s="45" t="s">
        <v>7195</v>
      </c>
      <c r="B3620" s="44" t="str">
        <f t="shared" si="68"/>
        <v>J820 50'Cd/200-208V/3Ph/60H/cCSAus</v>
      </c>
      <c r="C3620" s="37" t="s">
        <v>7196</v>
      </c>
      <c r="D3620" s="37" t="s">
        <v>7085</v>
      </c>
      <c r="E3620" s="37" t="s">
        <v>21</v>
      </c>
      <c r="F3620" s="40">
        <v>2228</v>
      </c>
      <c r="G3620" s="41"/>
      <c r="H3620" s="42">
        <v>53514427405</v>
      </c>
      <c r="I3620" s="43">
        <v>81</v>
      </c>
      <c r="J3620" s="46" t="s">
        <v>22</v>
      </c>
      <c r="K3620" s="43">
        <v>0</v>
      </c>
      <c r="L3620" s="43">
        <v>0</v>
      </c>
      <c r="M3620" s="43">
        <v>0</v>
      </c>
      <c r="N3620" s="37" t="s">
        <v>195</v>
      </c>
      <c r="O3620" s="37" t="s">
        <v>196</v>
      </c>
    </row>
    <row r="3621" spans="1:15" s="36" customFormat="1" x14ac:dyDescent="0.25">
      <c r="A3621" s="45" t="s">
        <v>7197</v>
      </c>
      <c r="B3621" s="44" t="str">
        <f t="shared" si="68"/>
        <v>F820 50'Cd/230V/3Ph/60Hz/cCSAus</v>
      </c>
      <c r="C3621" s="37" t="s">
        <v>7198</v>
      </c>
      <c r="D3621" s="37" t="s">
        <v>7085</v>
      </c>
      <c r="E3621" s="37" t="s">
        <v>21</v>
      </c>
      <c r="F3621" s="40">
        <v>2228</v>
      </c>
      <c r="G3621" s="41"/>
      <c r="H3621" s="42">
        <v>53514427450</v>
      </c>
      <c r="I3621" s="43">
        <v>81</v>
      </c>
      <c r="J3621" s="46" t="s">
        <v>22</v>
      </c>
      <c r="K3621" s="43">
        <v>0</v>
      </c>
      <c r="L3621" s="43">
        <v>0</v>
      </c>
      <c r="M3621" s="43">
        <v>0</v>
      </c>
      <c r="N3621" s="37" t="s">
        <v>195</v>
      </c>
      <c r="O3621" s="37" t="s">
        <v>196</v>
      </c>
    </row>
    <row r="3622" spans="1:15" s="36" customFormat="1" x14ac:dyDescent="0.25">
      <c r="A3622" s="45" t="s">
        <v>7199</v>
      </c>
      <c r="B3622" s="44" t="str">
        <f t="shared" si="68"/>
        <v>G820 50'Cd/460V/3Ph/60Hz/cCSAus</v>
      </c>
      <c r="C3622" s="37" t="s">
        <v>7200</v>
      </c>
      <c r="D3622" s="37" t="s">
        <v>7085</v>
      </c>
      <c r="E3622" s="37" t="s">
        <v>21</v>
      </c>
      <c r="F3622" s="40">
        <v>2228</v>
      </c>
      <c r="G3622" s="41"/>
      <c r="H3622" s="42">
        <v>53514427498</v>
      </c>
      <c r="I3622" s="43">
        <v>81</v>
      </c>
      <c r="J3622" s="46" t="s">
        <v>22</v>
      </c>
      <c r="K3622" s="43">
        <v>0</v>
      </c>
      <c r="L3622" s="43">
        <v>0</v>
      </c>
      <c r="M3622" s="43">
        <v>0</v>
      </c>
      <c r="N3622" s="37" t="s">
        <v>195</v>
      </c>
      <c r="O3622" s="37" t="s">
        <v>196</v>
      </c>
    </row>
    <row r="3623" spans="1:15" s="36" customFormat="1" x14ac:dyDescent="0.25">
      <c r="A3623" s="39" t="s">
        <v>7201</v>
      </c>
      <c r="B3623" s="44" t="str">
        <f t="shared" si="68"/>
        <v>I820 25'Cd/200-208V/1Ph/cCSAus</v>
      </c>
      <c r="C3623" s="39" t="str">
        <f>VLOOKUP(A3623,'[2]2021 M10 PricePartsList'!$A:$D,2,FALSE)</f>
        <v>I820 25'Cd/200-208V/1Ph/cCSAus</v>
      </c>
      <c r="D3623" s="39" t="s">
        <v>7085</v>
      </c>
      <c r="E3623" s="37" t="s">
        <v>21</v>
      </c>
      <c r="F3623" s="50">
        <v>2003</v>
      </c>
      <c r="G3623" s="41"/>
      <c r="H3623" s="42">
        <v>53514467326</v>
      </c>
      <c r="I3623" s="43">
        <v>93</v>
      </c>
      <c r="J3623" s="46" t="s">
        <v>22</v>
      </c>
      <c r="K3623" s="43">
        <v>21.25</v>
      </c>
      <c r="L3623" s="43">
        <v>11.75</v>
      </c>
      <c r="M3623" s="43">
        <v>14.75</v>
      </c>
      <c r="N3623" s="37" t="s">
        <v>195</v>
      </c>
      <c r="O3623" s="37" t="s">
        <v>196</v>
      </c>
    </row>
    <row r="3624" spans="1:15" s="36" customFormat="1" x14ac:dyDescent="0.25">
      <c r="A3624" s="37" t="s">
        <v>7202</v>
      </c>
      <c r="B3624" s="44" t="str">
        <f t="shared" si="68"/>
        <v>E840 230V/1Ph/2Hp/UL/cCSAus</v>
      </c>
      <c r="C3624" s="37" t="s">
        <v>7203</v>
      </c>
      <c r="D3624" s="37" t="str">
        <f>VLOOKUP(A3624,'[1]Zoeller Pump Company'!$A$10:$C$3862,3,FALSE)</f>
        <v>https://www.zoellerpumps.com/en-us/products/grinder-pumps/commercial/840</v>
      </c>
      <c r="E3624" s="37" t="s">
        <v>21</v>
      </c>
      <c r="F3624" s="40">
        <v>2718</v>
      </c>
      <c r="G3624" s="41"/>
      <c r="H3624" s="42">
        <v>53514046248</v>
      </c>
      <c r="I3624" s="43">
        <v>137</v>
      </c>
      <c r="J3624" s="43" t="s">
        <v>22</v>
      </c>
      <c r="K3624" s="43">
        <v>24.75</v>
      </c>
      <c r="L3624" s="43">
        <v>12</v>
      </c>
      <c r="M3624" s="43">
        <v>15</v>
      </c>
      <c r="N3624" s="37" t="s">
        <v>23</v>
      </c>
      <c r="O3624" s="37" t="s">
        <v>24</v>
      </c>
    </row>
    <row r="3625" spans="1:15" s="36" customFormat="1" x14ac:dyDescent="0.25">
      <c r="A3625" s="37" t="s">
        <v>7204</v>
      </c>
      <c r="B3625" s="44" t="str">
        <f t="shared" si="68"/>
        <v>I840 200-208V/1Ph/2Hp/UL/cCSAus</v>
      </c>
      <c r="C3625" s="37" t="s">
        <v>7205</v>
      </c>
      <c r="D3625" s="37" t="s">
        <v>7206</v>
      </c>
      <c r="E3625" s="37" t="s">
        <v>21</v>
      </c>
      <c r="F3625" s="40">
        <v>2718</v>
      </c>
      <c r="G3625" s="41"/>
      <c r="H3625" s="42">
        <v>53514046255</v>
      </c>
      <c r="I3625" s="43">
        <v>137</v>
      </c>
      <c r="J3625" s="43" t="s">
        <v>22</v>
      </c>
      <c r="K3625" s="43">
        <v>24.75</v>
      </c>
      <c r="L3625" s="43">
        <v>12</v>
      </c>
      <c r="M3625" s="43">
        <v>15</v>
      </c>
      <c r="N3625" s="37" t="s">
        <v>23</v>
      </c>
      <c r="O3625" s="37" t="s">
        <v>24</v>
      </c>
    </row>
    <row r="3626" spans="1:15" s="36" customFormat="1" x14ac:dyDescent="0.25">
      <c r="A3626" s="37" t="s">
        <v>7207</v>
      </c>
      <c r="B3626" s="44" t="str">
        <f t="shared" si="68"/>
        <v>F840 230V/3Ph/2Hp/UL/cCSAus</v>
      </c>
      <c r="C3626" s="37" t="s">
        <v>7208</v>
      </c>
      <c r="D3626" s="37" t="s">
        <v>7206</v>
      </c>
      <c r="E3626" s="37" t="s">
        <v>21</v>
      </c>
      <c r="F3626" s="40">
        <v>2656</v>
      </c>
      <c r="G3626" s="41"/>
      <c r="H3626" s="42">
        <v>53514046262</v>
      </c>
      <c r="I3626" s="43">
        <v>132</v>
      </c>
      <c r="J3626" s="43" t="s">
        <v>22</v>
      </c>
      <c r="K3626" s="43">
        <v>24.75</v>
      </c>
      <c r="L3626" s="43">
        <v>12</v>
      </c>
      <c r="M3626" s="43">
        <v>15</v>
      </c>
      <c r="N3626" s="37" t="s">
        <v>23</v>
      </c>
      <c r="O3626" s="37" t="s">
        <v>24</v>
      </c>
    </row>
    <row r="3627" spans="1:15" s="36" customFormat="1" x14ac:dyDescent="0.25">
      <c r="A3627" s="37" t="s">
        <v>7209</v>
      </c>
      <c r="B3627" s="44" t="str">
        <f t="shared" ref="B3627:B3690" si="69">IF(D3627&lt;&gt;0,HYPERLINK(D3627,C3627),"NO LINK")</f>
        <v>J840 200-208V/3Ph/2Hp/UL/cCSAus</v>
      </c>
      <c r="C3627" s="37" t="s">
        <v>7210</v>
      </c>
      <c r="D3627" s="37" t="s">
        <v>7206</v>
      </c>
      <c r="E3627" s="37" t="s">
        <v>21</v>
      </c>
      <c r="F3627" s="40">
        <v>2656</v>
      </c>
      <c r="G3627" s="41"/>
      <c r="H3627" s="42">
        <v>53514046279</v>
      </c>
      <c r="I3627" s="43">
        <v>132</v>
      </c>
      <c r="J3627" s="43" t="s">
        <v>22</v>
      </c>
      <c r="K3627" s="43">
        <v>24.75</v>
      </c>
      <c r="L3627" s="43">
        <v>12</v>
      </c>
      <c r="M3627" s="43">
        <v>15</v>
      </c>
      <c r="N3627" s="37" t="s">
        <v>23</v>
      </c>
      <c r="O3627" s="37" t="s">
        <v>24</v>
      </c>
    </row>
    <row r="3628" spans="1:15" s="36" customFormat="1" x14ac:dyDescent="0.25">
      <c r="A3628" s="37" t="s">
        <v>7211</v>
      </c>
      <c r="B3628" s="44" t="str">
        <f t="shared" si="69"/>
        <v>G840 460V/3Ph/2Hp/UL/cCSAus</v>
      </c>
      <c r="C3628" s="37" t="s">
        <v>7212</v>
      </c>
      <c r="D3628" s="37" t="s">
        <v>7206</v>
      </c>
      <c r="E3628" s="37" t="s">
        <v>21</v>
      </c>
      <c r="F3628" s="40">
        <v>2656</v>
      </c>
      <c r="G3628" s="41"/>
      <c r="H3628" s="42">
        <v>53514046286</v>
      </c>
      <c r="I3628" s="43">
        <v>132</v>
      </c>
      <c r="J3628" s="43" t="s">
        <v>22</v>
      </c>
      <c r="K3628" s="43">
        <v>24.75</v>
      </c>
      <c r="L3628" s="43">
        <v>12</v>
      </c>
      <c r="M3628" s="43">
        <v>15</v>
      </c>
      <c r="N3628" s="37" t="s">
        <v>23</v>
      </c>
      <c r="O3628" s="37" t="s">
        <v>24</v>
      </c>
    </row>
    <row r="3629" spans="1:15" s="36" customFormat="1" x14ac:dyDescent="0.25">
      <c r="A3629" s="37" t="s">
        <v>7213</v>
      </c>
      <c r="B3629" s="44" t="str">
        <f t="shared" si="69"/>
        <v>M84 115V/1Ph/cCSAus/.5 Hp/Cast Iron</v>
      </c>
      <c r="C3629" s="37" t="s">
        <v>7214</v>
      </c>
      <c r="D3629" s="37" t="str">
        <f>VLOOKUP(A3629,'[1]Zoeller Pump Company'!$A$10:$C$3862,3,FALSE)</f>
        <v>https://www.zoellerpumps.com/en-us/products/utility-pedestal/80-series</v>
      </c>
      <c r="E3629" s="37" t="s">
        <v>21</v>
      </c>
      <c r="F3629" s="40">
        <v>354</v>
      </c>
      <c r="G3629" s="41"/>
      <c r="H3629" s="42">
        <v>53514127282</v>
      </c>
      <c r="I3629" s="43">
        <v>22.5</v>
      </c>
      <c r="J3629" s="43" t="s">
        <v>22</v>
      </c>
      <c r="K3629" s="43">
        <v>35.75</v>
      </c>
      <c r="L3629" s="43">
        <v>9.25</v>
      </c>
      <c r="M3629" s="43">
        <v>10.75</v>
      </c>
      <c r="N3629" s="37" t="s">
        <v>23</v>
      </c>
      <c r="O3629" s="37" t="s">
        <v>24</v>
      </c>
    </row>
    <row r="3630" spans="1:15" s="36" customFormat="1" x14ac:dyDescent="0.25">
      <c r="A3630" s="37" t="s">
        <v>7215</v>
      </c>
      <c r="B3630" s="44" t="str">
        <f t="shared" si="69"/>
        <v>J840 200-208/3P/2Hp/UL/cCSAus/Hydromatic Rail</v>
      </c>
      <c r="C3630" s="37" t="s">
        <v>7216</v>
      </c>
      <c r="D3630" s="37" t="s">
        <v>7206</v>
      </c>
      <c r="E3630" s="37" t="s">
        <v>21</v>
      </c>
      <c r="F3630" s="40">
        <v>2656</v>
      </c>
      <c r="G3630" s="41"/>
      <c r="H3630" s="42">
        <v>53514063085</v>
      </c>
      <c r="I3630" s="43">
        <v>132</v>
      </c>
      <c r="J3630" s="43" t="s">
        <v>22</v>
      </c>
      <c r="K3630" s="43">
        <v>24.75</v>
      </c>
      <c r="L3630" s="43">
        <v>12</v>
      </c>
      <c r="M3630" s="43">
        <v>15</v>
      </c>
      <c r="N3630" s="37" t="s">
        <v>23</v>
      </c>
      <c r="O3630" s="37" t="s">
        <v>24</v>
      </c>
    </row>
    <row r="3631" spans="1:15" s="36" customFormat="1" x14ac:dyDescent="0.25">
      <c r="A3631" s="37" t="s">
        <v>7217</v>
      </c>
      <c r="B3631" s="44" t="str">
        <f t="shared" si="69"/>
        <v>E840 35'Cds/230V/1Ph/UL/cCSAus</v>
      </c>
      <c r="C3631" s="37" t="s">
        <v>7218</v>
      </c>
      <c r="D3631" s="37" t="s">
        <v>7206</v>
      </c>
      <c r="E3631" s="37" t="s">
        <v>21</v>
      </c>
      <c r="F3631" s="40">
        <v>2828</v>
      </c>
      <c r="G3631" s="41"/>
      <c r="H3631" s="42">
        <v>53514069025</v>
      </c>
      <c r="I3631" s="43">
        <v>140</v>
      </c>
      <c r="J3631" s="43" t="s">
        <v>22</v>
      </c>
      <c r="K3631" s="43">
        <v>24.75</v>
      </c>
      <c r="L3631" s="43">
        <v>12</v>
      </c>
      <c r="M3631" s="43">
        <v>15</v>
      </c>
      <c r="N3631" s="37" t="s">
        <v>23</v>
      </c>
      <c r="O3631" s="37" t="s">
        <v>24</v>
      </c>
    </row>
    <row r="3632" spans="1:15" s="36" customFormat="1" x14ac:dyDescent="0.25">
      <c r="A3632" s="37" t="s">
        <v>7219</v>
      </c>
      <c r="B3632" s="44" t="str">
        <f t="shared" si="69"/>
        <v>G840 460/3P/2Hp/Hydromatic Rail Sys/UL/cCSAus</v>
      </c>
      <c r="C3632" s="37" t="s">
        <v>7220</v>
      </c>
      <c r="D3632" s="37" t="s">
        <v>7206</v>
      </c>
      <c r="E3632" s="37" t="s">
        <v>21</v>
      </c>
      <c r="F3632" s="40">
        <v>2656</v>
      </c>
      <c r="G3632" s="41"/>
      <c r="H3632" s="42">
        <v>53514070076</v>
      </c>
      <c r="I3632" s="43">
        <v>132</v>
      </c>
      <c r="J3632" s="43" t="s">
        <v>22</v>
      </c>
      <c r="K3632" s="43">
        <v>24.75</v>
      </c>
      <c r="L3632" s="43">
        <v>12</v>
      </c>
      <c r="M3632" s="43">
        <v>15</v>
      </c>
      <c r="N3632" s="37" t="s">
        <v>23</v>
      </c>
      <c r="O3632" s="37" t="s">
        <v>24</v>
      </c>
    </row>
    <row r="3633" spans="1:16" s="36" customFormat="1" x14ac:dyDescent="0.25">
      <c r="A3633" s="37" t="s">
        <v>7221</v>
      </c>
      <c r="B3633" s="44" t="str">
        <f t="shared" si="69"/>
        <v>F840 230V/3Ph/2Hp/Hydromatic Rail Sys/UL/cCSAus</v>
      </c>
      <c r="C3633" s="37" t="s">
        <v>7222</v>
      </c>
      <c r="D3633" s="37" t="s">
        <v>7206</v>
      </c>
      <c r="E3633" s="37" t="s">
        <v>21</v>
      </c>
      <c r="F3633" s="40">
        <v>2706</v>
      </c>
      <c r="G3633" s="41"/>
      <c r="H3633" s="42">
        <v>53514079253</v>
      </c>
      <c r="I3633" s="43">
        <v>132</v>
      </c>
      <c r="J3633" s="43" t="s">
        <v>22</v>
      </c>
      <c r="K3633" s="43">
        <v>24.75</v>
      </c>
      <c r="L3633" s="43">
        <v>12</v>
      </c>
      <c r="M3633" s="43">
        <v>15</v>
      </c>
      <c r="N3633" s="37" t="s">
        <v>23</v>
      </c>
      <c r="O3633" s="37" t="s">
        <v>24</v>
      </c>
      <c r="P3633" s="39"/>
    </row>
    <row r="3634" spans="1:16" s="36" customFormat="1" x14ac:dyDescent="0.25">
      <c r="A3634" s="37" t="s">
        <v>7223</v>
      </c>
      <c r="B3634" s="44" t="str">
        <f t="shared" si="69"/>
        <v>E840 50'Cds/230V/1Ph/UL/cCSAus</v>
      </c>
      <c r="C3634" s="37" t="s">
        <v>7224</v>
      </c>
      <c r="D3634" s="37" t="s">
        <v>7206</v>
      </c>
      <c r="E3634" s="37" t="s">
        <v>21</v>
      </c>
      <c r="F3634" s="40">
        <v>2928</v>
      </c>
      <c r="G3634" s="41"/>
      <c r="H3634" s="42">
        <v>53514082437</v>
      </c>
      <c r="I3634" s="43">
        <v>149</v>
      </c>
      <c r="J3634" s="43" t="s">
        <v>22</v>
      </c>
      <c r="K3634" s="43">
        <v>24.75</v>
      </c>
      <c r="L3634" s="43">
        <v>12</v>
      </c>
      <c r="M3634" s="43">
        <v>15</v>
      </c>
      <c r="N3634" s="37" t="s">
        <v>23</v>
      </c>
      <c r="O3634" s="37" t="s">
        <v>24</v>
      </c>
    </row>
    <row r="3635" spans="1:16" s="36" customFormat="1" x14ac:dyDescent="0.25">
      <c r="A3635" s="37" t="s">
        <v>7225</v>
      </c>
      <c r="B3635" s="44" t="str">
        <f t="shared" si="69"/>
        <v>J840 35'Cd/200-208V/3Ph/2Hp/UL/cCSAus</v>
      </c>
      <c r="C3635" s="37" t="s">
        <v>7226</v>
      </c>
      <c r="D3635" s="37" t="s">
        <v>7206</v>
      </c>
      <c r="E3635" s="37" t="s">
        <v>21</v>
      </c>
      <c r="F3635" s="40">
        <v>2766</v>
      </c>
      <c r="G3635" s="41"/>
      <c r="H3635" s="42">
        <v>53514085889</v>
      </c>
      <c r="I3635" s="43">
        <v>141</v>
      </c>
      <c r="J3635" s="43" t="s">
        <v>22</v>
      </c>
      <c r="K3635" s="43">
        <v>24.75</v>
      </c>
      <c r="L3635" s="43">
        <v>12</v>
      </c>
      <c r="M3635" s="43">
        <v>15</v>
      </c>
      <c r="N3635" s="37" t="s">
        <v>23</v>
      </c>
      <c r="O3635" s="37" t="s">
        <v>24</v>
      </c>
    </row>
    <row r="3636" spans="1:16" s="36" customFormat="1" x14ac:dyDescent="0.25">
      <c r="A3636" s="37" t="s">
        <v>7227</v>
      </c>
      <c r="B3636" s="44" t="str">
        <f t="shared" si="69"/>
        <v>G840 50'Cd/460V/3Ph/2Hp/UL/cCSAus</v>
      </c>
      <c r="C3636" s="37" t="s">
        <v>7228</v>
      </c>
      <c r="D3636" s="37" t="s">
        <v>7206</v>
      </c>
      <c r="E3636" s="37" t="s">
        <v>21</v>
      </c>
      <c r="F3636" s="40">
        <v>2866</v>
      </c>
      <c r="G3636" s="41"/>
      <c r="H3636" s="42">
        <v>53514091422</v>
      </c>
      <c r="I3636" s="43">
        <v>144</v>
      </c>
      <c r="J3636" s="43" t="s">
        <v>22</v>
      </c>
      <c r="K3636" s="43">
        <v>24.75</v>
      </c>
      <c r="L3636" s="43">
        <v>12</v>
      </c>
      <c r="M3636" s="43">
        <v>15</v>
      </c>
      <c r="N3636" s="37" t="s">
        <v>23</v>
      </c>
      <c r="O3636" s="37" t="s">
        <v>24</v>
      </c>
    </row>
    <row r="3637" spans="1:16" s="36" customFormat="1" x14ac:dyDescent="0.25">
      <c r="A3637" s="37" t="s">
        <v>7229</v>
      </c>
      <c r="B3637" s="44" t="str">
        <f t="shared" si="69"/>
        <v>F840 35'Cd/230V/3Ph/2Hp/UL/cCSAus</v>
      </c>
      <c r="C3637" s="37" t="s">
        <v>7230</v>
      </c>
      <c r="D3637" s="37" t="s">
        <v>7206</v>
      </c>
      <c r="E3637" s="37" t="s">
        <v>21</v>
      </c>
      <c r="F3637" s="40">
        <v>2766</v>
      </c>
      <c r="G3637" s="41"/>
      <c r="H3637" s="42">
        <v>53514095475</v>
      </c>
      <c r="I3637" s="43">
        <v>140</v>
      </c>
      <c r="J3637" s="43" t="s">
        <v>22</v>
      </c>
      <c r="K3637" s="43">
        <v>24.75</v>
      </c>
      <c r="L3637" s="43">
        <v>12</v>
      </c>
      <c r="M3637" s="43">
        <v>15</v>
      </c>
      <c r="N3637" s="37" t="s">
        <v>23</v>
      </c>
      <c r="O3637" s="37" t="s">
        <v>24</v>
      </c>
    </row>
    <row r="3638" spans="1:16" s="36" customFormat="1" x14ac:dyDescent="0.25">
      <c r="A3638" s="37" t="s">
        <v>7231</v>
      </c>
      <c r="B3638" s="44" t="str">
        <f t="shared" si="69"/>
        <v>F840 50'Cd/230V/3Ph/2Hp/UL/cCSAus</v>
      </c>
      <c r="C3638" s="37" t="s">
        <v>7232</v>
      </c>
      <c r="D3638" s="37" t="s">
        <v>7206</v>
      </c>
      <c r="E3638" s="37" t="s">
        <v>21</v>
      </c>
      <c r="F3638" s="40">
        <v>2866</v>
      </c>
      <c r="G3638" s="41"/>
      <c r="H3638" s="42">
        <v>53514100506</v>
      </c>
      <c r="I3638" s="43">
        <v>145</v>
      </c>
      <c r="J3638" s="43" t="s">
        <v>22</v>
      </c>
      <c r="K3638" s="43">
        <v>24.75</v>
      </c>
      <c r="L3638" s="43">
        <v>12</v>
      </c>
      <c r="M3638" s="43">
        <v>15</v>
      </c>
      <c r="N3638" s="37" t="s">
        <v>23</v>
      </c>
      <c r="O3638" s="37" t="s">
        <v>24</v>
      </c>
    </row>
    <row r="3639" spans="1:16" s="36" customFormat="1" x14ac:dyDescent="0.25">
      <c r="A3639" s="37" t="s">
        <v>7233</v>
      </c>
      <c r="B3639" s="44" t="str">
        <f t="shared" si="69"/>
        <v>E840 25'Cd/230V/1Ph/UL/cCSAus</v>
      </c>
      <c r="C3639" s="37" t="s">
        <v>7234</v>
      </c>
      <c r="D3639" s="37" t="s">
        <v>7206</v>
      </c>
      <c r="E3639" s="37" t="s">
        <v>21</v>
      </c>
      <c r="F3639" s="40">
        <v>2768</v>
      </c>
      <c r="G3639" s="41"/>
      <c r="H3639" s="42">
        <v>53514105457</v>
      </c>
      <c r="I3639" s="43">
        <v>139</v>
      </c>
      <c r="J3639" s="43" t="s">
        <v>22</v>
      </c>
      <c r="K3639" s="43">
        <v>24.75</v>
      </c>
      <c r="L3639" s="43">
        <v>12</v>
      </c>
      <c r="M3639" s="43">
        <v>15</v>
      </c>
      <c r="N3639" s="37" t="s">
        <v>23</v>
      </c>
      <c r="O3639" s="37" t="s">
        <v>24</v>
      </c>
    </row>
    <row r="3640" spans="1:16" s="36" customFormat="1" x14ac:dyDescent="0.25">
      <c r="A3640" s="37" t="s">
        <v>7235</v>
      </c>
      <c r="B3640" s="44" t="str">
        <f t="shared" si="69"/>
        <v>F840 25'Cd/230V/3Ph/2Hp/UL/cCSAus</v>
      </c>
      <c r="C3640" s="37" t="s">
        <v>7236</v>
      </c>
      <c r="D3640" s="37" t="s">
        <v>7206</v>
      </c>
      <c r="E3640" s="37" t="s">
        <v>21</v>
      </c>
      <c r="F3640" s="40">
        <v>2706</v>
      </c>
      <c r="G3640" s="41"/>
      <c r="H3640" s="42">
        <v>53514144432</v>
      </c>
      <c r="I3640" s="43">
        <v>138</v>
      </c>
      <c r="J3640" s="43" t="s">
        <v>22</v>
      </c>
      <c r="K3640" s="43">
        <v>24.75</v>
      </c>
      <c r="L3640" s="43">
        <v>12</v>
      </c>
      <c r="M3640" s="43">
        <v>15</v>
      </c>
      <c r="N3640" s="37" t="s">
        <v>23</v>
      </c>
      <c r="O3640" s="37" t="s">
        <v>24</v>
      </c>
      <c r="P3640" s="39"/>
    </row>
    <row r="3641" spans="1:16" s="36" customFormat="1" x14ac:dyDescent="0.25">
      <c r="A3641" s="37" t="s">
        <v>7237</v>
      </c>
      <c r="B3641" s="44" t="str">
        <f t="shared" si="69"/>
        <v>J840 50'Cd/200-208V/3Ph/2Hp/UL/cCSAus</v>
      </c>
      <c r="C3641" s="37" t="s">
        <v>7238</v>
      </c>
      <c r="D3641" s="37" t="s">
        <v>7206</v>
      </c>
      <c r="E3641" s="37" t="s">
        <v>21</v>
      </c>
      <c r="F3641" s="40">
        <v>2866</v>
      </c>
      <c r="G3641" s="41"/>
      <c r="H3641" s="42">
        <v>53514147495</v>
      </c>
      <c r="I3641" s="43">
        <v>145</v>
      </c>
      <c r="J3641" s="43" t="s">
        <v>22</v>
      </c>
      <c r="K3641" s="43">
        <v>24.75</v>
      </c>
      <c r="L3641" s="43">
        <v>12</v>
      </c>
      <c r="M3641" s="43">
        <v>15</v>
      </c>
      <c r="N3641" s="37" t="s">
        <v>23</v>
      </c>
      <c r="O3641" s="37" t="s">
        <v>24</v>
      </c>
      <c r="P3641" s="39"/>
    </row>
    <row r="3642" spans="1:16" s="36" customFormat="1" x14ac:dyDescent="0.25">
      <c r="A3642" s="37" t="s">
        <v>7239</v>
      </c>
      <c r="B3642" s="44" t="str">
        <f t="shared" si="69"/>
        <v>I840 35'Cd/200-208V/1Ph/2Hp/UL/cCSAus</v>
      </c>
      <c r="C3642" s="37" t="s">
        <v>7240</v>
      </c>
      <c r="D3642" s="37" t="s">
        <v>7206</v>
      </c>
      <c r="E3642" s="37" t="s">
        <v>21</v>
      </c>
      <c r="F3642" s="40">
        <v>2828</v>
      </c>
      <c r="G3642" s="41"/>
      <c r="H3642" s="42">
        <v>53514148003</v>
      </c>
      <c r="I3642" s="43">
        <v>140</v>
      </c>
      <c r="J3642" s="43" t="s">
        <v>22</v>
      </c>
      <c r="K3642" s="43">
        <v>24.75</v>
      </c>
      <c r="L3642" s="43">
        <v>12</v>
      </c>
      <c r="M3642" s="43">
        <v>15</v>
      </c>
      <c r="N3642" s="37" t="s">
        <v>23</v>
      </c>
      <c r="O3642" s="37" t="s">
        <v>24</v>
      </c>
    </row>
    <row r="3643" spans="1:16" s="36" customFormat="1" x14ac:dyDescent="0.25">
      <c r="A3643" s="37" t="s">
        <v>7241</v>
      </c>
      <c r="B3643" s="44" t="str">
        <f t="shared" si="69"/>
        <v>G840 35'Cd/460V/3Ph/2Hp/UL/cCSAus</v>
      </c>
      <c r="C3643" s="37" t="s">
        <v>7242</v>
      </c>
      <c r="D3643" s="37" t="s">
        <v>7206</v>
      </c>
      <c r="E3643" s="37" t="s">
        <v>21</v>
      </c>
      <c r="F3643" s="40">
        <v>2766</v>
      </c>
      <c r="G3643" s="41"/>
      <c r="H3643" s="42">
        <v>53514153786</v>
      </c>
      <c r="I3643" s="43">
        <v>141</v>
      </c>
      <c r="J3643" s="43" t="s">
        <v>22</v>
      </c>
      <c r="K3643" s="43">
        <v>24.75</v>
      </c>
      <c r="L3643" s="43">
        <v>12</v>
      </c>
      <c r="M3643" s="43">
        <v>15</v>
      </c>
      <c r="N3643" s="37" t="s">
        <v>23</v>
      </c>
      <c r="O3643" s="37" t="s">
        <v>24</v>
      </c>
    </row>
    <row r="3644" spans="1:16" s="36" customFormat="1" x14ac:dyDescent="0.25">
      <c r="A3644" s="37" t="s">
        <v>7243</v>
      </c>
      <c r="B3644" s="44" t="str">
        <f t="shared" si="69"/>
        <v>J840 25'Cd/200-208V/3Ph/2Hp/UL/cCSAus</v>
      </c>
      <c r="C3644" s="37" t="s">
        <v>7244</v>
      </c>
      <c r="D3644" s="37" t="s">
        <v>7206</v>
      </c>
      <c r="E3644" s="37" t="s">
        <v>21</v>
      </c>
      <c r="F3644" s="40">
        <v>2706</v>
      </c>
      <c r="G3644" s="41"/>
      <c r="H3644" s="42">
        <v>53514153915</v>
      </c>
      <c r="I3644" s="43">
        <v>144</v>
      </c>
      <c r="J3644" s="43" t="s">
        <v>22</v>
      </c>
      <c r="K3644" s="43">
        <v>24.75</v>
      </c>
      <c r="L3644" s="43">
        <v>12</v>
      </c>
      <c r="M3644" s="43">
        <v>15</v>
      </c>
      <c r="N3644" s="37" t="s">
        <v>23</v>
      </c>
      <c r="O3644" s="37" t="s">
        <v>24</v>
      </c>
    </row>
    <row r="3645" spans="1:16" s="36" customFormat="1" x14ac:dyDescent="0.25">
      <c r="A3645" s="37" t="s">
        <v>7245</v>
      </c>
      <c r="B3645" s="44" t="str">
        <f t="shared" si="69"/>
        <v>EX840 230V/1Ph/2Hp/Ex Pr/cFMus/CSA</v>
      </c>
      <c r="C3645" s="37" t="s">
        <v>7246</v>
      </c>
      <c r="D3645" s="37" t="s">
        <v>7206</v>
      </c>
      <c r="E3645" s="37" t="s">
        <v>21</v>
      </c>
      <c r="F3645" s="40">
        <v>3760</v>
      </c>
      <c r="G3645" s="41"/>
      <c r="H3645" s="42">
        <v>53514268435</v>
      </c>
      <c r="I3645" s="43">
        <v>155</v>
      </c>
      <c r="J3645" s="43" t="s">
        <v>22</v>
      </c>
      <c r="K3645" s="43">
        <v>32</v>
      </c>
      <c r="L3645" s="43">
        <v>12</v>
      </c>
      <c r="M3645" s="43">
        <v>15</v>
      </c>
      <c r="N3645" s="37" t="s">
        <v>23</v>
      </c>
      <c r="O3645" s="37" t="s">
        <v>24</v>
      </c>
    </row>
    <row r="3646" spans="1:16" s="36" customFormat="1" x14ac:dyDescent="0.25">
      <c r="A3646" s="37" t="s">
        <v>7247</v>
      </c>
      <c r="B3646" s="44" t="str">
        <f t="shared" si="69"/>
        <v>IX840 200-208V/1Ph/2Hp/Ex Pr/cFMus/CSA</v>
      </c>
      <c r="C3646" s="37" t="s">
        <v>7248</v>
      </c>
      <c r="D3646" s="37" t="s">
        <v>7206</v>
      </c>
      <c r="E3646" s="37" t="s">
        <v>21</v>
      </c>
      <c r="F3646" s="40">
        <v>3760</v>
      </c>
      <c r="G3646" s="41"/>
      <c r="H3646" s="42">
        <v>53514268459</v>
      </c>
      <c r="I3646" s="43">
        <v>155</v>
      </c>
      <c r="J3646" s="43" t="s">
        <v>22</v>
      </c>
      <c r="K3646" s="43">
        <v>32</v>
      </c>
      <c r="L3646" s="43">
        <v>12</v>
      </c>
      <c r="M3646" s="43">
        <v>15</v>
      </c>
      <c r="N3646" s="37" t="s">
        <v>23</v>
      </c>
      <c r="O3646" s="37" t="s">
        <v>24</v>
      </c>
    </row>
    <row r="3647" spans="1:16" s="36" customFormat="1" x14ac:dyDescent="0.25">
      <c r="A3647" s="37" t="s">
        <v>7249</v>
      </c>
      <c r="B3647" s="44" t="str">
        <f t="shared" si="69"/>
        <v>JX840 200-208V/3Ph/2Hp/Ex Pr/cFMus/CSA</v>
      </c>
      <c r="C3647" s="37" t="s">
        <v>7250</v>
      </c>
      <c r="D3647" s="37" t="s">
        <v>7206</v>
      </c>
      <c r="E3647" s="37" t="s">
        <v>21</v>
      </c>
      <c r="F3647" s="40">
        <v>3697</v>
      </c>
      <c r="G3647" s="41"/>
      <c r="H3647" s="42">
        <v>53514268497</v>
      </c>
      <c r="I3647" s="43">
        <v>151</v>
      </c>
      <c r="J3647" s="43" t="s">
        <v>22</v>
      </c>
      <c r="K3647" s="43">
        <v>32</v>
      </c>
      <c r="L3647" s="43">
        <v>12</v>
      </c>
      <c r="M3647" s="43">
        <v>15</v>
      </c>
      <c r="N3647" s="37" t="s">
        <v>23</v>
      </c>
      <c r="O3647" s="37" t="s">
        <v>24</v>
      </c>
    </row>
    <row r="3648" spans="1:16" s="36" customFormat="1" x14ac:dyDescent="0.25">
      <c r="A3648" s="37" t="s">
        <v>7251</v>
      </c>
      <c r="B3648" s="44" t="str">
        <f t="shared" si="69"/>
        <v>FX840 230V/3Ph/2Hp/Ex Pr/cFMus/CSA</v>
      </c>
      <c r="C3648" s="37" t="s">
        <v>7252</v>
      </c>
      <c r="D3648" s="37" t="s">
        <v>7206</v>
      </c>
      <c r="E3648" s="37" t="s">
        <v>21</v>
      </c>
      <c r="F3648" s="40">
        <v>3697</v>
      </c>
      <c r="G3648" s="41"/>
      <c r="H3648" s="42">
        <v>53514268510</v>
      </c>
      <c r="I3648" s="43">
        <v>151</v>
      </c>
      <c r="J3648" s="43" t="s">
        <v>22</v>
      </c>
      <c r="K3648" s="43">
        <v>32</v>
      </c>
      <c r="L3648" s="43">
        <v>12</v>
      </c>
      <c r="M3648" s="43">
        <v>15</v>
      </c>
      <c r="N3648" s="37" t="s">
        <v>23</v>
      </c>
      <c r="O3648" s="37" t="s">
        <v>24</v>
      </c>
    </row>
    <row r="3649" spans="1:16" s="36" customFormat="1" x14ac:dyDescent="0.25">
      <c r="A3649" s="37" t="s">
        <v>7253</v>
      </c>
      <c r="B3649" s="44" t="str">
        <f t="shared" si="69"/>
        <v>GX840 460V/3Ph/2Hp/Ex Pr/cFMus/CSA</v>
      </c>
      <c r="C3649" s="37" t="s">
        <v>7254</v>
      </c>
      <c r="D3649" s="37" t="s">
        <v>7206</v>
      </c>
      <c r="E3649" s="37" t="s">
        <v>21</v>
      </c>
      <c r="F3649" s="40">
        <v>3697</v>
      </c>
      <c r="G3649" s="41"/>
      <c r="H3649" s="42">
        <v>53514268534</v>
      </c>
      <c r="I3649" s="43">
        <v>151</v>
      </c>
      <c r="J3649" s="43" t="s">
        <v>22</v>
      </c>
      <c r="K3649" s="43">
        <v>32</v>
      </c>
      <c r="L3649" s="43">
        <v>12</v>
      </c>
      <c r="M3649" s="43">
        <v>15</v>
      </c>
      <c r="N3649" s="37" t="s">
        <v>23</v>
      </c>
      <c r="O3649" s="37" t="s">
        <v>24</v>
      </c>
    </row>
    <row r="3650" spans="1:16" s="36" customFormat="1" x14ac:dyDescent="0.25">
      <c r="A3650" s="37" t="s">
        <v>7255</v>
      </c>
      <c r="B3650" s="44" t="str">
        <f t="shared" si="69"/>
        <v>I840 50'Cd/200-208V/1Ph/2Hp/UL/cCSAus</v>
      </c>
      <c r="C3650" s="37" t="s">
        <v>7256</v>
      </c>
      <c r="D3650" s="37" t="s">
        <v>7206</v>
      </c>
      <c r="E3650" s="37" t="s">
        <v>21</v>
      </c>
      <c r="F3650" s="40">
        <v>2928</v>
      </c>
      <c r="G3650" s="41"/>
      <c r="H3650" s="42">
        <v>53514290078</v>
      </c>
      <c r="I3650" s="43">
        <v>142</v>
      </c>
      <c r="J3650" s="43" t="s">
        <v>22</v>
      </c>
      <c r="K3650" s="43">
        <v>24.75</v>
      </c>
      <c r="L3650" s="43">
        <v>12</v>
      </c>
      <c r="M3650" s="43">
        <v>15</v>
      </c>
      <c r="N3650" s="37" t="s">
        <v>23</v>
      </c>
      <c r="O3650" s="37" t="s">
        <v>24</v>
      </c>
    </row>
    <row r="3651" spans="1:16" s="36" customFormat="1" x14ac:dyDescent="0.25">
      <c r="A3651" s="37" t="s">
        <v>7257</v>
      </c>
      <c r="B3651" s="44" t="str">
        <f t="shared" si="69"/>
        <v>EX840 35'Cd/230V/1Ph/2Hp/Ex Pr/cFMus/CSA</v>
      </c>
      <c r="C3651" s="37" t="s">
        <v>7258</v>
      </c>
      <c r="D3651" s="37" t="s">
        <v>7206</v>
      </c>
      <c r="E3651" s="37" t="s">
        <v>21</v>
      </c>
      <c r="F3651" s="40">
        <v>3870</v>
      </c>
      <c r="G3651" s="41"/>
      <c r="H3651" s="42">
        <v>53514356767</v>
      </c>
      <c r="I3651" s="43">
        <v>155</v>
      </c>
      <c r="J3651" s="43" t="s">
        <v>22</v>
      </c>
      <c r="K3651" s="43">
        <v>32</v>
      </c>
      <c r="L3651" s="43">
        <v>12</v>
      </c>
      <c r="M3651" s="43">
        <v>15</v>
      </c>
      <c r="N3651" s="37" t="s">
        <v>23</v>
      </c>
      <c r="O3651" s="37" t="s">
        <v>24</v>
      </c>
    </row>
    <row r="3652" spans="1:16" s="39" customFormat="1" ht="14.25" customHeight="1" x14ac:dyDescent="0.25">
      <c r="A3652" s="37" t="s">
        <v>7259</v>
      </c>
      <c r="B3652" s="44" t="str">
        <f t="shared" si="69"/>
        <v>GX840 35'Cds/460V/3Ph/2Hp/Ex Pr/cFMus/CSA</v>
      </c>
      <c r="C3652" s="37" t="s">
        <v>7260</v>
      </c>
      <c r="D3652" s="37" t="s">
        <v>7206</v>
      </c>
      <c r="E3652" s="37" t="s">
        <v>21</v>
      </c>
      <c r="F3652" s="40">
        <v>3807</v>
      </c>
      <c r="G3652" s="41"/>
      <c r="H3652" s="42">
        <v>53514358013</v>
      </c>
      <c r="I3652" s="43">
        <v>151</v>
      </c>
      <c r="J3652" s="43" t="s">
        <v>22</v>
      </c>
      <c r="K3652" s="43">
        <v>32</v>
      </c>
      <c r="L3652" s="43">
        <v>12</v>
      </c>
      <c r="M3652" s="43">
        <v>15</v>
      </c>
      <c r="N3652" s="37" t="s">
        <v>23</v>
      </c>
      <c r="O3652" s="37" t="s">
        <v>24</v>
      </c>
      <c r="P3652" s="36"/>
    </row>
    <row r="3653" spans="1:16" s="39" customFormat="1" ht="14.25" customHeight="1" x14ac:dyDescent="0.25">
      <c r="A3653" s="37" t="s">
        <v>7261</v>
      </c>
      <c r="B3653" s="44" t="str">
        <f t="shared" si="69"/>
        <v>JX840 50'Cd/200-208V/3Ph/2Hp/Ex Pr/cFMus/CSA</v>
      </c>
      <c r="C3653" s="37" t="s">
        <v>7262</v>
      </c>
      <c r="D3653" s="37" t="s">
        <v>7206</v>
      </c>
      <c r="E3653" s="37" t="s">
        <v>21</v>
      </c>
      <c r="F3653" s="40">
        <v>3907</v>
      </c>
      <c r="G3653" s="41"/>
      <c r="H3653" s="42">
        <v>53514362676</v>
      </c>
      <c r="I3653" s="43">
        <v>151</v>
      </c>
      <c r="J3653" s="43" t="s">
        <v>22</v>
      </c>
      <c r="K3653" s="43">
        <v>32</v>
      </c>
      <c r="L3653" s="43">
        <v>12</v>
      </c>
      <c r="M3653" s="43">
        <v>15</v>
      </c>
      <c r="N3653" s="37" t="s">
        <v>23</v>
      </c>
      <c r="O3653" s="37" t="s">
        <v>24</v>
      </c>
      <c r="P3653" s="36"/>
    </row>
    <row r="3654" spans="1:16" s="39" customFormat="1" ht="14.25" customHeight="1" x14ac:dyDescent="0.25">
      <c r="A3654" s="37" t="s">
        <v>7263</v>
      </c>
      <c r="B3654" s="44" t="str">
        <f t="shared" si="69"/>
        <v>GX840 50'Cd/460V/3Ph/2Hp/Ex Pr/cFMus/CSA</v>
      </c>
      <c r="C3654" s="37" t="s">
        <v>7264</v>
      </c>
      <c r="D3654" s="37" t="s">
        <v>7206</v>
      </c>
      <c r="E3654" s="37" t="s">
        <v>21</v>
      </c>
      <c r="F3654" s="40">
        <v>3907</v>
      </c>
      <c r="G3654" s="41"/>
      <c r="H3654" s="42">
        <v>53514365134</v>
      </c>
      <c r="I3654" s="43">
        <v>151</v>
      </c>
      <c r="J3654" s="43" t="s">
        <v>22</v>
      </c>
      <c r="K3654" s="43">
        <v>32</v>
      </c>
      <c r="L3654" s="43">
        <v>12</v>
      </c>
      <c r="M3654" s="43">
        <v>15</v>
      </c>
      <c r="N3654" s="37" t="s">
        <v>23</v>
      </c>
      <c r="O3654" s="37" t="s">
        <v>24</v>
      </c>
      <c r="P3654" s="36"/>
    </row>
    <row r="3655" spans="1:16" s="39" customFormat="1" ht="14.25" customHeight="1" x14ac:dyDescent="0.25">
      <c r="A3655" s="37" t="s">
        <v>7265</v>
      </c>
      <c r="B3655" s="44" t="str">
        <f t="shared" si="69"/>
        <v>E840 230V/1Ph/2Hp/UL/cCSAus/Bronze Impeller</v>
      </c>
      <c r="C3655" s="37" t="s">
        <v>7266</v>
      </c>
      <c r="D3655" s="37" t="s">
        <v>7206</v>
      </c>
      <c r="E3655" s="37" t="s">
        <v>21</v>
      </c>
      <c r="F3655" s="40">
        <v>2896</v>
      </c>
      <c r="G3655" s="41"/>
      <c r="H3655" s="42">
        <v>53514396794</v>
      </c>
      <c r="I3655" s="43">
        <v>137</v>
      </c>
      <c r="J3655" s="43" t="s">
        <v>22</v>
      </c>
      <c r="K3655" s="43">
        <v>24.75</v>
      </c>
      <c r="L3655" s="43">
        <v>12</v>
      </c>
      <c r="M3655" s="43">
        <v>15</v>
      </c>
      <c r="N3655" s="37" t="s">
        <v>23</v>
      </c>
      <c r="O3655" s="37" t="s">
        <v>24</v>
      </c>
      <c r="P3655" s="36"/>
    </row>
    <row r="3656" spans="1:16" s="39" customFormat="1" ht="14.25" customHeight="1" x14ac:dyDescent="0.25">
      <c r="A3656" s="52" t="s">
        <v>7267</v>
      </c>
      <c r="B3656" s="44" t="str">
        <f t="shared" si="69"/>
        <v>GX840 35'Cds/460V/3Ph/2Hp/Ex Pr/Bronze Impeller</v>
      </c>
      <c r="C3656" s="39" t="s">
        <v>7268</v>
      </c>
      <c r="D3656" s="37" t="s">
        <v>7206</v>
      </c>
      <c r="E3656" s="39" t="s">
        <v>21</v>
      </c>
      <c r="F3656" s="40">
        <v>4047</v>
      </c>
      <c r="G3656" s="41"/>
      <c r="H3656" s="39">
        <v>53514453480</v>
      </c>
      <c r="I3656" s="39">
        <v>151</v>
      </c>
      <c r="J3656" s="39" t="s">
        <v>22</v>
      </c>
      <c r="K3656" s="39">
        <v>32</v>
      </c>
      <c r="L3656" s="39">
        <v>12</v>
      </c>
      <c r="M3656" s="39">
        <v>15</v>
      </c>
      <c r="N3656" s="37" t="s">
        <v>23</v>
      </c>
      <c r="O3656" s="37" t="s">
        <v>24</v>
      </c>
      <c r="P3656" s="36"/>
    </row>
    <row r="3657" spans="1:16" s="39" customFormat="1" ht="14.25" customHeight="1" x14ac:dyDescent="0.25">
      <c r="A3657" s="39" t="s">
        <v>7269</v>
      </c>
      <c r="B3657" s="44" t="str">
        <f t="shared" si="69"/>
        <v>EX840 25'Cd/230V/1Ph/2Hp/Ex Pr</v>
      </c>
      <c r="C3657" s="39" t="str">
        <f>VLOOKUP(A3657,'[2]2021 M10 PricePartsList'!$A:$D,2,FALSE)</f>
        <v>EX840 25'Cd/230V/1Ph/2Hp/Ex Pr</v>
      </c>
      <c r="D3657" s="39" t="s">
        <v>7206</v>
      </c>
      <c r="E3657" s="37" t="s">
        <v>21</v>
      </c>
      <c r="F3657" s="50">
        <v>3810</v>
      </c>
      <c r="G3657" s="41"/>
      <c r="H3657" s="42">
        <v>53514469429</v>
      </c>
      <c r="I3657" s="43">
        <v>155</v>
      </c>
      <c r="J3657" s="46" t="s">
        <v>22</v>
      </c>
      <c r="K3657" s="43">
        <v>32</v>
      </c>
      <c r="L3657" s="43">
        <v>12</v>
      </c>
      <c r="M3657" s="43">
        <v>15</v>
      </c>
      <c r="N3657" s="37" t="s">
        <v>23</v>
      </c>
      <c r="O3657" s="37" t="s">
        <v>24</v>
      </c>
      <c r="P3657" s="36"/>
    </row>
    <row r="3658" spans="1:16" s="39" customFormat="1" ht="14.25" customHeight="1" x14ac:dyDescent="0.25">
      <c r="A3658" s="37" t="s">
        <v>7270</v>
      </c>
      <c r="B3658" s="44" t="str">
        <f t="shared" si="69"/>
        <v>E841 230V/1Ph/2Hp/cCSAus</v>
      </c>
      <c r="C3658" s="37" t="s">
        <v>7271</v>
      </c>
      <c r="D3658" s="37" t="str">
        <f>VLOOKUP(A3658,'[1]Zoeller Pump Company'!$A$10:$C$3862,3,FALSE)</f>
        <v>https://www.zoellerpumps.com/en-us/products/grinder-pumps/commercial/841-842</v>
      </c>
      <c r="E3658" s="37" t="s">
        <v>21</v>
      </c>
      <c r="F3658" s="40">
        <v>2718</v>
      </c>
      <c r="G3658" s="41"/>
      <c r="H3658" s="42">
        <v>53514152284</v>
      </c>
      <c r="I3658" s="43">
        <v>137</v>
      </c>
      <c r="J3658" s="43" t="s">
        <v>22</v>
      </c>
      <c r="K3658" s="43">
        <v>24.75</v>
      </c>
      <c r="L3658" s="43">
        <v>12</v>
      </c>
      <c r="M3658" s="43">
        <v>15</v>
      </c>
      <c r="N3658" s="37" t="s">
        <v>23</v>
      </c>
      <c r="O3658" s="37" t="s">
        <v>24</v>
      </c>
      <c r="P3658" s="36"/>
    </row>
    <row r="3659" spans="1:16" s="39" customFormat="1" ht="14.25" customHeight="1" x14ac:dyDescent="0.25">
      <c r="A3659" s="37" t="s">
        <v>7272</v>
      </c>
      <c r="B3659" s="44" t="str">
        <f t="shared" si="69"/>
        <v>I841 200-208V/1Ph/2Hp/cCSAus</v>
      </c>
      <c r="C3659" s="37" t="s">
        <v>7273</v>
      </c>
      <c r="D3659" s="37" t="s">
        <v>7274</v>
      </c>
      <c r="E3659" s="37" t="s">
        <v>21</v>
      </c>
      <c r="F3659" s="40">
        <v>2718</v>
      </c>
      <c r="G3659" s="41"/>
      <c r="H3659" s="42">
        <v>53514152321</v>
      </c>
      <c r="I3659" s="43">
        <v>137</v>
      </c>
      <c r="J3659" s="43" t="s">
        <v>22</v>
      </c>
      <c r="K3659" s="43">
        <v>24.75</v>
      </c>
      <c r="L3659" s="43">
        <v>12</v>
      </c>
      <c r="M3659" s="43">
        <v>15</v>
      </c>
      <c r="N3659" s="37" t="s">
        <v>23</v>
      </c>
      <c r="O3659" s="37" t="s">
        <v>24</v>
      </c>
      <c r="P3659" s="36"/>
    </row>
    <row r="3660" spans="1:16" s="39" customFormat="1" ht="14.25" customHeight="1" x14ac:dyDescent="0.25">
      <c r="A3660" s="37" t="s">
        <v>7275</v>
      </c>
      <c r="B3660" s="44" t="str">
        <f t="shared" si="69"/>
        <v>J841 200-208V/3Ph/2Hp/cCSAus</v>
      </c>
      <c r="C3660" s="37" t="s">
        <v>7276</v>
      </c>
      <c r="D3660" s="37" t="s">
        <v>7274</v>
      </c>
      <c r="E3660" s="37" t="s">
        <v>21</v>
      </c>
      <c r="F3660" s="40">
        <v>2656</v>
      </c>
      <c r="G3660" s="41"/>
      <c r="H3660" s="42">
        <v>53514152338</v>
      </c>
      <c r="I3660" s="43">
        <v>132</v>
      </c>
      <c r="J3660" s="43" t="s">
        <v>22</v>
      </c>
      <c r="K3660" s="43">
        <v>24.75</v>
      </c>
      <c r="L3660" s="43">
        <v>12</v>
      </c>
      <c r="M3660" s="43">
        <v>15</v>
      </c>
      <c r="N3660" s="37" t="s">
        <v>23</v>
      </c>
      <c r="O3660" s="37" t="s">
        <v>24</v>
      </c>
      <c r="P3660" s="36"/>
    </row>
    <row r="3661" spans="1:16" s="39" customFormat="1" ht="14.25" customHeight="1" x14ac:dyDescent="0.25">
      <c r="A3661" s="37" t="s">
        <v>7277</v>
      </c>
      <c r="B3661" s="44" t="str">
        <f t="shared" si="69"/>
        <v>F841 230V/3Ph/2Hp/cCSAus</v>
      </c>
      <c r="C3661" s="37" t="s">
        <v>7278</v>
      </c>
      <c r="D3661" s="37" t="s">
        <v>7274</v>
      </c>
      <c r="E3661" s="37" t="s">
        <v>21</v>
      </c>
      <c r="F3661" s="40">
        <v>2656</v>
      </c>
      <c r="G3661" s="41"/>
      <c r="H3661" s="42">
        <v>53514152345</v>
      </c>
      <c r="I3661" s="43">
        <v>132</v>
      </c>
      <c r="J3661" s="43" t="s">
        <v>22</v>
      </c>
      <c r="K3661" s="43">
        <v>24.75</v>
      </c>
      <c r="L3661" s="43">
        <v>12</v>
      </c>
      <c r="M3661" s="43">
        <v>15</v>
      </c>
      <c r="N3661" s="37" t="s">
        <v>23</v>
      </c>
      <c r="O3661" s="37" t="s">
        <v>24</v>
      </c>
      <c r="P3661" s="36"/>
    </row>
    <row r="3662" spans="1:16" s="39" customFormat="1" ht="14.25" customHeight="1" x14ac:dyDescent="0.25">
      <c r="A3662" s="37" t="s">
        <v>7279</v>
      </c>
      <c r="B3662" s="44" t="str">
        <f t="shared" si="69"/>
        <v>G841 460V/3Ph/2Hp/cCSAus</v>
      </c>
      <c r="C3662" s="37" t="s">
        <v>7280</v>
      </c>
      <c r="D3662" s="37" t="s">
        <v>7274</v>
      </c>
      <c r="E3662" s="37" t="s">
        <v>21</v>
      </c>
      <c r="F3662" s="40">
        <v>2656</v>
      </c>
      <c r="G3662" s="41"/>
      <c r="H3662" s="42">
        <v>53514152369</v>
      </c>
      <c r="I3662" s="43">
        <v>132</v>
      </c>
      <c r="J3662" s="43" t="s">
        <v>22</v>
      </c>
      <c r="K3662" s="43">
        <v>24.75</v>
      </c>
      <c r="L3662" s="43">
        <v>12</v>
      </c>
      <c r="M3662" s="43">
        <v>15</v>
      </c>
      <c r="N3662" s="37" t="s">
        <v>23</v>
      </c>
      <c r="O3662" s="37" t="s">
        <v>24</v>
      </c>
      <c r="P3662" s="36"/>
    </row>
    <row r="3663" spans="1:16" s="39" customFormat="1" ht="14.25" customHeight="1" x14ac:dyDescent="0.25">
      <c r="A3663" s="37" t="s">
        <v>7281</v>
      </c>
      <c r="B3663" s="44" t="str">
        <f t="shared" si="69"/>
        <v>J841 35'Cd/200-208V/3Ph/2Hp/cCSAus</v>
      </c>
      <c r="C3663" s="37" t="s">
        <v>7282</v>
      </c>
      <c r="D3663" s="37" t="s">
        <v>7274</v>
      </c>
      <c r="E3663" s="37" t="s">
        <v>21</v>
      </c>
      <c r="F3663" s="40">
        <v>2766</v>
      </c>
      <c r="G3663" s="41"/>
      <c r="H3663" s="42">
        <v>53514161064</v>
      </c>
      <c r="I3663" s="43">
        <v>135</v>
      </c>
      <c r="J3663" s="43" t="s">
        <v>22</v>
      </c>
      <c r="K3663" s="43">
        <v>24.75</v>
      </c>
      <c r="L3663" s="43">
        <v>12</v>
      </c>
      <c r="M3663" s="43">
        <v>15</v>
      </c>
      <c r="N3663" s="37" t="s">
        <v>23</v>
      </c>
      <c r="O3663" s="37" t="s">
        <v>24</v>
      </c>
      <c r="P3663" s="36"/>
    </row>
    <row r="3664" spans="1:16" s="39" customFormat="1" ht="14.25" customHeight="1" x14ac:dyDescent="0.25">
      <c r="A3664" s="37" t="s">
        <v>7283</v>
      </c>
      <c r="B3664" s="44" t="str">
        <f t="shared" si="69"/>
        <v>I841 35'Cd/200-208V/1Ph/2Hp/cCSAus</v>
      </c>
      <c r="C3664" s="37" t="s">
        <v>7284</v>
      </c>
      <c r="D3664" s="37" t="s">
        <v>7274</v>
      </c>
      <c r="E3664" s="37" t="s">
        <v>21</v>
      </c>
      <c r="F3664" s="40">
        <v>2828</v>
      </c>
      <c r="G3664" s="41"/>
      <c r="H3664" s="42">
        <v>53514170325</v>
      </c>
      <c r="I3664" s="43">
        <v>139</v>
      </c>
      <c r="J3664" s="43" t="s">
        <v>22</v>
      </c>
      <c r="K3664" s="43">
        <v>24.75</v>
      </c>
      <c r="L3664" s="43">
        <v>12</v>
      </c>
      <c r="M3664" s="43">
        <v>15</v>
      </c>
      <c r="N3664" s="37" t="s">
        <v>23</v>
      </c>
      <c r="O3664" s="37" t="s">
        <v>24</v>
      </c>
      <c r="P3664" s="36"/>
    </row>
    <row r="3665" spans="1:16" s="39" customFormat="1" ht="14.25" customHeight="1" x14ac:dyDescent="0.25">
      <c r="A3665" s="37" t="s">
        <v>7285</v>
      </c>
      <c r="B3665" s="44" t="str">
        <f t="shared" si="69"/>
        <v>J841 50'Cd/200-208V/3Ph/2Hp/cCSAus</v>
      </c>
      <c r="C3665" s="37" t="s">
        <v>7286</v>
      </c>
      <c r="D3665" s="37" t="s">
        <v>7274</v>
      </c>
      <c r="E3665" s="37" t="s">
        <v>21</v>
      </c>
      <c r="F3665" s="40">
        <v>2866</v>
      </c>
      <c r="G3665" s="41"/>
      <c r="H3665" s="42">
        <v>53514170547</v>
      </c>
      <c r="I3665" s="43">
        <v>138</v>
      </c>
      <c r="J3665" s="43" t="s">
        <v>22</v>
      </c>
      <c r="K3665" s="43">
        <v>24.75</v>
      </c>
      <c r="L3665" s="43">
        <v>12</v>
      </c>
      <c r="M3665" s="43">
        <v>15</v>
      </c>
      <c r="N3665" s="37" t="s">
        <v>23</v>
      </c>
      <c r="O3665" s="37" t="s">
        <v>24</v>
      </c>
      <c r="P3665" s="36"/>
    </row>
    <row r="3666" spans="1:16" s="39" customFormat="1" ht="14.25" customHeight="1" x14ac:dyDescent="0.25">
      <c r="A3666" s="37" t="s">
        <v>7287</v>
      </c>
      <c r="B3666" s="44" t="str">
        <f t="shared" si="69"/>
        <v>E841 50'Cd/230V/1Ph/2Hp/cCSAus</v>
      </c>
      <c r="C3666" s="37" t="s">
        <v>7288</v>
      </c>
      <c r="D3666" s="37" t="s">
        <v>7274</v>
      </c>
      <c r="E3666" s="37" t="s">
        <v>21</v>
      </c>
      <c r="F3666" s="40">
        <v>2928</v>
      </c>
      <c r="G3666" s="41"/>
      <c r="H3666" s="42">
        <v>53514185381</v>
      </c>
      <c r="I3666" s="43">
        <v>143</v>
      </c>
      <c r="J3666" s="43" t="s">
        <v>22</v>
      </c>
      <c r="K3666" s="43">
        <v>24.75</v>
      </c>
      <c r="L3666" s="43">
        <v>12</v>
      </c>
      <c r="M3666" s="43">
        <v>15</v>
      </c>
      <c r="N3666" s="37" t="s">
        <v>23</v>
      </c>
      <c r="O3666" s="37" t="s">
        <v>24</v>
      </c>
      <c r="P3666" s="36"/>
    </row>
    <row r="3667" spans="1:16" s="39" customFormat="1" ht="14.25" customHeight="1" x14ac:dyDescent="0.25">
      <c r="A3667" s="37" t="s">
        <v>7289</v>
      </c>
      <c r="B3667" s="44" t="str">
        <f t="shared" si="69"/>
        <v>F841 35'Cd/230V/3Ph/2Hp/cCSAus</v>
      </c>
      <c r="C3667" s="37" t="s">
        <v>7290</v>
      </c>
      <c r="D3667" s="37" t="s">
        <v>7274</v>
      </c>
      <c r="E3667" s="37" t="s">
        <v>21</v>
      </c>
      <c r="F3667" s="40">
        <v>2766</v>
      </c>
      <c r="G3667" s="41"/>
      <c r="H3667" s="42">
        <v>53514191634</v>
      </c>
      <c r="I3667" s="43">
        <v>132</v>
      </c>
      <c r="J3667" s="43" t="s">
        <v>22</v>
      </c>
      <c r="K3667" s="43">
        <v>24.75</v>
      </c>
      <c r="L3667" s="43">
        <v>12</v>
      </c>
      <c r="M3667" s="43">
        <v>15</v>
      </c>
      <c r="N3667" s="37" t="s">
        <v>23</v>
      </c>
      <c r="O3667" s="37" t="s">
        <v>24</v>
      </c>
      <c r="P3667" s="36"/>
    </row>
    <row r="3668" spans="1:16" s="39" customFormat="1" ht="14.25" customHeight="1" x14ac:dyDescent="0.25">
      <c r="A3668" s="37" t="s">
        <v>7291</v>
      </c>
      <c r="B3668" s="44" t="str">
        <f t="shared" si="69"/>
        <v>G841 50'Cd/460V/3Ph/2Hp/cCSAus</v>
      </c>
      <c r="C3668" s="37" t="s">
        <v>7292</v>
      </c>
      <c r="D3668" s="37" t="s">
        <v>7274</v>
      </c>
      <c r="E3668" s="37" t="s">
        <v>21</v>
      </c>
      <c r="F3668" s="40">
        <v>2866</v>
      </c>
      <c r="G3668" s="41"/>
      <c r="H3668" s="42">
        <v>53514204365</v>
      </c>
      <c r="I3668" s="43">
        <v>142</v>
      </c>
      <c r="J3668" s="43" t="s">
        <v>22</v>
      </c>
      <c r="K3668" s="43">
        <v>24.75</v>
      </c>
      <c r="L3668" s="43">
        <v>12</v>
      </c>
      <c r="M3668" s="43">
        <v>15</v>
      </c>
      <c r="N3668" s="37" t="s">
        <v>23</v>
      </c>
      <c r="O3668" s="37" t="s">
        <v>24</v>
      </c>
    </row>
    <row r="3669" spans="1:16" s="39" customFormat="1" ht="14.25" customHeight="1" x14ac:dyDescent="0.25">
      <c r="A3669" s="37" t="s">
        <v>7293</v>
      </c>
      <c r="B3669" s="44" t="str">
        <f t="shared" si="69"/>
        <v>E841 35'Cd/230V/1Ph/cCSAus</v>
      </c>
      <c r="C3669" s="37" t="s">
        <v>7294</v>
      </c>
      <c r="D3669" s="37" t="s">
        <v>7274</v>
      </c>
      <c r="E3669" s="37" t="s">
        <v>21</v>
      </c>
      <c r="F3669" s="40">
        <v>2828</v>
      </c>
      <c r="G3669" s="41"/>
      <c r="H3669" s="42">
        <v>53514206161</v>
      </c>
      <c r="I3669" s="43">
        <v>139</v>
      </c>
      <c r="J3669" s="43" t="s">
        <v>22</v>
      </c>
      <c r="K3669" s="43">
        <v>24.75</v>
      </c>
      <c r="L3669" s="43">
        <v>12</v>
      </c>
      <c r="M3669" s="43">
        <v>15</v>
      </c>
      <c r="N3669" s="37" t="s">
        <v>23</v>
      </c>
      <c r="O3669" s="37" t="s">
        <v>24</v>
      </c>
    </row>
    <row r="3670" spans="1:16" s="39" customFormat="1" ht="14.25" customHeight="1" x14ac:dyDescent="0.25">
      <c r="A3670" s="37" t="s">
        <v>7295</v>
      </c>
      <c r="B3670" s="44" t="str">
        <f t="shared" si="69"/>
        <v>EX841 230V/1Ph/2Hp/Ex Pr/cFMus/CSA</v>
      </c>
      <c r="C3670" s="37" t="s">
        <v>7296</v>
      </c>
      <c r="D3670" s="37" t="s">
        <v>7274</v>
      </c>
      <c r="E3670" s="37" t="s">
        <v>21</v>
      </c>
      <c r="F3670" s="40">
        <v>3857</v>
      </c>
      <c r="G3670" s="41"/>
      <c r="H3670" s="42">
        <v>53514268688</v>
      </c>
      <c r="I3670" s="43">
        <v>155</v>
      </c>
      <c r="J3670" s="43" t="s">
        <v>22</v>
      </c>
      <c r="K3670" s="43">
        <v>32</v>
      </c>
      <c r="L3670" s="43">
        <v>12</v>
      </c>
      <c r="M3670" s="43">
        <v>15</v>
      </c>
      <c r="N3670" s="37" t="s">
        <v>23</v>
      </c>
      <c r="O3670" s="37" t="s">
        <v>24</v>
      </c>
    </row>
    <row r="3671" spans="1:16" s="39" customFormat="1" ht="14.25" customHeight="1" x14ac:dyDescent="0.25">
      <c r="A3671" s="37" t="s">
        <v>7297</v>
      </c>
      <c r="B3671" s="44" t="str">
        <f t="shared" si="69"/>
        <v>IX841 200-208V/1Ph/2Hp/Ex Pr/cFMus/CSA</v>
      </c>
      <c r="C3671" s="37" t="s">
        <v>7298</v>
      </c>
      <c r="D3671" s="37" t="s">
        <v>7274</v>
      </c>
      <c r="E3671" s="37" t="s">
        <v>21</v>
      </c>
      <c r="F3671" s="40">
        <v>3857</v>
      </c>
      <c r="G3671" s="41"/>
      <c r="H3671" s="42">
        <v>53514268701</v>
      </c>
      <c r="I3671" s="43">
        <v>155</v>
      </c>
      <c r="J3671" s="43" t="s">
        <v>22</v>
      </c>
      <c r="K3671" s="43">
        <v>32</v>
      </c>
      <c r="L3671" s="43">
        <v>12</v>
      </c>
      <c r="M3671" s="43">
        <v>15</v>
      </c>
      <c r="N3671" s="37" t="s">
        <v>23</v>
      </c>
      <c r="O3671" s="37" t="s">
        <v>24</v>
      </c>
    </row>
    <row r="3672" spans="1:16" s="39" customFormat="1" ht="14.25" customHeight="1" x14ac:dyDescent="0.25">
      <c r="A3672" s="37" t="s">
        <v>7299</v>
      </c>
      <c r="B3672" s="44" t="str">
        <f t="shared" si="69"/>
        <v>JX841 200-208V/3Ph/2Hp/Ex Pr/cFMus/CSA</v>
      </c>
      <c r="C3672" s="37" t="s">
        <v>7300</v>
      </c>
      <c r="D3672" s="37" t="s">
        <v>7274</v>
      </c>
      <c r="E3672" s="37" t="s">
        <v>21</v>
      </c>
      <c r="F3672" s="40">
        <v>3794</v>
      </c>
      <c r="G3672" s="41"/>
      <c r="H3672" s="42">
        <v>53514268725</v>
      </c>
      <c r="I3672" s="43">
        <v>151</v>
      </c>
      <c r="J3672" s="43" t="s">
        <v>22</v>
      </c>
      <c r="K3672" s="43">
        <v>32</v>
      </c>
      <c r="L3672" s="43">
        <v>12</v>
      </c>
      <c r="M3672" s="43">
        <v>15</v>
      </c>
      <c r="N3672" s="37" t="s">
        <v>23</v>
      </c>
      <c r="O3672" s="37" t="s">
        <v>24</v>
      </c>
    </row>
    <row r="3673" spans="1:16" s="39" customFormat="1" ht="14.25" customHeight="1" x14ac:dyDescent="0.25">
      <c r="A3673" s="37" t="s">
        <v>7301</v>
      </c>
      <c r="B3673" s="44" t="str">
        <f t="shared" si="69"/>
        <v>FX841 230V/3Ph/2Hp/Ex Pr/cFMus/CSA</v>
      </c>
      <c r="C3673" s="37" t="s">
        <v>7302</v>
      </c>
      <c r="D3673" s="37" t="s">
        <v>7274</v>
      </c>
      <c r="E3673" s="37" t="s">
        <v>21</v>
      </c>
      <c r="F3673" s="40">
        <v>3794</v>
      </c>
      <c r="G3673" s="41"/>
      <c r="H3673" s="42">
        <v>53514268749</v>
      </c>
      <c r="I3673" s="43">
        <v>151</v>
      </c>
      <c r="J3673" s="43" t="s">
        <v>22</v>
      </c>
      <c r="K3673" s="43">
        <v>32</v>
      </c>
      <c r="L3673" s="43">
        <v>12</v>
      </c>
      <c r="M3673" s="43">
        <v>15</v>
      </c>
      <c r="N3673" s="37" t="s">
        <v>23</v>
      </c>
      <c r="O3673" s="37" t="s">
        <v>24</v>
      </c>
    </row>
    <row r="3674" spans="1:16" s="39" customFormat="1" ht="14.25" customHeight="1" x14ac:dyDescent="0.25">
      <c r="A3674" s="37" t="s">
        <v>7303</v>
      </c>
      <c r="B3674" s="44" t="str">
        <f t="shared" si="69"/>
        <v>GX841 460V/3Ph/2Hp/Ex Pr/cFMus/CSA</v>
      </c>
      <c r="C3674" s="37" t="s">
        <v>7304</v>
      </c>
      <c r="D3674" s="37" t="s">
        <v>7274</v>
      </c>
      <c r="E3674" s="37" t="s">
        <v>21</v>
      </c>
      <c r="F3674" s="40">
        <v>3794</v>
      </c>
      <c r="G3674" s="41"/>
      <c r="H3674" s="42">
        <v>53514268763</v>
      </c>
      <c r="I3674" s="43">
        <v>151</v>
      </c>
      <c r="J3674" s="43" t="s">
        <v>22</v>
      </c>
      <c r="K3674" s="43">
        <v>32</v>
      </c>
      <c r="L3674" s="43">
        <v>12</v>
      </c>
      <c r="M3674" s="43">
        <v>15</v>
      </c>
      <c r="N3674" s="37" t="s">
        <v>23</v>
      </c>
      <c r="O3674" s="37" t="s">
        <v>24</v>
      </c>
    </row>
    <row r="3675" spans="1:16" s="39" customFormat="1" ht="14.25" customHeight="1" x14ac:dyDescent="0.25">
      <c r="A3675" s="37" t="s">
        <v>7305</v>
      </c>
      <c r="B3675" s="44" t="str">
        <f t="shared" si="69"/>
        <v>J841 25'Cd/200-208V/3Ph/2Hp/cCSAus</v>
      </c>
      <c r="C3675" s="37" t="s">
        <v>7306</v>
      </c>
      <c r="D3675" s="37" t="s">
        <v>7274</v>
      </c>
      <c r="E3675" s="37" t="s">
        <v>21</v>
      </c>
      <c r="F3675" s="40">
        <v>2706</v>
      </c>
      <c r="G3675" s="41"/>
      <c r="H3675" s="42">
        <v>53514302757</v>
      </c>
      <c r="I3675" s="43">
        <v>134</v>
      </c>
      <c r="J3675" s="43" t="s">
        <v>22</v>
      </c>
      <c r="K3675" s="43">
        <v>24.75</v>
      </c>
      <c r="L3675" s="43">
        <v>12</v>
      </c>
      <c r="M3675" s="43">
        <v>15</v>
      </c>
      <c r="N3675" s="37" t="s">
        <v>23</v>
      </c>
      <c r="O3675" s="37" t="s">
        <v>24</v>
      </c>
    </row>
    <row r="3676" spans="1:16" s="39" customFormat="1" ht="14.25" customHeight="1" x14ac:dyDescent="0.25">
      <c r="A3676" s="37" t="s">
        <v>7307</v>
      </c>
      <c r="B3676" s="44" t="str">
        <f t="shared" si="69"/>
        <v>G841 35'Cd/460V/3Ph/2Hp/cCSAus</v>
      </c>
      <c r="C3676" s="37" t="s">
        <v>7308</v>
      </c>
      <c r="D3676" s="37" t="s">
        <v>7274</v>
      </c>
      <c r="E3676" s="37" t="s">
        <v>21</v>
      </c>
      <c r="F3676" s="40">
        <v>2766</v>
      </c>
      <c r="G3676" s="41"/>
      <c r="H3676" s="42">
        <v>53514314637</v>
      </c>
      <c r="I3676" s="43">
        <v>142</v>
      </c>
      <c r="J3676" s="43" t="s">
        <v>22</v>
      </c>
      <c r="K3676" s="43">
        <v>24.75</v>
      </c>
      <c r="L3676" s="43">
        <v>12</v>
      </c>
      <c r="M3676" s="43">
        <v>15</v>
      </c>
      <c r="N3676" s="37" t="s">
        <v>23</v>
      </c>
      <c r="O3676" s="37" t="s">
        <v>24</v>
      </c>
    </row>
    <row r="3677" spans="1:16" s="39" customFormat="1" ht="14.25" customHeight="1" x14ac:dyDescent="0.25">
      <c r="A3677" s="37" t="s">
        <v>7309</v>
      </c>
      <c r="B3677" s="44" t="str">
        <f t="shared" si="69"/>
        <v>E841 25'Cd/230V/1Ph/cCSAus</v>
      </c>
      <c r="C3677" s="37" t="s">
        <v>7310</v>
      </c>
      <c r="D3677" s="37" t="s">
        <v>7274</v>
      </c>
      <c r="E3677" s="37" t="s">
        <v>21</v>
      </c>
      <c r="F3677" s="40">
        <v>2768</v>
      </c>
      <c r="G3677" s="41"/>
      <c r="H3677" s="42">
        <v>53514319885</v>
      </c>
      <c r="I3677" s="43">
        <v>139</v>
      </c>
      <c r="J3677" s="43" t="s">
        <v>22</v>
      </c>
      <c r="K3677" s="43">
        <v>24.75</v>
      </c>
      <c r="L3677" s="43">
        <v>12</v>
      </c>
      <c r="M3677" s="43">
        <v>15</v>
      </c>
      <c r="N3677" s="37" t="s">
        <v>23</v>
      </c>
      <c r="O3677" s="37" t="s">
        <v>24</v>
      </c>
    </row>
    <row r="3678" spans="1:16" s="39" customFormat="1" ht="14.25" customHeight="1" x14ac:dyDescent="0.25">
      <c r="A3678" s="37" t="s">
        <v>7311</v>
      </c>
      <c r="B3678" s="44" t="str">
        <f t="shared" si="69"/>
        <v>JX841 35'Cd/200-208V/3Ph/2Hp/Ex Pr/cFMus/CSA</v>
      </c>
      <c r="C3678" s="37" t="s">
        <v>7312</v>
      </c>
      <c r="D3678" s="37" t="s">
        <v>7274</v>
      </c>
      <c r="E3678" s="37" t="s">
        <v>21</v>
      </c>
      <c r="F3678" s="40">
        <v>3904</v>
      </c>
      <c r="G3678" s="41"/>
      <c r="H3678" s="42">
        <v>53514325244</v>
      </c>
      <c r="I3678" s="43">
        <v>151</v>
      </c>
      <c r="J3678" s="43" t="s">
        <v>22</v>
      </c>
      <c r="K3678" s="43">
        <v>32</v>
      </c>
      <c r="L3678" s="43">
        <v>12</v>
      </c>
      <c r="M3678" s="43">
        <v>15</v>
      </c>
      <c r="N3678" s="37" t="s">
        <v>23</v>
      </c>
      <c r="O3678" s="37" t="s">
        <v>24</v>
      </c>
      <c r="P3678" s="36"/>
    </row>
    <row r="3679" spans="1:16" s="39" customFormat="1" ht="14.25" customHeight="1" x14ac:dyDescent="0.25">
      <c r="A3679" s="37" t="s">
        <v>7313</v>
      </c>
      <c r="B3679" s="44" t="str">
        <f t="shared" si="69"/>
        <v>IX841 50'Cd200-208V/1Ph/2Hp/Ex Pr/cFMus/CSA</v>
      </c>
      <c r="C3679" s="37" t="s">
        <v>7314</v>
      </c>
      <c r="D3679" s="37" t="s">
        <v>7274</v>
      </c>
      <c r="E3679" s="37" t="s">
        <v>21</v>
      </c>
      <c r="F3679" s="40">
        <v>4067</v>
      </c>
      <c r="G3679" s="41"/>
      <c r="H3679" s="42">
        <v>53514340131</v>
      </c>
      <c r="I3679" s="43">
        <v>157</v>
      </c>
      <c r="J3679" s="43" t="s">
        <v>22</v>
      </c>
      <c r="K3679" s="43">
        <v>32</v>
      </c>
      <c r="L3679" s="43">
        <v>12</v>
      </c>
      <c r="M3679" s="43">
        <v>15</v>
      </c>
      <c r="N3679" s="37" t="s">
        <v>23</v>
      </c>
      <c r="O3679" s="37" t="s">
        <v>24</v>
      </c>
      <c r="P3679" s="36"/>
    </row>
    <row r="3680" spans="1:16" s="39" customFormat="1" ht="14.25" customHeight="1" x14ac:dyDescent="0.25">
      <c r="A3680" s="37" t="s">
        <v>7315</v>
      </c>
      <c r="B3680" s="44" t="str">
        <f t="shared" si="69"/>
        <v>F841 25'Cd/230V/3Ph/2Hp/cCSAus</v>
      </c>
      <c r="C3680" s="37" t="s">
        <v>7316</v>
      </c>
      <c r="D3680" s="37" t="s">
        <v>7274</v>
      </c>
      <c r="E3680" s="37" t="s">
        <v>21</v>
      </c>
      <c r="F3680" s="40">
        <v>2706</v>
      </c>
      <c r="G3680" s="41"/>
      <c r="H3680" s="42">
        <v>53514340452</v>
      </c>
      <c r="I3680" s="43">
        <v>132</v>
      </c>
      <c r="J3680" s="43" t="s">
        <v>22</v>
      </c>
      <c r="K3680" s="43">
        <v>24.75</v>
      </c>
      <c r="L3680" s="43">
        <v>12</v>
      </c>
      <c r="M3680" s="43">
        <v>15</v>
      </c>
      <c r="N3680" s="37" t="s">
        <v>23</v>
      </c>
      <c r="O3680" s="37" t="s">
        <v>24</v>
      </c>
      <c r="P3680" s="36"/>
    </row>
    <row r="3681" spans="1:16" s="39" customFormat="1" ht="14.25" customHeight="1" x14ac:dyDescent="0.25">
      <c r="A3681" s="37" t="s">
        <v>7317</v>
      </c>
      <c r="B3681" s="44" t="str">
        <f t="shared" si="69"/>
        <v>F841 50'Cd/230V/3Ph/2Hp/cCSAus</v>
      </c>
      <c r="C3681" s="37" t="s">
        <v>7318</v>
      </c>
      <c r="D3681" s="37" t="s">
        <v>7274</v>
      </c>
      <c r="E3681" s="37" t="s">
        <v>21</v>
      </c>
      <c r="F3681" s="40">
        <v>2866</v>
      </c>
      <c r="G3681" s="41"/>
      <c r="H3681" s="42">
        <v>53514349554</v>
      </c>
      <c r="I3681" s="43">
        <v>132</v>
      </c>
      <c r="J3681" s="43" t="s">
        <v>22</v>
      </c>
      <c r="K3681" s="43">
        <v>24.75</v>
      </c>
      <c r="L3681" s="43">
        <v>12</v>
      </c>
      <c r="M3681" s="43">
        <v>15</v>
      </c>
      <c r="N3681" s="37" t="s">
        <v>23</v>
      </c>
      <c r="O3681" s="37" t="s">
        <v>24</v>
      </c>
      <c r="P3681" s="36"/>
    </row>
    <row r="3682" spans="1:16" s="39" customFormat="1" ht="14.25" customHeight="1" x14ac:dyDescent="0.25">
      <c r="A3682" s="37" t="s">
        <v>7319</v>
      </c>
      <c r="B3682" s="44" t="str">
        <f t="shared" si="69"/>
        <v>EX841 35'Cd/230V/1Ph/2Hp/Ex Pr/cFMus/CSA</v>
      </c>
      <c r="C3682" s="37" t="s">
        <v>7320</v>
      </c>
      <c r="D3682" s="37" t="s">
        <v>7274</v>
      </c>
      <c r="E3682" s="37" t="s">
        <v>21</v>
      </c>
      <c r="F3682" s="40">
        <v>3967</v>
      </c>
      <c r="G3682" s="41"/>
      <c r="H3682" s="42">
        <v>53514404970</v>
      </c>
      <c r="I3682" s="43">
        <v>155</v>
      </c>
      <c r="J3682" s="43" t="s">
        <v>22</v>
      </c>
      <c r="K3682" s="43">
        <v>32</v>
      </c>
      <c r="L3682" s="43">
        <v>12</v>
      </c>
      <c r="M3682" s="43">
        <v>15</v>
      </c>
      <c r="N3682" s="37" t="s">
        <v>23</v>
      </c>
      <c r="O3682" s="37" t="s">
        <v>24</v>
      </c>
      <c r="P3682" s="36"/>
    </row>
    <row r="3683" spans="1:16" s="39" customFormat="1" ht="14.25" customHeight="1" x14ac:dyDescent="0.25">
      <c r="A3683" s="52" t="s">
        <v>7321</v>
      </c>
      <c r="B3683" s="44" t="str">
        <f t="shared" si="69"/>
        <v>I841 50'Cd/200-208V/1Ph/2Hp/cCSAus</v>
      </c>
      <c r="C3683" s="39" t="s">
        <v>7322</v>
      </c>
      <c r="D3683" s="37" t="s">
        <v>7274</v>
      </c>
      <c r="E3683" s="39" t="s">
        <v>21</v>
      </c>
      <c r="F3683" s="40">
        <v>2928</v>
      </c>
      <c r="G3683" s="41"/>
      <c r="H3683" s="39">
        <v>53514438135</v>
      </c>
      <c r="I3683" s="39">
        <v>137</v>
      </c>
      <c r="J3683" s="39" t="s">
        <v>22</v>
      </c>
      <c r="K3683" s="39">
        <v>24.75</v>
      </c>
      <c r="L3683" s="39">
        <v>12</v>
      </c>
      <c r="M3683" s="39">
        <v>15</v>
      </c>
      <c r="N3683" s="37" t="s">
        <v>23</v>
      </c>
      <c r="O3683" s="37" t="s">
        <v>24</v>
      </c>
    </row>
    <row r="3684" spans="1:16" s="39" customFormat="1" ht="14.25" customHeight="1" x14ac:dyDescent="0.25">
      <c r="A3684" s="52" t="s">
        <v>7323</v>
      </c>
      <c r="B3684" s="44" t="str">
        <f t="shared" si="69"/>
        <v>G841 25'Cd/460V/3Ph/2Hp/cCSAus</v>
      </c>
      <c r="C3684" s="39" t="s">
        <v>7324</v>
      </c>
      <c r="D3684" s="37" t="s">
        <v>7274</v>
      </c>
      <c r="E3684" s="39" t="s">
        <v>21</v>
      </c>
      <c r="F3684" s="40">
        <v>2706</v>
      </c>
      <c r="G3684" s="41"/>
      <c r="H3684" s="39">
        <v>53514440848</v>
      </c>
      <c r="I3684" s="39">
        <v>142</v>
      </c>
      <c r="J3684" s="39" t="s">
        <v>22</v>
      </c>
      <c r="K3684" s="39">
        <v>24.75</v>
      </c>
      <c r="L3684" s="39">
        <v>12</v>
      </c>
      <c r="M3684" s="39">
        <v>15</v>
      </c>
      <c r="N3684" s="37" t="s">
        <v>23</v>
      </c>
      <c r="O3684" s="37" t="s">
        <v>24</v>
      </c>
    </row>
    <row r="3685" spans="1:16" s="39" customFormat="1" ht="14.25" customHeight="1" x14ac:dyDescent="0.25">
      <c r="A3685" s="39" t="s">
        <v>7325</v>
      </c>
      <c r="B3685" s="44" t="str">
        <f t="shared" si="69"/>
        <v>EX841 50'Cd/230V/1Ph/2Hp/Ex Pr</v>
      </c>
      <c r="C3685" s="39" t="str">
        <f>VLOOKUP(A3685,'[2]2021 M10 PricePartsList'!$A:$D,2,FALSE)</f>
        <v>EX841 50'Cd/230V/1Ph/2Hp/Ex Pr</v>
      </c>
      <c r="D3685" s="37" t="s">
        <v>7274</v>
      </c>
      <c r="E3685" s="37" t="s">
        <v>21</v>
      </c>
      <c r="F3685" s="50">
        <v>4067</v>
      </c>
      <c r="G3685" s="41"/>
      <c r="H3685" s="42">
        <v>53514469030</v>
      </c>
      <c r="I3685" s="43">
        <v>155</v>
      </c>
      <c r="J3685" s="46" t="s">
        <v>22</v>
      </c>
      <c r="K3685" s="43">
        <v>32</v>
      </c>
      <c r="L3685" s="43">
        <v>12</v>
      </c>
      <c r="M3685" s="43">
        <v>15</v>
      </c>
      <c r="N3685" s="37" t="s">
        <v>23</v>
      </c>
      <c r="O3685" s="37" t="s">
        <v>24</v>
      </c>
      <c r="P3685" s="36"/>
    </row>
    <row r="3686" spans="1:16" s="39" customFormat="1" ht="14.25" customHeight="1" x14ac:dyDescent="0.25">
      <c r="A3686" s="37" t="s">
        <v>7326</v>
      </c>
      <c r="B3686" s="44" t="str">
        <f t="shared" si="69"/>
        <v>E842 230V/1Ph/2Hp/cCSAus</v>
      </c>
      <c r="C3686" s="37" t="s">
        <v>7327</v>
      </c>
      <c r="D3686" s="37" t="s">
        <v>7274</v>
      </c>
      <c r="E3686" s="37" t="s">
        <v>21</v>
      </c>
      <c r="F3686" s="40">
        <v>2718</v>
      </c>
      <c r="G3686" s="41"/>
      <c r="H3686" s="42">
        <v>53514196370</v>
      </c>
      <c r="I3686" s="43">
        <v>137</v>
      </c>
      <c r="J3686" s="43" t="s">
        <v>22</v>
      </c>
      <c r="K3686" s="43">
        <v>24.75</v>
      </c>
      <c r="L3686" s="43">
        <v>12</v>
      </c>
      <c r="M3686" s="43">
        <v>15</v>
      </c>
      <c r="N3686" s="37" t="s">
        <v>23</v>
      </c>
      <c r="O3686" s="37" t="s">
        <v>24</v>
      </c>
    </row>
    <row r="3687" spans="1:16" s="39" customFormat="1" ht="14.25" customHeight="1" x14ac:dyDescent="0.25">
      <c r="A3687" s="37" t="s">
        <v>7328</v>
      </c>
      <c r="B3687" s="44" t="str">
        <f t="shared" si="69"/>
        <v>I842 200-208V/1Ph/2Hp/cCSAus</v>
      </c>
      <c r="C3687" s="37" t="s">
        <v>7329</v>
      </c>
      <c r="D3687" s="37" t="s">
        <v>7274</v>
      </c>
      <c r="E3687" s="37" t="s">
        <v>21</v>
      </c>
      <c r="F3687" s="40">
        <v>2718</v>
      </c>
      <c r="G3687" s="41"/>
      <c r="H3687" s="42">
        <v>53514196387</v>
      </c>
      <c r="I3687" s="43">
        <v>137</v>
      </c>
      <c r="J3687" s="43" t="s">
        <v>22</v>
      </c>
      <c r="K3687" s="43">
        <v>24.75</v>
      </c>
      <c r="L3687" s="43">
        <v>12</v>
      </c>
      <c r="M3687" s="43">
        <v>15</v>
      </c>
      <c r="N3687" s="37" t="s">
        <v>23</v>
      </c>
      <c r="O3687" s="37" t="s">
        <v>24</v>
      </c>
    </row>
    <row r="3688" spans="1:16" s="39" customFormat="1" ht="14.25" customHeight="1" x14ac:dyDescent="0.25">
      <c r="A3688" s="37" t="s">
        <v>7330</v>
      </c>
      <c r="B3688" s="44" t="str">
        <f t="shared" si="69"/>
        <v>J842 200-208V/3Ph/2Hp/cCSAus</v>
      </c>
      <c r="C3688" s="37" t="s">
        <v>7331</v>
      </c>
      <c r="D3688" s="37" t="s">
        <v>7274</v>
      </c>
      <c r="E3688" s="37" t="s">
        <v>21</v>
      </c>
      <c r="F3688" s="40">
        <v>2656</v>
      </c>
      <c r="G3688" s="41"/>
      <c r="H3688" s="42">
        <v>53514196394</v>
      </c>
      <c r="I3688" s="43">
        <v>132</v>
      </c>
      <c r="J3688" s="43" t="s">
        <v>22</v>
      </c>
      <c r="K3688" s="43">
        <v>24.75</v>
      </c>
      <c r="L3688" s="43">
        <v>12</v>
      </c>
      <c r="M3688" s="43">
        <v>15</v>
      </c>
      <c r="N3688" s="37" t="s">
        <v>23</v>
      </c>
      <c r="O3688" s="37" t="s">
        <v>24</v>
      </c>
    </row>
    <row r="3689" spans="1:16" s="39" customFormat="1" ht="14.25" customHeight="1" x14ac:dyDescent="0.25">
      <c r="A3689" s="37" t="s">
        <v>7332</v>
      </c>
      <c r="B3689" s="44" t="str">
        <f t="shared" si="69"/>
        <v>F842 230V/3Ph/2Hp/cCSAus</v>
      </c>
      <c r="C3689" s="37" t="s">
        <v>7333</v>
      </c>
      <c r="D3689" s="37" t="s">
        <v>7274</v>
      </c>
      <c r="E3689" s="37" t="s">
        <v>21</v>
      </c>
      <c r="F3689" s="40">
        <v>2656</v>
      </c>
      <c r="G3689" s="41"/>
      <c r="H3689" s="42">
        <v>53514196400</v>
      </c>
      <c r="I3689" s="43">
        <v>132</v>
      </c>
      <c r="J3689" s="43" t="s">
        <v>22</v>
      </c>
      <c r="K3689" s="43">
        <v>24.75</v>
      </c>
      <c r="L3689" s="43">
        <v>12</v>
      </c>
      <c r="M3689" s="43">
        <v>15</v>
      </c>
      <c r="N3689" s="37" t="s">
        <v>23</v>
      </c>
      <c r="O3689" s="37" t="s">
        <v>24</v>
      </c>
      <c r="P3689" s="36"/>
    </row>
    <row r="3690" spans="1:16" s="39" customFormat="1" ht="14.25" customHeight="1" x14ac:dyDescent="0.25">
      <c r="A3690" s="37" t="s">
        <v>7334</v>
      </c>
      <c r="B3690" s="44" t="str">
        <f t="shared" si="69"/>
        <v>G842 460V/3Ph/2Hp/cCSAus</v>
      </c>
      <c r="C3690" s="37" t="s">
        <v>7335</v>
      </c>
      <c r="D3690" s="37" t="s">
        <v>7274</v>
      </c>
      <c r="E3690" s="37" t="s">
        <v>21</v>
      </c>
      <c r="F3690" s="40">
        <v>2656</v>
      </c>
      <c r="G3690" s="41"/>
      <c r="H3690" s="42">
        <v>53514196417</v>
      </c>
      <c r="I3690" s="43">
        <v>132</v>
      </c>
      <c r="J3690" s="43" t="s">
        <v>22</v>
      </c>
      <c r="K3690" s="43">
        <v>24.75</v>
      </c>
      <c r="L3690" s="43">
        <v>12</v>
      </c>
      <c r="M3690" s="43">
        <v>15</v>
      </c>
      <c r="N3690" s="37" t="s">
        <v>23</v>
      </c>
      <c r="O3690" s="37" t="s">
        <v>24</v>
      </c>
      <c r="P3690" s="36"/>
    </row>
    <row r="3691" spans="1:16" s="39" customFormat="1" ht="14.25" customHeight="1" x14ac:dyDescent="0.25">
      <c r="A3691" s="37" t="s">
        <v>7336</v>
      </c>
      <c r="B3691" s="44" t="str">
        <f t="shared" ref="B3691:B3754" si="70">IF(D3691&lt;&gt;0,HYPERLINK(D3691,C3691),"NO LINK")</f>
        <v>G842 35'Cd/460V/3Ph/2Hp/cCSAus</v>
      </c>
      <c r="C3691" s="37" t="s">
        <v>7337</v>
      </c>
      <c r="D3691" s="37" t="s">
        <v>7274</v>
      </c>
      <c r="E3691" s="37" t="s">
        <v>21</v>
      </c>
      <c r="F3691" s="40">
        <v>2766</v>
      </c>
      <c r="G3691" s="41"/>
      <c r="H3691" s="42">
        <v>53514238575</v>
      </c>
      <c r="I3691" s="43">
        <v>132</v>
      </c>
      <c r="J3691" s="43" t="s">
        <v>22</v>
      </c>
      <c r="K3691" s="43">
        <v>24.75</v>
      </c>
      <c r="L3691" s="43">
        <v>12</v>
      </c>
      <c r="M3691" s="43">
        <v>15</v>
      </c>
      <c r="N3691" s="37" t="s">
        <v>23</v>
      </c>
      <c r="O3691" s="37" t="s">
        <v>24</v>
      </c>
      <c r="P3691" s="36"/>
    </row>
    <row r="3692" spans="1:16" s="39" customFormat="1" ht="14.25" customHeight="1" x14ac:dyDescent="0.25">
      <c r="A3692" s="37" t="s">
        <v>7338</v>
      </c>
      <c r="B3692" s="44" t="str">
        <f t="shared" si="70"/>
        <v>EX842 230V/1Ph/2Hp/Ex Pr/cFMus/CSA</v>
      </c>
      <c r="C3692" s="37" t="s">
        <v>7339</v>
      </c>
      <c r="D3692" s="37" t="s">
        <v>7274</v>
      </c>
      <c r="E3692" s="37" t="s">
        <v>21</v>
      </c>
      <c r="F3692" s="40">
        <v>3857</v>
      </c>
      <c r="G3692" s="41"/>
      <c r="H3692" s="42">
        <v>53514268923</v>
      </c>
      <c r="I3692" s="43">
        <v>155</v>
      </c>
      <c r="J3692" s="43" t="s">
        <v>22</v>
      </c>
      <c r="K3692" s="43">
        <v>32</v>
      </c>
      <c r="L3692" s="43">
        <v>12</v>
      </c>
      <c r="M3692" s="43">
        <v>15</v>
      </c>
      <c r="N3692" s="37" t="s">
        <v>23</v>
      </c>
      <c r="O3692" s="37" t="s">
        <v>24</v>
      </c>
    </row>
    <row r="3693" spans="1:16" s="39" customFormat="1" ht="14.25" customHeight="1" x14ac:dyDescent="0.25">
      <c r="A3693" s="37" t="s">
        <v>7340</v>
      </c>
      <c r="B3693" s="44" t="str">
        <f t="shared" si="70"/>
        <v>IX842 200-208V/1Ph/2Hp/Ex Pr/cFMus/CSA</v>
      </c>
      <c r="C3693" s="37" t="s">
        <v>7341</v>
      </c>
      <c r="D3693" s="37" t="s">
        <v>7274</v>
      </c>
      <c r="E3693" s="37" t="s">
        <v>21</v>
      </c>
      <c r="F3693" s="40">
        <v>3857</v>
      </c>
      <c r="G3693" s="41"/>
      <c r="H3693" s="42">
        <v>53514268947</v>
      </c>
      <c r="I3693" s="43">
        <v>155</v>
      </c>
      <c r="J3693" s="43" t="s">
        <v>22</v>
      </c>
      <c r="K3693" s="43">
        <v>32</v>
      </c>
      <c r="L3693" s="43">
        <v>12</v>
      </c>
      <c r="M3693" s="43">
        <v>15</v>
      </c>
      <c r="N3693" s="37" t="s">
        <v>23</v>
      </c>
      <c r="O3693" s="37" t="s">
        <v>24</v>
      </c>
    </row>
    <row r="3694" spans="1:16" s="39" customFormat="1" ht="14.25" customHeight="1" x14ac:dyDescent="0.25">
      <c r="A3694" s="37" t="s">
        <v>7342</v>
      </c>
      <c r="B3694" s="44" t="str">
        <f t="shared" si="70"/>
        <v>JX842 200-208V/3Ph/2Hp/Ex Pr/cFMus/CSA</v>
      </c>
      <c r="C3694" s="37" t="s">
        <v>7343</v>
      </c>
      <c r="D3694" s="37" t="s">
        <v>7274</v>
      </c>
      <c r="E3694" s="37" t="s">
        <v>21</v>
      </c>
      <c r="F3694" s="40">
        <v>3794</v>
      </c>
      <c r="G3694" s="41"/>
      <c r="H3694" s="42">
        <v>53514268961</v>
      </c>
      <c r="I3694" s="43">
        <v>151</v>
      </c>
      <c r="J3694" s="43" t="s">
        <v>22</v>
      </c>
      <c r="K3694" s="43">
        <v>32</v>
      </c>
      <c r="L3694" s="43">
        <v>12</v>
      </c>
      <c r="M3694" s="43">
        <v>15</v>
      </c>
      <c r="N3694" s="37" t="s">
        <v>23</v>
      </c>
      <c r="O3694" s="37" t="s">
        <v>24</v>
      </c>
    </row>
    <row r="3695" spans="1:16" s="39" customFormat="1" ht="14.25" customHeight="1" x14ac:dyDescent="0.25">
      <c r="A3695" s="37" t="s">
        <v>7344</v>
      </c>
      <c r="B3695" s="44" t="str">
        <f t="shared" si="70"/>
        <v>FX842 230V/3Ph/2Hp/Ex Pr/cFMus/CSA</v>
      </c>
      <c r="C3695" s="37" t="s">
        <v>7345</v>
      </c>
      <c r="D3695" s="37" t="s">
        <v>7274</v>
      </c>
      <c r="E3695" s="37" t="s">
        <v>21</v>
      </c>
      <c r="F3695" s="40">
        <v>3794</v>
      </c>
      <c r="G3695" s="41"/>
      <c r="H3695" s="42">
        <v>53514268985</v>
      </c>
      <c r="I3695" s="43">
        <v>151</v>
      </c>
      <c r="J3695" s="43" t="s">
        <v>22</v>
      </c>
      <c r="K3695" s="43">
        <v>32</v>
      </c>
      <c r="L3695" s="43">
        <v>12</v>
      </c>
      <c r="M3695" s="43">
        <v>15</v>
      </c>
      <c r="N3695" s="37" t="s">
        <v>23</v>
      </c>
      <c r="O3695" s="37" t="s">
        <v>24</v>
      </c>
      <c r="P3695" s="36"/>
    </row>
    <row r="3696" spans="1:16" s="39" customFormat="1" ht="14.25" customHeight="1" x14ac:dyDescent="0.25">
      <c r="A3696" s="37" t="s">
        <v>7346</v>
      </c>
      <c r="B3696" s="44" t="str">
        <f t="shared" si="70"/>
        <v>GX842 460V/3Ph/2Hp/Ex Pr/cFMus/CSA</v>
      </c>
      <c r="C3696" s="37" t="s">
        <v>7347</v>
      </c>
      <c r="D3696" s="37" t="s">
        <v>7274</v>
      </c>
      <c r="E3696" s="37" t="s">
        <v>21</v>
      </c>
      <c r="F3696" s="40">
        <v>3794</v>
      </c>
      <c r="G3696" s="41"/>
      <c r="H3696" s="42">
        <v>53514269005</v>
      </c>
      <c r="I3696" s="43">
        <v>151</v>
      </c>
      <c r="J3696" s="43" t="s">
        <v>22</v>
      </c>
      <c r="K3696" s="43">
        <v>32</v>
      </c>
      <c r="L3696" s="43">
        <v>12</v>
      </c>
      <c r="M3696" s="43">
        <v>15</v>
      </c>
      <c r="N3696" s="37" t="s">
        <v>23</v>
      </c>
      <c r="O3696" s="37" t="s">
        <v>24</v>
      </c>
      <c r="P3696" s="36"/>
    </row>
    <row r="3697" spans="1:16" s="39" customFormat="1" ht="14.25" customHeight="1" x14ac:dyDescent="0.25">
      <c r="A3697" s="37" t="s">
        <v>7348</v>
      </c>
      <c r="B3697" s="44" t="str">
        <f t="shared" si="70"/>
        <v>E842 35'Cd/230V/1Ph/2Hp/cCSAus</v>
      </c>
      <c r="C3697" s="37" t="s">
        <v>7349</v>
      </c>
      <c r="D3697" s="37" t="s">
        <v>7274</v>
      </c>
      <c r="E3697" s="37" t="s">
        <v>21</v>
      </c>
      <c r="F3697" s="40">
        <v>2828</v>
      </c>
      <c r="G3697" s="41"/>
      <c r="H3697" s="42">
        <v>53514282097</v>
      </c>
      <c r="I3697" s="43">
        <v>137</v>
      </c>
      <c r="J3697" s="43" t="s">
        <v>22</v>
      </c>
      <c r="K3697" s="43">
        <v>24.75</v>
      </c>
      <c r="L3697" s="43">
        <v>12</v>
      </c>
      <c r="M3697" s="43">
        <v>15</v>
      </c>
      <c r="N3697" s="37" t="s">
        <v>23</v>
      </c>
      <c r="O3697" s="37" t="s">
        <v>24</v>
      </c>
      <c r="P3697" s="36"/>
    </row>
    <row r="3698" spans="1:16" s="39" customFormat="1" ht="14.25" customHeight="1" x14ac:dyDescent="0.25">
      <c r="A3698" s="37" t="s">
        <v>7350</v>
      </c>
      <c r="B3698" s="44" t="str">
        <f t="shared" si="70"/>
        <v>F842 50'Cd/230V/3Ph/2Hp/cCSAus</v>
      </c>
      <c r="C3698" s="37" t="s">
        <v>7351</v>
      </c>
      <c r="D3698" s="37" t="s">
        <v>7274</v>
      </c>
      <c r="E3698" s="37" t="s">
        <v>21</v>
      </c>
      <c r="F3698" s="40">
        <v>2866</v>
      </c>
      <c r="G3698" s="41"/>
      <c r="H3698" s="42">
        <v>53514310806</v>
      </c>
      <c r="I3698" s="43">
        <v>132</v>
      </c>
      <c r="J3698" s="43" t="s">
        <v>22</v>
      </c>
      <c r="K3698" s="43">
        <v>24.75</v>
      </c>
      <c r="L3698" s="43">
        <v>12</v>
      </c>
      <c r="M3698" s="43">
        <v>15</v>
      </c>
      <c r="N3698" s="37" t="s">
        <v>23</v>
      </c>
      <c r="O3698" s="37" t="s">
        <v>24</v>
      </c>
      <c r="P3698" s="36"/>
    </row>
    <row r="3699" spans="1:16" s="39" customFormat="1" ht="14.25" customHeight="1" x14ac:dyDescent="0.25">
      <c r="A3699" s="37" t="s">
        <v>7352</v>
      </c>
      <c r="B3699" s="44" t="str">
        <f t="shared" si="70"/>
        <v>EX842 50'Cds/230V/1Ph/2Hp/Ex Pr/cFMus/CSA</v>
      </c>
      <c r="C3699" s="37" t="s">
        <v>7353</v>
      </c>
      <c r="D3699" s="37" t="s">
        <v>7274</v>
      </c>
      <c r="E3699" s="37" t="s">
        <v>21</v>
      </c>
      <c r="F3699" s="40">
        <v>4067</v>
      </c>
      <c r="G3699" s="41"/>
      <c r="H3699" s="42">
        <v>53514331887</v>
      </c>
      <c r="I3699" s="43">
        <v>157</v>
      </c>
      <c r="J3699" s="43" t="s">
        <v>22</v>
      </c>
      <c r="K3699" s="43">
        <v>32</v>
      </c>
      <c r="L3699" s="43">
        <v>12</v>
      </c>
      <c r="M3699" s="43">
        <v>15</v>
      </c>
      <c r="N3699" s="37" t="s">
        <v>23</v>
      </c>
      <c r="O3699" s="37" t="s">
        <v>24</v>
      </c>
      <c r="P3699" s="36"/>
    </row>
    <row r="3700" spans="1:16" s="39" customFormat="1" ht="14.25" customHeight="1" x14ac:dyDescent="0.25">
      <c r="A3700" s="37" t="s">
        <v>7354</v>
      </c>
      <c r="B3700" s="44" t="str">
        <f t="shared" si="70"/>
        <v>I842 35'Cd/200-208V/1Ph/2Hp/cCSAus</v>
      </c>
      <c r="C3700" s="37" t="s">
        <v>7355</v>
      </c>
      <c r="D3700" s="37" t="s">
        <v>7274</v>
      </c>
      <c r="E3700" s="37" t="s">
        <v>21</v>
      </c>
      <c r="F3700" s="40">
        <v>2828</v>
      </c>
      <c r="G3700" s="41"/>
      <c r="H3700" s="42">
        <v>53514341275</v>
      </c>
      <c r="I3700" s="43">
        <v>137</v>
      </c>
      <c r="J3700" s="43" t="s">
        <v>22</v>
      </c>
      <c r="K3700" s="43">
        <v>24.75</v>
      </c>
      <c r="L3700" s="43">
        <v>12</v>
      </c>
      <c r="M3700" s="43">
        <v>15</v>
      </c>
      <c r="N3700" s="37" t="s">
        <v>23</v>
      </c>
      <c r="O3700" s="37" t="s">
        <v>24</v>
      </c>
      <c r="P3700" s="36"/>
    </row>
    <row r="3701" spans="1:16" s="39" customFormat="1" ht="14.25" customHeight="1" x14ac:dyDescent="0.25">
      <c r="A3701" s="37" t="s">
        <v>7356</v>
      </c>
      <c r="B3701" s="44" t="str">
        <f t="shared" si="70"/>
        <v>E842 25'Cd/230V/1Ph/2Hp/cCSAus</v>
      </c>
      <c r="C3701" s="37" t="s">
        <v>7357</v>
      </c>
      <c r="D3701" s="37" t="s">
        <v>7274</v>
      </c>
      <c r="E3701" s="37" t="s">
        <v>21</v>
      </c>
      <c r="F3701" s="40">
        <v>2768</v>
      </c>
      <c r="G3701" s="41"/>
      <c r="H3701" s="42">
        <v>53514353209</v>
      </c>
      <c r="I3701" s="43">
        <v>137</v>
      </c>
      <c r="J3701" s="43" t="s">
        <v>22</v>
      </c>
      <c r="K3701" s="43">
        <v>24.75</v>
      </c>
      <c r="L3701" s="43">
        <v>12</v>
      </c>
      <c r="M3701" s="43">
        <v>15</v>
      </c>
      <c r="N3701" s="37" t="s">
        <v>23</v>
      </c>
      <c r="O3701" s="37" t="s">
        <v>24</v>
      </c>
      <c r="P3701" s="36"/>
    </row>
    <row r="3702" spans="1:16" s="39" customFormat="1" ht="14.25" customHeight="1" x14ac:dyDescent="0.25">
      <c r="A3702" s="52" t="s">
        <v>7358</v>
      </c>
      <c r="B3702" s="44" t="str">
        <f t="shared" si="70"/>
        <v>E842 50'Cd/230V/1Ph/2Hp/cCSAus</v>
      </c>
      <c r="C3702" s="39" t="s">
        <v>7359</v>
      </c>
      <c r="D3702" s="37" t="s">
        <v>7274</v>
      </c>
      <c r="E3702" s="39" t="s">
        <v>21</v>
      </c>
      <c r="F3702" s="40">
        <v>2928</v>
      </c>
      <c r="G3702" s="41"/>
      <c r="H3702" s="39">
        <v>53514438555</v>
      </c>
      <c r="I3702" s="39">
        <v>137</v>
      </c>
      <c r="J3702" s="39" t="s">
        <v>22</v>
      </c>
      <c r="K3702" s="39">
        <v>24.75</v>
      </c>
      <c r="L3702" s="39">
        <v>12</v>
      </c>
      <c r="M3702" s="39">
        <v>15</v>
      </c>
      <c r="N3702" s="37" t="s">
        <v>23</v>
      </c>
      <c r="O3702" s="37" t="s">
        <v>196</v>
      </c>
      <c r="P3702" s="36"/>
    </row>
    <row r="3703" spans="1:16" s="39" customFormat="1" ht="14.25" customHeight="1" x14ac:dyDescent="0.25">
      <c r="A3703" s="52" t="s">
        <v>7360</v>
      </c>
      <c r="B3703" s="44" t="str">
        <f t="shared" si="70"/>
        <v>I842 50'Cd/200-208V/1Ph/2Hp/cCSAus</v>
      </c>
      <c r="C3703" s="39" t="s">
        <v>7361</v>
      </c>
      <c r="D3703" s="37" t="s">
        <v>7274</v>
      </c>
      <c r="E3703" s="39" t="s">
        <v>21</v>
      </c>
      <c r="F3703" s="40">
        <v>2928</v>
      </c>
      <c r="G3703" s="41"/>
      <c r="H3703" s="39">
        <v>53514438562</v>
      </c>
      <c r="I3703" s="39">
        <v>137</v>
      </c>
      <c r="J3703" s="39" t="s">
        <v>22</v>
      </c>
      <c r="K3703" s="39">
        <v>24.75</v>
      </c>
      <c r="L3703" s="39">
        <v>12</v>
      </c>
      <c r="M3703" s="39">
        <v>15</v>
      </c>
      <c r="N3703" s="37" t="s">
        <v>23</v>
      </c>
      <c r="O3703" s="37" t="s">
        <v>24</v>
      </c>
      <c r="P3703" s="36"/>
    </row>
    <row r="3704" spans="1:16" s="39" customFormat="1" ht="14.25" customHeight="1" x14ac:dyDescent="0.25">
      <c r="A3704" s="52" t="s">
        <v>7362</v>
      </c>
      <c r="B3704" s="44" t="str">
        <f t="shared" si="70"/>
        <v>J842 50'Cd/200-208V/3Ph/2Hp/cCSAus</v>
      </c>
      <c r="C3704" s="39" t="s">
        <v>7363</v>
      </c>
      <c r="D3704" s="37" t="s">
        <v>7274</v>
      </c>
      <c r="E3704" s="39" t="s">
        <v>21</v>
      </c>
      <c r="F3704" s="40">
        <v>2866</v>
      </c>
      <c r="G3704" s="41"/>
      <c r="H3704" s="39">
        <v>53514438579</v>
      </c>
      <c r="I3704" s="39">
        <v>132</v>
      </c>
      <c r="J3704" s="39" t="s">
        <v>22</v>
      </c>
      <c r="K3704" s="39">
        <v>24.75</v>
      </c>
      <c r="L3704" s="39">
        <v>12</v>
      </c>
      <c r="M3704" s="39">
        <v>15</v>
      </c>
      <c r="N3704" s="37" t="s">
        <v>23</v>
      </c>
      <c r="O3704" s="37" t="s">
        <v>24</v>
      </c>
      <c r="P3704" s="36"/>
    </row>
    <row r="3705" spans="1:16" s="39" customFormat="1" ht="14.25" customHeight="1" x14ac:dyDescent="0.25">
      <c r="A3705" s="52" t="s">
        <v>7364</v>
      </c>
      <c r="B3705" s="44" t="str">
        <f t="shared" si="70"/>
        <v>G842 50'Cd/460V/3Ph/2Hp/cCSAus</v>
      </c>
      <c r="C3705" s="39" t="s">
        <v>7365</v>
      </c>
      <c r="D3705" s="37" t="s">
        <v>7274</v>
      </c>
      <c r="E3705" s="39" t="s">
        <v>21</v>
      </c>
      <c r="F3705" s="40">
        <v>2866</v>
      </c>
      <c r="G3705" s="41"/>
      <c r="H3705" s="39">
        <v>53514438586</v>
      </c>
      <c r="I3705" s="39">
        <v>132</v>
      </c>
      <c r="J3705" s="39" t="s">
        <v>22</v>
      </c>
      <c r="K3705" s="39">
        <v>24.75</v>
      </c>
      <c r="L3705" s="39">
        <v>12</v>
      </c>
      <c r="M3705" s="39">
        <v>15</v>
      </c>
      <c r="N3705" s="37" t="s">
        <v>23</v>
      </c>
      <c r="O3705" s="37" t="s">
        <v>24</v>
      </c>
      <c r="P3705" s="36"/>
    </row>
    <row r="3706" spans="1:16" s="39" customFormat="1" ht="14.25" customHeight="1" x14ac:dyDescent="0.25">
      <c r="A3706" s="37" t="s">
        <v>7366</v>
      </c>
      <c r="B3706" s="44" t="str">
        <f t="shared" si="70"/>
        <v>Sys,Sump-M53/PSF18X22/PSF Cvr-3V1.5D/Dlx Radon</v>
      </c>
      <c r="C3706" s="37" t="s">
        <v>7367</v>
      </c>
      <c r="D3706" s="37" t="str">
        <f>VLOOKUP(A3706,'[1]Zoeller Pump Company'!$A$10:$C$3862,3,FALSE)</f>
        <v>https://www.zoellerpumps.com/en-us/products/package-systems/900-series</v>
      </c>
      <c r="E3706" s="37" t="s">
        <v>21</v>
      </c>
      <c r="F3706" s="40">
        <v>467</v>
      </c>
      <c r="G3706" s="41"/>
      <c r="H3706" s="42">
        <v>53514145019</v>
      </c>
      <c r="I3706" s="43">
        <v>48</v>
      </c>
      <c r="J3706" s="43" t="s">
        <v>22</v>
      </c>
      <c r="K3706" s="43">
        <v>24</v>
      </c>
      <c r="L3706" s="43">
        <v>21</v>
      </c>
      <c r="M3706" s="43">
        <v>21</v>
      </c>
      <c r="N3706" s="37" t="s">
        <v>195</v>
      </c>
      <c r="O3706" s="37" t="s">
        <v>24</v>
      </c>
      <c r="P3706" s="36"/>
    </row>
    <row r="3707" spans="1:16" s="39" customFormat="1" ht="14.25" customHeight="1" x14ac:dyDescent="0.25">
      <c r="A3707" s="37" t="s">
        <v>7368</v>
      </c>
      <c r="B3707" s="44" t="str">
        <f t="shared" si="70"/>
        <v>Sys,Sump-M53/P18X22/Polycvr-2V1.5D/Standard</v>
      </c>
      <c r="C3707" s="37" t="s">
        <v>7369</v>
      </c>
      <c r="D3707" s="37" t="str">
        <f>VLOOKUP(A3707,'[1]Zoeller Pump Company'!$A$10:$C$3862,3,FALSE)</f>
        <v>https://www.zoellerpumps.com/en-us/products/package-systems/900-series</v>
      </c>
      <c r="E3707" s="37" t="s">
        <v>21</v>
      </c>
      <c r="F3707" s="40">
        <v>448</v>
      </c>
      <c r="G3707" s="41"/>
      <c r="H3707" s="42">
        <v>53514145026</v>
      </c>
      <c r="I3707" s="43">
        <v>53</v>
      </c>
      <c r="J3707" s="43" t="s">
        <v>22</v>
      </c>
      <c r="K3707" s="43">
        <v>24</v>
      </c>
      <c r="L3707" s="43">
        <v>21</v>
      </c>
      <c r="M3707" s="43">
        <v>21</v>
      </c>
      <c r="N3707" s="37" t="s">
        <v>195</v>
      </c>
      <c r="O3707" s="37" t="s">
        <v>24</v>
      </c>
    </row>
    <row r="3708" spans="1:16" s="39" customFormat="1" ht="14.25" customHeight="1" x14ac:dyDescent="0.25">
      <c r="A3708" s="37" t="s">
        <v>7370</v>
      </c>
      <c r="B3708" s="44" t="str">
        <f t="shared" si="70"/>
        <v>Sys,Sump-M72/Poly 18X22/Poly Cvr-2V1.5D/Econo</v>
      </c>
      <c r="C3708" s="37" t="s">
        <v>7371</v>
      </c>
      <c r="D3708" s="37" t="str">
        <f>VLOOKUP(A3708,'[1]Zoeller Pump Company'!$A$10:$C$3862,3,FALSE)</f>
        <v>https://www.zoellerpumps.com/en-us/products/package-systems/900-series</v>
      </c>
      <c r="E3708" s="37" t="s">
        <v>21</v>
      </c>
      <c r="F3708" s="40">
        <v>444</v>
      </c>
      <c r="G3708" s="41"/>
      <c r="H3708" s="42">
        <v>53514145033</v>
      </c>
      <c r="I3708" s="43">
        <v>44</v>
      </c>
      <c r="J3708" s="43" t="s">
        <v>22</v>
      </c>
      <c r="K3708" s="43">
        <v>24</v>
      </c>
      <c r="L3708" s="43">
        <v>21</v>
      </c>
      <c r="M3708" s="43">
        <v>21</v>
      </c>
      <c r="N3708" s="37" t="s">
        <v>23</v>
      </c>
      <c r="O3708" s="37" t="s">
        <v>24</v>
      </c>
    </row>
    <row r="3709" spans="1:16" s="39" customFormat="1" ht="14.25" customHeight="1" x14ac:dyDescent="0.25">
      <c r="A3709" s="37" t="s">
        <v>7372</v>
      </c>
      <c r="B3709" s="44" t="str">
        <f t="shared" si="70"/>
        <v>Sys,Sew-M267/PSF18X30-2V2D/2" Check</v>
      </c>
      <c r="C3709" s="37" t="s">
        <v>7373</v>
      </c>
      <c r="D3709" s="37" t="str">
        <f>VLOOKUP(A3709,'[1]Zoeller Pump Company'!$A$10:$C$3862,3,FALSE)</f>
        <v>https://www.zoellerpumps.com/en-us/products/package-systems/910-sewage</v>
      </c>
      <c r="E3709" s="37" t="s">
        <v>21</v>
      </c>
      <c r="F3709" s="40">
        <v>730</v>
      </c>
      <c r="G3709" s="41"/>
      <c r="H3709" s="42">
        <v>53514024710</v>
      </c>
      <c r="I3709" s="43">
        <v>77</v>
      </c>
      <c r="J3709" s="43" t="s">
        <v>22</v>
      </c>
      <c r="K3709" s="43">
        <v>36</v>
      </c>
      <c r="L3709" s="43">
        <v>22</v>
      </c>
      <c r="M3709" s="43">
        <v>22</v>
      </c>
      <c r="N3709" s="37" t="s">
        <v>195</v>
      </c>
      <c r="O3709" s="37" t="s">
        <v>1023</v>
      </c>
    </row>
    <row r="3710" spans="1:16" s="39" customFormat="1" ht="14.25" customHeight="1" x14ac:dyDescent="0.25">
      <c r="A3710" s="37" t="s">
        <v>7374</v>
      </c>
      <c r="B3710" s="44" t="str">
        <f t="shared" si="70"/>
        <v>Sys,Sew-D267/PSF18X30-2V2D/2" Check</v>
      </c>
      <c r="C3710" s="37" t="s">
        <v>7375</v>
      </c>
      <c r="D3710" s="37" t="str">
        <f>VLOOKUP(A3710,'[1]Zoeller Pump Company'!$A$10:$C$3862,3,FALSE)</f>
        <v>https://www.zoellerpumps.com/en-us/products/package-systems/910-sewage</v>
      </c>
      <c r="E3710" s="37" t="s">
        <v>21</v>
      </c>
      <c r="F3710" s="40">
        <v>806</v>
      </c>
      <c r="G3710" s="41"/>
      <c r="H3710" s="42">
        <v>53514024727</v>
      </c>
      <c r="I3710" s="43">
        <v>77</v>
      </c>
      <c r="J3710" s="43" t="s">
        <v>22</v>
      </c>
      <c r="K3710" s="43">
        <v>36</v>
      </c>
      <c r="L3710" s="43">
        <v>22</v>
      </c>
      <c r="M3710" s="43">
        <v>22</v>
      </c>
      <c r="N3710" s="37" t="s">
        <v>195</v>
      </c>
      <c r="O3710" s="37" t="s">
        <v>1023</v>
      </c>
      <c r="P3710" s="36"/>
    </row>
    <row r="3711" spans="1:16" s="39" customFormat="1" ht="14.25" customHeight="1" x14ac:dyDescent="0.25">
      <c r="A3711" s="37" t="s">
        <v>7376</v>
      </c>
      <c r="B3711" s="44" t="str">
        <f t="shared" si="70"/>
        <v>Sys,Sew-M267/PSF18X30-3V2D/2" Check</v>
      </c>
      <c r="C3711" s="37" t="s">
        <v>7377</v>
      </c>
      <c r="D3711" s="37" t="str">
        <f>VLOOKUP(A3711,'[1]Zoeller Pump Company'!$A$10:$C$3862,3,FALSE)</f>
        <v>https://www.zoellerpumps.com/en-us/products/package-systems/910-sewage</v>
      </c>
      <c r="E3711" s="37" t="s">
        <v>21</v>
      </c>
      <c r="F3711" s="40">
        <v>730</v>
      </c>
      <c r="G3711" s="41"/>
      <c r="H3711" s="42">
        <v>53514024734</v>
      </c>
      <c r="I3711" s="43">
        <v>77</v>
      </c>
      <c r="J3711" s="43" t="s">
        <v>22</v>
      </c>
      <c r="K3711" s="43">
        <v>36</v>
      </c>
      <c r="L3711" s="43">
        <v>22</v>
      </c>
      <c r="M3711" s="43">
        <v>22</v>
      </c>
      <c r="N3711" s="37" t="s">
        <v>195</v>
      </c>
      <c r="O3711" s="37" t="s">
        <v>1023</v>
      </c>
      <c r="P3711" s="36"/>
    </row>
    <row r="3712" spans="1:16" s="39" customFormat="1" ht="14.25" customHeight="1" x14ac:dyDescent="0.25">
      <c r="A3712" s="37" t="s">
        <v>7378</v>
      </c>
      <c r="B3712" s="44" t="str">
        <f t="shared" si="70"/>
        <v>Sys,Sew-D267/PSF18X30-3V2D/2" Check</v>
      </c>
      <c r="C3712" s="37" t="s">
        <v>7379</v>
      </c>
      <c r="D3712" s="37" t="str">
        <f>VLOOKUP(A3712,'[1]Zoeller Pump Company'!$A$10:$C$3862,3,FALSE)</f>
        <v>https://www.zoellerpumps.com/en-us/products/package-systems/910-sewage</v>
      </c>
      <c r="E3712" s="37" t="s">
        <v>21</v>
      </c>
      <c r="F3712" s="40">
        <v>808</v>
      </c>
      <c r="G3712" s="41"/>
      <c r="H3712" s="42">
        <v>53514024741</v>
      </c>
      <c r="I3712" s="43">
        <v>77</v>
      </c>
      <c r="J3712" s="43" t="s">
        <v>22</v>
      </c>
      <c r="K3712" s="43">
        <v>36</v>
      </c>
      <c r="L3712" s="43">
        <v>22</v>
      </c>
      <c r="M3712" s="43">
        <v>22</v>
      </c>
      <c r="N3712" s="37" t="s">
        <v>195</v>
      </c>
      <c r="O3712" s="37" t="s">
        <v>1023</v>
      </c>
      <c r="P3712" s="36"/>
    </row>
    <row r="3713" spans="1:16" s="39" customFormat="1" ht="14.25" customHeight="1" x14ac:dyDescent="0.25">
      <c r="A3713" s="37" t="s">
        <v>7380</v>
      </c>
      <c r="B3713" s="44" t="str">
        <f t="shared" si="70"/>
        <v>Sys,Sew-M267/F18X30-2V2D/2" Check</v>
      </c>
      <c r="C3713" s="37" t="s">
        <v>7381</v>
      </c>
      <c r="D3713" s="37" t="str">
        <f>VLOOKUP(A3713,'[1]Zoeller Pump Company'!$A$10:$C$3862,3,FALSE)</f>
        <v>https://www.zoellerpumps.com/en-us/products/package-systems/910-sewage</v>
      </c>
      <c r="E3713" s="37" t="s">
        <v>21</v>
      </c>
      <c r="F3713" s="40">
        <v>770</v>
      </c>
      <c r="G3713" s="41"/>
      <c r="H3713" s="42">
        <v>53514024758</v>
      </c>
      <c r="I3713" s="43">
        <v>88</v>
      </c>
      <c r="J3713" s="43" t="s">
        <v>22</v>
      </c>
      <c r="K3713" s="43">
        <v>36</v>
      </c>
      <c r="L3713" s="43">
        <v>22</v>
      </c>
      <c r="M3713" s="43">
        <v>22</v>
      </c>
      <c r="N3713" s="37" t="s">
        <v>195</v>
      </c>
      <c r="O3713" s="37" t="s">
        <v>1023</v>
      </c>
      <c r="P3713" s="36"/>
    </row>
    <row r="3714" spans="1:16" s="39" customFormat="1" ht="14.25" customHeight="1" x14ac:dyDescent="0.25">
      <c r="A3714" s="37" t="s">
        <v>7382</v>
      </c>
      <c r="B3714" s="44" t="str">
        <f t="shared" si="70"/>
        <v>Sys,Sew-D267/F18X30-2V2D/2" Check</v>
      </c>
      <c r="C3714" s="37" t="s">
        <v>7383</v>
      </c>
      <c r="D3714" s="37" t="str">
        <f>VLOOKUP(A3714,'[1]Zoeller Pump Company'!$A$10:$C$3862,3,FALSE)</f>
        <v>https://www.zoellerpumps.com/en-us/products/package-systems/910-sewage</v>
      </c>
      <c r="E3714" s="37" t="s">
        <v>21</v>
      </c>
      <c r="F3714" s="40">
        <v>741</v>
      </c>
      <c r="G3714" s="41"/>
      <c r="H3714" s="42">
        <v>53514024765</v>
      </c>
      <c r="I3714" s="43">
        <v>88</v>
      </c>
      <c r="J3714" s="43" t="s">
        <v>22</v>
      </c>
      <c r="K3714" s="43">
        <v>36</v>
      </c>
      <c r="L3714" s="43">
        <v>22</v>
      </c>
      <c r="M3714" s="43">
        <v>22</v>
      </c>
      <c r="N3714" s="37" t="s">
        <v>195</v>
      </c>
      <c r="O3714" s="37" t="s">
        <v>1023</v>
      </c>
      <c r="P3714" s="36"/>
    </row>
    <row r="3715" spans="1:16" s="39" customFormat="1" ht="14.25" customHeight="1" x14ac:dyDescent="0.25">
      <c r="A3715" s="37" t="s">
        <v>7384</v>
      </c>
      <c r="B3715" s="44" t="str">
        <f t="shared" si="70"/>
        <v>Sys,Sew-M267/F18X30-3V2D/2" Check</v>
      </c>
      <c r="C3715" s="37" t="s">
        <v>7385</v>
      </c>
      <c r="D3715" s="37" t="str">
        <f>VLOOKUP(A3715,'[1]Zoeller Pump Company'!$A$10:$C$3862,3,FALSE)</f>
        <v>https://www.zoellerpumps.com/en-us/products/package-systems/910-sewage</v>
      </c>
      <c r="E3715" s="37" t="s">
        <v>21</v>
      </c>
      <c r="F3715" s="40">
        <v>673</v>
      </c>
      <c r="G3715" s="41"/>
      <c r="H3715" s="42">
        <v>53514024772</v>
      </c>
      <c r="I3715" s="43">
        <v>88</v>
      </c>
      <c r="J3715" s="43" t="s">
        <v>22</v>
      </c>
      <c r="K3715" s="43">
        <v>36</v>
      </c>
      <c r="L3715" s="43">
        <v>22</v>
      </c>
      <c r="M3715" s="43">
        <v>22</v>
      </c>
      <c r="N3715" s="37" t="s">
        <v>195</v>
      </c>
      <c r="O3715" s="37" t="s">
        <v>1023</v>
      </c>
      <c r="P3715" s="36"/>
    </row>
    <row r="3716" spans="1:16" s="39" customFormat="1" ht="14.25" customHeight="1" x14ac:dyDescent="0.25">
      <c r="A3716" s="37" t="s">
        <v>7386</v>
      </c>
      <c r="B3716" s="44" t="str">
        <f t="shared" si="70"/>
        <v>Sys,Sew-D267/F18X30-3V2D/2" Check</v>
      </c>
      <c r="C3716" s="37" t="s">
        <v>7387</v>
      </c>
      <c r="D3716" s="37" t="str">
        <f>VLOOKUP(A3716,'[1]Zoeller Pump Company'!$A$10:$C$3862,3,FALSE)</f>
        <v>https://www.zoellerpumps.com/en-us/products/package-systems/910-sewage</v>
      </c>
      <c r="E3716" s="37" t="s">
        <v>21</v>
      </c>
      <c r="F3716" s="40">
        <v>741</v>
      </c>
      <c r="G3716" s="41"/>
      <c r="H3716" s="42">
        <v>53514024789</v>
      </c>
      <c r="I3716" s="43">
        <v>88</v>
      </c>
      <c r="J3716" s="43" t="s">
        <v>22</v>
      </c>
      <c r="K3716" s="43">
        <v>36</v>
      </c>
      <c r="L3716" s="43">
        <v>22</v>
      </c>
      <c r="M3716" s="43">
        <v>22</v>
      </c>
      <c r="N3716" s="37" t="s">
        <v>195</v>
      </c>
      <c r="O3716" s="37" t="s">
        <v>1023</v>
      </c>
      <c r="P3716" s="36"/>
    </row>
    <row r="3717" spans="1:16" s="39" customFormat="1" ht="14.25" customHeight="1" x14ac:dyDescent="0.25">
      <c r="A3717" s="37" t="s">
        <v>7388</v>
      </c>
      <c r="B3717" s="44" t="str">
        <f t="shared" si="70"/>
        <v>Sys,Sew-M267/PSF18X30-3V3D/2" Check</v>
      </c>
      <c r="C3717" s="37" t="s">
        <v>7389</v>
      </c>
      <c r="D3717" s="37" t="str">
        <f>VLOOKUP(A3717,'[1]Zoeller Pump Company'!$A$10:$C$3862,3,FALSE)</f>
        <v>https://www.zoellerpumps.com/en-us/products/package-systems/910-sewage</v>
      </c>
      <c r="E3717" s="37" t="s">
        <v>21</v>
      </c>
      <c r="F3717" s="40">
        <v>635</v>
      </c>
      <c r="G3717" s="41"/>
      <c r="H3717" s="42">
        <v>53514024796</v>
      </c>
      <c r="I3717" s="43">
        <v>82</v>
      </c>
      <c r="J3717" s="43" t="s">
        <v>22</v>
      </c>
      <c r="K3717" s="43">
        <v>36</v>
      </c>
      <c r="L3717" s="43">
        <v>22</v>
      </c>
      <c r="M3717" s="43">
        <v>22</v>
      </c>
      <c r="N3717" s="37" t="s">
        <v>195</v>
      </c>
      <c r="O3717" s="37" t="s">
        <v>1023</v>
      </c>
      <c r="P3717" s="36"/>
    </row>
    <row r="3718" spans="1:16" s="39" customFormat="1" ht="14.25" customHeight="1" x14ac:dyDescent="0.25">
      <c r="A3718" s="37" t="s">
        <v>7390</v>
      </c>
      <c r="B3718" s="44" t="str">
        <f t="shared" si="70"/>
        <v>Sys,Sew-M267/P18X30-2V2D/2" Check12 Gauge Solid Cover</v>
      </c>
      <c r="C3718" s="37" t="s">
        <v>7391</v>
      </c>
      <c r="D3718" s="37" t="str">
        <f>VLOOKUP(A3718,'[1]Zoeller Pump Company'!$A$10:$C$3862,3,FALSE)</f>
        <v>https://www.zoellerpumps.com/en-us/products/package-systems/910-sewage</v>
      </c>
      <c r="E3718" s="37" t="s">
        <v>21</v>
      </c>
      <c r="F3718" s="40">
        <v>665</v>
      </c>
      <c r="G3718" s="41"/>
      <c r="H3718" s="42">
        <v>53514024819</v>
      </c>
      <c r="I3718" s="43">
        <v>83</v>
      </c>
      <c r="J3718" s="43" t="s">
        <v>22</v>
      </c>
      <c r="K3718" s="43">
        <v>36</v>
      </c>
      <c r="L3718" s="43">
        <v>22</v>
      </c>
      <c r="M3718" s="43">
        <v>22</v>
      </c>
      <c r="N3718" s="37" t="s">
        <v>195</v>
      </c>
      <c r="O3718" s="37" t="s">
        <v>1023</v>
      </c>
      <c r="P3718" s="36"/>
    </row>
    <row r="3719" spans="1:16" s="39" customFormat="1" ht="14.25" customHeight="1" x14ac:dyDescent="0.25">
      <c r="A3719" s="37" t="s">
        <v>7392</v>
      </c>
      <c r="B3719" s="44" t="str">
        <f t="shared" si="70"/>
        <v>Sys,Sew-M267/P18X30-2V2D/2" Check</v>
      </c>
      <c r="C3719" s="37" t="s">
        <v>7393</v>
      </c>
      <c r="D3719" s="37" t="str">
        <f>VLOOKUP(A3719,'[1]Zoeller Pump Company'!$A$10:$C$3862,3,FALSE)</f>
        <v>https://www.zoellerpumps.com/en-us/products/package-systems/910-sewage</v>
      </c>
      <c r="E3719" s="37" t="s">
        <v>21</v>
      </c>
      <c r="F3719" s="40">
        <v>666</v>
      </c>
      <c r="G3719" s="41"/>
      <c r="H3719" s="42">
        <v>53514024833</v>
      </c>
      <c r="I3719" s="43">
        <v>82</v>
      </c>
      <c r="J3719" s="43" t="s">
        <v>22</v>
      </c>
      <c r="K3719" s="43">
        <v>36</v>
      </c>
      <c r="L3719" s="43">
        <v>22</v>
      </c>
      <c r="M3719" s="43">
        <v>22</v>
      </c>
      <c r="N3719" s="37" t="s">
        <v>195</v>
      </c>
      <c r="O3719" s="37" t="s">
        <v>1023</v>
      </c>
      <c r="P3719" s="36"/>
    </row>
    <row r="3720" spans="1:16" s="39" customFormat="1" ht="14.25" customHeight="1" x14ac:dyDescent="0.25">
      <c r="A3720" s="37" t="s">
        <v>7394</v>
      </c>
      <c r="B3720" s="44" t="str">
        <f t="shared" si="70"/>
        <v>Sys,Sew-D267/P18X30-2V2D/2" Check</v>
      </c>
      <c r="C3720" s="37" t="s">
        <v>7395</v>
      </c>
      <c r="D3720" s="37" t="str">
        <f>VLOOKUP(A3720,'[1]Zoeller Pump Company'!$A$10:$C$3862,3,FALSE)</f>
        <v>https://www.zoellerpumps.com/en-us/products/package-systems/910-sewage</v>
      </c>
      <c r="E3720" s="37" t="s">
        <v>21</v>
      </c>
      <c r="F3720" s="40">
        <v>646</v>
      </c>
      <c r="G3720" s="41"/>
      <c r="H3720" s="42">
        <v>53514024840</v>
      </c>
      <c r="I3720" s="43">
        <v>82</v>
      </c>
      <c r="J3720" s="43" t="s">
        <v>22</v>
      </c>
      <c r="K3720" s="43">
        <v>36</v>
      </c>
      <c r="L3720" s="43">
        <v>22</v>
      </c>
      <c r="M3720" s="43">
        <v>22</v>
      </c>
      <c r="N3720" s="37" t="s">
        <v>195</v>
      </c>
      <c r="O3720" s="37" t="s">
        <v>1023</v>
      </c>
      <c r="P3720" s="36"/>
    </row>
    <row r="3721" spans="1:16" s="39" customFormat="1" ht="14.25" customHeight="1" x14ac:dyDescent="0.25">
      <c r="A3721" s="37" t="s">
        <v>7396</v>
      </c>
      <c r="B3721" s="44" t="str">
        <f t="shared" si="70"/>
        <v>Sys,Sew-M267/P18X30-3V2D/2" Check</v>
      </c>
      <c r="C3721" s="37" t="s">
        <v>7397</v>
      </c>
      <c r="D3721" s="37" t="str">
        <f>VLOOKUP(A3721,'[1]Zoeller Pump Company'!$A$10:$C$3862,3,FALSE)</f>
        <v>https://www.zoellerpumps.com/en-us/products/package-systems/910-sewage</v>
      </c>
      <c r="E3721" s="37" t="s">
        <v>21</v>
      </c>
      <c r="F3721" s="40">
        <v>570</v>
      </c>
      <c r="G3721" s="41"/>
      <c r="H3721" s="42">
        <v>53514024857</v>
      </c>
      <c r="I3721" s="43">
        <v>82</v>
      </c>
      <c r="J3721" s="43" t="s">
        <v>22</v>
      </c>
      <c r="K3721" s="43">
        <v>36</v>
      </c>
      <c r="L3721" s="43">
        <v>22</v>
      </c>
      <c r="M3721" s="43">
        <v>22</v>
      </c>
      <c r="N3721" s="37" t="s">
        <v>195</v>
      </c>
      <c r="O3721" s="37" t="s">
        <v>1023</v>
      </c>
      <c r="P3721" s="36"/>
    </row>
    <row r="3722" spans="1:16" s="39" customFormat="1" ht="14.25" customHeight="1" x14ac:dyDescent="0.25">
      <c r="A3722" s="37" t="s">
        <v>7398</v>
      </c>
      <c r="B3722" s="44" t="str">
        <f t="shared" si="70"/>
        <v>Sys,Sew-D267/P18X30-3V2D/2" Check</v>
      </c>
      <c r="C3722" s="37" t="s">
        <v>7399</v>
      </c>
      <c r="D3722" s="37" t="str">
        <f>VLOOKUP(A3722,'[1]Zoeller Pump Company'!$A$10:$C$3862,3,FALSE)</f>
        <v>https://www.zoellerpumps.com/en-us/products/package-systems/910-sewage</v>
      </c>
      <c r="E3722" s="37" t="s">
        <v>21</v>
      </c>
      <c r="F3722" s="40">
        <v>638</v>
      </c>
      <c r="G3722" s="41"/>
      <c r="H3722" s="42">
        <v>53514024864</v>
      </c>
      <c r="I3722" s="43">
        <v>82</v>
      </c>
      <c r="J3722" s="43" t="s">
        <v>22</v>
      </c>
      <c r="K3722" s="43">
        <v>36</v>
      </c>
      <c r="L3722" s="43">
        <v>22</v>
      </c>
      <c r="M3722" s="43">
        <v>22</v>
      </c>
      <c r="N3722" s="37" t="s">
        <v>195</v>
      </c>
      <c r="O3722" s="37" t="s">
        <v>1023</v>
      </c>
      <c r="P3722" s="36"/>
    </row>
    <row r="3723" spans="1:16" s="39" customFormat="1" ht="14.25" customHeight="1" x14ac:dyDescent="0.25">
      <c r="A3723" s="37" t="s">
        <v>7400</v>
      </c>
      <c r="B3723" s="44" t="str">
        <f t="shared" si="70"/>
        <v>Sys,Sew-BN264/P18X30-2V2D/2" PlasticCheck</v>
      </c>
      <c r="C3723" s="37" t="s">
        <v>7401</v>
      </c>
      <c r="D3723" s="37" t="str">
        <f>VLOOKUP(A3723,'[1]Zoeller Pump Company'!$A$10:$C$3862,3,FALSE)</f>
        <v>https://www.zoellerpumps.com/en-us/products/package-systems/910-sewage</v>
      </c>
      <c r="E3723" s="37" t="s">
        <v>21</v>
      </c>
      <c r="F3723" s="40">
        <v>576</v>
      </c>
      <c r="G3723" s="41"/>
      <c r="H3723" s="42">
        <v>53514062767</v>
      </c>
      <c r="I3723" s="43">
        <v>61</v>
      </c>
      <c r="J3723" s="43" t="s">
        <v>22</v>
      </c>
      <c r="K3723" s="43">
        <v>36</v>
      </c>
      <c r="L3723" s="43">
        <v>22</v>
      </c>
      <c r="M3723" s="43">
        <v>22</v>
      </c>
      <c r="N3723" s="37" t="s">
        <v>195</v>
      </c>
      <c r="O3723" s="37" t="s">
        <v>1023</v>
      </c>
      <c r="P3723" s="36"/>
    </row>
    <row r="3724" spans="1:16" s="39" customFormat="1" ht="14.25" customHeight="1" x14ac:dyDescent="0.25">
      <c r="A3724" s="37" t="s">
        <v>7402</v>
      </c>
      <c r="B3724" s="44" t="str">
        <f t="shared" si="70"/>
        <v>Sys,Sew-BN267/P18X30-2V2D/2" Check</v>
      </c>
      <c r="C3724" s="37" t="s">
        <v>7403</v>
      </c>
      <c r="D3724" s="37" t="str">
        <f>VLOOKUP(A3724,'[1]Zoeller Pump Company'!$A$10:$C$3862,3,FALSE)</f>
        <v>https://www.zoellerpumps.com/en-us/products/package-systems/910-sewage</v>
      </c>
      <c r="E3724" s="37" t="s">
        <v>21</v>
      </c>
      <c r="F3724" s="40">
        <v>626</v>
      </c>
      <c r="G3724" s="41"/>
      <c r="H3724" s="42">
        <v>53514062774</v>
      </c>
      <c r="I3724" s="43">
        <v>76</v>
      </c>
      <c r="J3724" s="43" t="s">
        <v>22</v>
      </c>
      <c r="K3724" s="43">
        <v>36</v>
      </c>
      <c r="L3724" s="43">
        <v>22</v>
      </c>
      <c r="M3724" s="43">
        <v>22</v>
      </c>
      <c r="N3724" s="37" t="s">
        <v>195</v>
      </c>
      <c r="O3724" s="37" t="s">
        <v>1023</v>
      </c>
      <c r="P3724" s="36"/>
    </row>
    <row r="3725" spans="1:16" s="39" customFormat="1" ht="14.25" customHeight="1" x14ac:dyDescent="0.25">
      <c r="A3725" s="37" t="s">
        <v>7404</v>
      </c>
      <c r="B3725" s="44" t="str">
        <f t="shared" si="70"/>
        <v>Sys,Sew-BN267/P18X30-2V2D/2" Check4" Hub</v>
      </c>
      <c r="C3725" s="37" t="s">
        <v>7405</v>
      </c>
      <c r="D3725" s="37" t="str">
        <f>VLOOKUP(A3725,'[1]Zoeller Pump Company'!$A$10:$C$3862,3,FALSE)</f>
        <v>https://www.zoellerpumps.com/en-us/products/package-systems/910-sewage</v>
      </c>
      <c r="E3725" s="37" t="s">
        <v>21</v>
      </c>
      <c r="F3725" s="40">
        <v>704</v>
      </c>
      <c r="G3725" s="41"/>
      <c r="H3725" s="42">
        <v>53514091521</v>
      </c>
      <c r="I3725" s="43">
        <v>76</v>
      </c>
      <c r="J3725" s="43" t="s">
        <v>22</v>
      </c>
      <c r="K3725" s="43">
        <v>36</v>
      </c>
      <c r="L3725" s="43">
        <v>22</v>
      </c>
      <c r="M3725" s="43">
        <v>22</v>
      </c>
      <c r="N3725" s="37" t="s">
        <v>195</v>
      </c>
      <c r="O3725" s="37" t="s">
        <v>1023</v>
      </c>
      <c r="P3725" s="36"/>
    </row>
    <row r="3726" spans="1:16" s="39" customFormat="1" ht="14.25" customHeight="1" x14ac:dyDescent="0.25">
      <c r="A3726" s="37" t="s">
        <v>7406</v>
      </c>
      <c r="B3726" s="44" t="str">
        <f t="shared" si="70"/>
        <v>Sys,Sew-M264/PSF30X36/2V2D/2"Check W-Ball Valve</v>
      </c>
      <c r="C3726" s="37" t="s">
        <v>7407</v>
      </c>
      <c r="D3726" s="37" t="str">
        <f>VLOOKUP(A3726,'[1]Zoeller Pump Company'!$A$10:$C$3862,3,FALSE)</f>
        <v>https://www.zoellerpumps.com/en-us/products/package-systems/910-sewage</v>
      </c>
      <c r="E3726" s="37" t="s">
        <v>21</v>
      </c>
      <c r="F3726" s="40">
        <v>2608</v>
      </c>
      <c r="G3726" s="41"/>
      <c r="H3726" s="42">
        <v>53514137984</v>
      </c>
      <c r="I3726" s="43">
        <v>156</v>
      </c>
      <c r="J3726" s="43" t="s">
        <v>22</v>
      </c>
      <c r="K3726" s="43">
        <v>42</v>
      </c>
      <c r="L3726" s="43">
        <v>40</v>
      </c>
      <c r="M3726" s="43">
        <v>48</v>
      </c>
      <c r="N3726" s="37" t="s">
        <v>195</v>
      </c>
      <c r="O3726" s="37" t="s">
        <v>1023</v>
      </c>
      <c r="P3726" s="36"/>
    </row>
    <row r="3727" spans="1:16" s="39" customFormat="1" ht="14.25" customHeight="1" x14ac:dyDescent="0.25">
      <c r="A3727" s="37" t="s">
        <v>7408</v>
      </c>
      <c r="B3727" s="44" t="str">
        <f t="shared" si="70"/>
        <v>Sys,Sew-M267/PSF 30X36/2V2D/2"Check W-Ball Valve</v>
      </c>
      <c r="C3727" s="37" t="s">
        <v>7409</v>
      </c>
      <c r="D3727" s="37" t="str">
        <f>VLOOKUP(A3727,'[1]Zoeller Pump Company'!$A$10:$C$3862,3,FALSE)</f>
        <v>https://www.zoellerpumps.com/en-us/products/package-systems/910-sewage</v>
      </c>
      <c r="E3727" s="37" t="s">
        <v>21</v>
      </c>
      <c r="F3727" s="40">
        <v>2641</v>
      </c>
      <c r="G3727" s="41"/>
      <c r="H3727" s="42">
        <v>53514137991</v>
      </c>
      <c r="I3727" s="43">
        <v>178</v>
      </c>
      <c r="J3727" s="43" t="s">
        <v>22</v>
      </c>
      <c r="K3727" s="43">
        <v>42</v>
      </c>
      <c r="L3727" s="43">
        <v>40</v>
      </c>
      <c r="M3727" s="43">
        <v>48</v>
      </c>
      <c r="N3727" s="37" t="s">
        <v>195</v>
      </c>
      <c r="O3727" s="37" t="s">
        <v>1023</v>
      </c>
      <c r="P3727" s="36"/>
    </row>
    <row r="3728" spans="1:16" s="39" customFormat="1" ht="14.25" customHeight="1" x14ac:dyDescent="0.25">
      <c r="A3728" s="37" t="s">
        <v>7410</v>
      </c>
      <c r="B3728" s="44" t="str">
        <f t="shared" si="70"/>
        <v>Sys,Sew-BN264/P18X30-2V2D/MFS</v>
      </c>
      <c r="C3728" s="37" t="s">
        <v>7411</v>
      </c>
      <c r="D3728" s="37" t="str">
        <f>VLOOKUP(A3728,'[1]Zoeller Pump Company'!$A$10:$C$3862,3,FALSE)</f>
        <v>https://www.zoellerpumps.com/en-us/products/package-systems/912-preassembled</v>
      </c>
      <c r="E3728" s="37" t="s">
        <v>21</v>
      </c>
      <c r="F3728" s="40">
        <v>585</v>
      </c>
      <c r="G3728" s="41"/>
      <c r="H3728" s="42">
        <v>53514025267</v>
      </c>
      <c r="I3728" s="43">
        <v>56</v>
      </c>
      <c r="J3728" s="43" t="s">
        <v>22</v>
      </c>
      <c r="K3728" s="43">
        <v>36</v>
      </c>
      <c r="L3728" s="43">
        <v>22</v>
      </c>
      <c r="M3728" s="43">
        <v>22</v>
      </c>
      <c r="N3728" s="37" t="s">
        <v>195</v>
      </c>
      <c r="O3728" s="37" t="s">
        <v>1023</v>
      </c>
      <c r="P3728" s="36"/>
    </row>
    <row r="3729" spans="1:16" s="39" customFormat="1" ht="14.25" customHeight="1" x14ac:dyDescent="0.25">
      <c r="A3729" s="37" t="s">
        <v>7412</v>
      </c>
      <c r="B3729" s="44" t="str">
        <f t="shared" si="70"/>
        <v>Sys,Sew-M264/P18X30-2V2D/10T</v>
      </c>
      <c r="C3729" s="37" t="s">
        <v>7413</v>
      </c>
      <c r="D3729" s="37" t="str">
        <f>VLOOKUP(A3729,'[1]Zoeller Pump Company'!$A$10:$C$3862,3,FALSE)</f>
        <v>https://www.zoellerpumps.com/en-us/products/package-systems/912-preassembled</v>
      </c>
      <c r="E3729" s="37" t="s">
        <v>21</v>
      </c>
      <c r="F3729" s="40">
        <v>652</v>
      </c>
      <c r="G3729" s="41"/>
      <c r="H3729" s="42">
        <v>53514025274</v>
      </c>
      <c r="I3729" s="43">
        <v>65</v>
      </c>
      <c r="J3729" s="43" t="s">
        <v>22</v>
      </c>
      <c r="K3729" s="43">
        <v>36</v>
      </c>
      <c r="L3729" s="43">
        <v>22</v>
      </c>
      <c r="M3729" s="43">
        <v>22</v>
      </c>
      <c r="N3729" s="37" t="s">
        <v>195</v>
      </c>
      <c r="O3729" s="37" t="s">
        <v>1023</v>
      </c>
      <c r="P3729" s="36"/>
    </row>
    <row r="3730" spans="1:16" s="39" customFormat="1" ht="14.25" customHeight="1" x14ac:dyDescent="0.25">
      <c r="A3730" s="37" t="s">
        <v>7414</v>
      </c>
      <c r="B3730" s="44" t="str">
        <f t="shared" si="70"/>
        <v>Sys,Sew-M264/P18X30-2V2D</v>
      </c>
      <c r="C3730" s="37" t="s">
        <v>7415</v>
      </c>
      <c r="D3730" s="37" t="str">
        <f>VLOOKUP(A3730,'[1]Zoeller Pump Company'!$A$10:$C$3862,3,FALSE)</f>
        <v>https://www.zoellerpumps.com/en-us/products/package-systems/912-preassembled</v>
      </c>
      <c r="E3730" s="37" t="s">
        <v>21</v>
      </c>
      <c r="F3730" s="40">
        <v>585</v>
      </c>
      <c r="G3730" s="41"/>
      <c r="H3730" s="42">
        <v>53514025885</v>
      </c>
      <c r="I3730" s="43">
        <v>56</v>
      </c>
      <c r="J3730" s="43" t="s">
        <v>22</v>
      </c>
      <c r="K3730" s="43">
        <v>36</v>
      </c>
      <c r="L3730" s="43">
        <v>22</v>
      </c>
      <c r="M3730" s="43">
        <v>22</v>
      </c>
      <c r="N3730" s="37" t="s">
        <v>195</v>
      </c>
      <c r="O3730" s="37" t="s">
        <v>1023</v>
      </c>
      <c r="P3730" s="36"/>
    </row>
    <row r="3731" spans="1:16" s="39" customFormat="1" ht="14.25" customHeight="1" x14ac:dyDescent="0.25">
      <c r="A3731" s="37" t="s">
        <v>7416</v>
      </c>
      <c r="B3731" s="44" t="str">
        <f t="shared" si="70"/>
        <v>Sys,Sew-M264/F18X30-2V2D</v>
      </c>
      <c r="C3731" s="37" t="s">
        <v>7417</v>
      </c>
      <c r="D3731" s="37" t="str">
        <f>VLOOKUP(A3731,'[1]Zoeller Pump Company'!$A$10:$C$3862,3,FALSE)</f>
        <v>https://www.zoellerpumps.com/en-us/products/package-systems/912-preassembled</v>
      </c>
      <c r="E3731" s="37" t="s">
        <v>21</v>
      </c>
      <c r="F3731" s="40">
        <v>675</v>
      </c>
      <c r="G3731" s="41"/>
      <c r="H3731" s="42">
        <v>53514025892</v>
      </c>
      <c r="I3731" s="43">
        <v>71</v>
      </c>
      <c r="J3731" s="43" t="s">
        <v>22</v>
      </c>
      <c r="K3731" s="43">
        <v>36</v>
      </c>
      <c r="L3731" s="43">
        <v>22</v>
      </c>
      <c r="M3731" s="43">
        <v>22</v>
      </c>
      <c r="N3731" s="37" t="s">
        <v>195</v>
      </c>
      <c r="O3731" s="37" t="s">
        <v>1023</v>
      </c>
      <c r="P3731" s="36"/>
    </row>
    <row r="3732" spans="1:16" s="39" customFormat="1" ht="14.25" customHeight="1" x14ac:dyDescent="0.25">
      <c r="A3732" s="37" t="s">
        <v>7418</v>
      </c>
      <c r="B3732" s="44" t="str">
        <f t="shared" si="70"/>
        <v>Sys,Sew-M264/F18X30-2V2D/10T</v>
      </c>
      <c r="C3732" s="37" t="s">
        <v>7419</v>
      </c>
      <c r="D3732" s="37" t="str">
        <f>VLOOKUP(A3732,'[1]Zoeller Pump Company'!$A$10:$C$3862,3,FALSE)</f>
        <v>https://www.zoellerpumps.com/en-us/products/package-systems/912-preassembled</v>
      </c>
      <c r="E3732" s="37" t="s">
        <v>21</v>
      </c>
      <c r="F3732" s="40">
        <v>721</v>
      </c>
      <c r="G3732" s="41"/>
      <c r="H3732" s="42">
        <v>53514025908</v>
      </c>
      <c r="I3732" s="43">
        <v>75</v>
      </c>
      <c r="J3732" s="43" t="s">
        <v>22</v>
      </c>
      <c r="K3732" s="43">
        <v>36</v>
      </c>
      <c r="L3732" s="43">
        <v>22</v>
      </c>
      <c r="M3732" s="43">
        <v>22</v>
      </c>
      <c r="N3732" s="37" t="s">
        <v>195</v>
      </c>
      <c r="O3732" s="37" t="s">
        <v>1023</v>
      </c>
      <c r="P3732" s="36"/>
    </row>
    <row r="3733" spans="1:16" s="39" customFormat="1" ht="14.25" customHeight="1" x14ac:dyDescent="0.25">
      <c r="A3733" s="37" t="s">
        <v>7420</v>
      </c>
      <c r="B3733" s="44" t="str">
        <f t="shared" si="70"/>
        <v>Sys,Sew-M266/P18X30-2V2D</v>
      </c>
      <c r="C3733" s="37" t="s">
        <v>7421</v>
      </c>
      <c r="D3733" s="37" t="str">
        <f>VLOOKUP(A3733,'[1]Zoeller Pump Company'!$A$10:$C$3862,3,FALSE)</f>
        <v>https://www.zoellerpumps.com/en-us/products/package-systems/912-preassembled</v>
      </c>
      <c r="E3733" s="37" t="s">
        <v>21</v>
      </c>
      <c r="F3733" s="40">
        <v>618</v>
      </c>
      <c r="G3733" s="41"/>
      <c r="H3733" s="42">
        <v>53514025915</v>
      </c>
      <c r="I3733" s="43">
        <v>61</v>
      </c>
      <c r="J3733" s="43" t="s">
        <v>22</v>
      </c>
      <c r="K3733" s="43">
        <v>36</v>
      </c>
      <c r="L3733" s="43">
        <v>22</v>
      </c>
      <c r="M3733" s="43">
        <v>22</v>
      </c>
      <c r="N3733" s="37" t="s">
        <v>195</v>
      </c>
      <c r="O3733" s="37" t="s">
        <v>1023</v>
      </c>
      <c r="P3733" s="36"/>
    </row>
    <row r="3734" spans="1:16" s="39" customFormat="1" ht="14.25" customHeight="1" x14ac:dyDescent="0.25">
      <c r="A3734" s="37" t="s">
        <v>7422</v>
      </c>
      <c r="B3734" s="44" t="str">
        <f t="shared" si="70"/>
        <v>Sys,Sew-M266/P18X30-2V2D/10T</v>
      </c>
      <c r="C3734" s="37" t="s">
        <v>7423</v>
      </c>
      <c r="D3734" s="37" t="str">
        <f>VLOOKUP(A3734,'[1]Zoeller Pump Company'!$A$10:$C$3862,3,FALSE)</f>
        <v>https://www.zoellerpumps.com/en-us/products/package-systems/912-preassembled</v>
      </c>
      <c r="E3734" s="37" t="s">
        <v>21</v>
      </c>
      <c r="F3734" s="40">
        <v>632</v>
      </c>
      <c r="G3734" s="41"/>
      <c r="H3734" s="42">
        <v>53514025922</v>
      </c>
      <c r="I3734" s="43">
        <v>65</v>
      </c>
      <c r="J3734" s="43" t="s">
        <v>22</v>
      </c>
      <c r="K3734" s="43">
        <v>36</v>
      </c>
      <c r="L3734" s="43">
        <v>22</v>
      </c>
      <c r="M3734" s="43">
        <v>22</v>
      </c>
      <c r="N3734" s="37" t="s">
        <v>195</v>
      </c>
      <c r="O3734" s="37" t="s">
        <v>1023</v>
      </c>
      <c r="P3734" s="36"/>
    </row>
    <row r="3735" spans="1:16" s="39" customFormat="1" ht="14.25" customHeight="1" x14ac:dyDescent="0.25">
      <c r="A3735" s="37" t="s">
        <v>7424</v>
      </c>
      <c r="B3735" s="44" t="str">
        <f t="shared" si="70"/>
        <v>Sys,Sew-M266/F18X30-2V2D</v>
      </c>
      <c r="C3735" s="37" t="s">
        <v>7425</v>
      </c>
      <c r="D3735" s="37" t="str">
        <f>VLOOKUP(A3735,'[1]Zoeller Pump Company'!$A$10:$C$3862,3,FALSE)</f>
        <v>https://www.zoellerpumps.com/en-us/products/package-systems/912-preassembled</v>
      </c>
      <c r="E3735" s="37" t="s">
        <v>21</v>
      </c>
      <c r="F3735" s="40">
        <v>736</v>
      </c>
      <c r="G3735" s="41"/>
      <c r="H3735" s="42">
        <v>53514025939</v>
      </c>
      <c r="I3735" s="43">
        <v>74</v>
      </c>
      <c r="J3735" s="43" t="s">
        <v>22</v>
      </c>
      <c r="K3735" s="43">
        <v>36</v>
      </c>
      <c r="L3735" s="43">
        <v>22</v>
      </c>
      <c r="M3735" s="43">
        <v>22</v>
      </c>
      <c r="N3735" s="37" t="s">
        <v>195</v>
      </c>
      <c r="O3735" s="37" t="s">
        <v>1023</v>
      </c>
      <c r="P3735" s="36"/>
    </row>
    <row r="3736" spans="1:16" s="39" customFormat="1" ht="14.25" customHeight="1" x14ac:dyDescent="0.25">
      <c r="A3736" s="37" t="s">
        <v>7426</v>
      </c>
      <c r="B3736" s="44" t="str">
        <f t="shared" si="70"/>
        <v>Sys,Sew-M266/F18X30-2V2D/10T</v>
      </c>
      <c r="C3736" s="37" t="s">
        <v>7427</v>
      </c>
      <c r="D3736" s="37" t="str">
        <f>VLOOKUP(A3736,'[1]Zoeller Pump Company'!$A$10:$C$3862,3,FALSE)</f>
        <v>https://www.zoellerpumps.com/en-us/products/package-systems/912-preassembled</v>
      </c>
      <c r="E3736" s="37" t="s">
        <v>21</v>
      </c>
      <c r="F3736" s="40">
        <v>746</v>
      </c>
      <c r="G3736" s="41"/>
      <c r="H3736" s="42">
        <v>53514025960</v>
      </c>
      <c r="I3736" s="43">
        <v>77</v>
      </c>
      <c r="J3736" s="43" t="s">
        <v>22</v>
      </c>
      <c r="K3736" s="43">
        <v>36</v>
      </c>
      <c r="L3736" s="43">
        <v>22</v>
      </c>
      <c r="M3736" s="43">
        <v>22</v>
      </c>
      <c r="N3736" s="37" t="s">
        <v>195</v>
      </c>
      <c r="O3736" s="37" t="s">
        <v>1023</v>
      </c>
      <c r="P3736" s="36"/>
    </row>
    <row r="3737" spans="1:16" s="39" customFormat="1" ht="14.25" customHeight="1" x14ac:dyDescent="0.25">
      <c r="A3737" s="37" t="s">
        <v>7428</v>
      </c>
      <c r="B3737" s="44" t="str">
        <f t="shared" si="70"/>
        <v>Sys,Sew-BN264/F18X30-2V2D/MFS</v>
      </c>
      <c r="C3737" s="37" t="s">
        <v>7429</v>
      </c>
      <c r="D3737" s="37" t="str">
        <f>VLOOKUP(A3737,'[1]Zoeller Pump Company'!$A$10:$C$3862,3,FALSE)</f>
        <v>https://www.zoellerpumps.com/en-us/products/package-systems/912-preassembled</v>
      </c>
      <c r="E3737" s="37" t="s">
        <v>21</v>
      </c>
      <c r="F3737" s="40">
        <v>684</v>
      </c>
      <c r="G3737" s="41"/>
      <c r="H3737" s="42">
        <v>53514025984</v>
      </c>
      <c r="I3737" s="43">
        <v>73</v>
      </c>
      <c r="J3737" s="43" t="s">
        <v>22</v>
      </c>
      <c r="K3737" s="43">
        <v>36</v>
      </c>
      <c r="L3737" s="43">
        <v>22</v>
      </c>
      <c r="M3737" s="43">
        <v>22</v>
      </c>
      <c r="N3737" s="37" t="s">
        <v>195</v>
      </c>
      <c r="O3737" s="37" t="s">
        <v>1023</v>
      </c>
      <c r="P3737" s="36"/>
    </row>
    <row r="3738" spans="1:16" s="39" customFormat="1" ht="14.25" customHeight="1" x14ac:dyDescent="0.25">
      <c r="A3738" s="37" t="s">
        <v>7430</v>
      </c>
      <c r="B3738" s="44" t="str">
        <f t="shared" si="70"/>
        <v>Sys,Sew-BN264/F18X30-2V2D/10T/MFS</v>
      </c>
      <c r="C3738" s="37" t="s">
        <v>7431</v>
      </c>
      <c r="D3738" s="37" t="str">
        <f>VLOOKUP(A3738,'[1]Zoeller Pump Company'!$A$10:$C$3862,3,FALSE)</f>
        <v>https://www.zoellerpumps.com/en-us/products/package-systems/912-preassembled</v>
      </c>
      <c r="E3738" s="37" t="s">
        <v>21</v>
      </c>
      <c r="F3738" s="40">
        <v>781</v>
      </c>
      <c r="G3738" s="41"/>
      <c r="H3738" s="42">
        <v>53514025991</v>
      </c>
      <c r="I3738" s="43">
        <v>78</v>
      </c>
      <c r="J3738" s="43" t="s">
        <v>22</v>
      </c>
      <c r="K3738" s="43">
        <v>36</v>
      </c>
      <c r="L3738" s="43">
        <v>22</v>
      </c>
      <c r="M3738" s="43">
        <v>22</v>
      </c>
      <c r="N3738" s="37" t="s">
        <v>195</v>
      </c>
      <c r="O3738" s="37" t="s">
        <v>1023</v>
      </c>
      <c r="P3738" s="36"/>
    </row>
    <row r="3739" spans="1:16" s="39" customFormat="1" ht="14.25" customHeight="1" x14ac:dyDescent="0.25">
      <c r="A3739" s="37" t="s">
        <v>7432</v>
      </c>
      <c r="B3739" s="44" t="str">
        <f t="shared" si="70"/>
        <v>Sys,Sew-BN266/PSF18X30-2V2D/MFS</v>
      </c>
      <c r="C3739" s="37" t="s">
        <v>7433</v>
      </c>
      <c r="D3739" s="37" t="str">
        <f>VLOOKUP(A3739,'[1]Zoeller Pump Company'!$A$10:$C$3862,3,FALSE)</f>
        <v>https://www.zoellerpumps.com/en-us/products/package-systems/912-preassembled</v>
      </c>
      <c r="E3739" s="37" t="s">
        <v>21</v>
      </c>
      <c r="F3739" s="40">
        <v>659</v>
      </c>
      <c r="G3739" s="41"/>
      <c r="H3739" s="42">
        <v>53514026004</v>
      </c>
      <c r="I3739" s="43">
        <v>61</v>
      </c>
      <c r="J3739" s="43" t="s">
        <v>22</v>
      </c>
      <c r="K3739" s="43">
        <v>36</v>
      </c>
      <c r="L3739" s="43">
        <v>22</v>
      </c>
      <c r="M3739" s="43">
        <v>22</v>
      </c>
      <c r="N3739" s="37" t="s">
        <v>195</v>
      </c>
      <c r="O3739" s="37" t="s">
        <v>1023</v>
      </c>
      <c r="P3739" s="36"/>
    </row>
    <row r="3740" spans="1:16" s="39" customFormat="1" ht="14.25" customHeight="1" x14ac:dyDescent="0.25">
      <c r="A3740" s="37" t="s">
        <v>7434</v>
      </c>
      <c r="B3740" s="44" t="str">
        <f t="shared" si="70"/>
        <v>Sys,Sew-BN266/P18X30-2V2D/10T/MFS</v>
      </c>
      <c r="C3740" s="37" t="s">
        <v>7435</v>
      </c>
      <c r="D3740" s="37" t="str">
        <f>VLOOKUP(A3740,'[1]Zoeller Pump Company'!$A$10:$C$3862,3,FALSE)</f>
        <v>https://www.zoellerpumps.com/en-us/products/package-systems/912-preassembled</v>
      </c>
      <c r="E3740" s="37" t="s">
        <v>21</v>
      </c>
      <c r="F3740" s="40">
        <v>731</v>
      </c>
      <c r="G3740" s="41"/>
      <c r="H3740" s="42">
        <v>53514026011</v>
      </c>
      <c r="I3740" s="43">
        <v>67</v>
      </c>
      <c r="J3740" s="43" t="s">
        <v>22</v>
      </c>
      <c r="K3740" s="43">
        <v>36</v>
      </c>
      <c r="L3740" s="43">
        <v>22</v>
      </c>
      <c r="M3740" s="43">
        <v>22</v>
      </c>
      <c r="N3740" s="37" t="s">
        <v>195</v>
      </c>
      <c r="O3740" s="37" t="s">
        <v>1023</v>
      </c>
      <c r="P3740" s="36"/>
    </row>
    <row r="3741" spans="1:16" s="39" customFormat="1" ht="14.25" customHeight="1" x14ac:dyDescent="0.25">
      <c r="A3741" s="37" t="s">
        <v>7436</v>
      </c>
      <c r="B3741" s="44" t="str">
        <f t="shared" si="70"/>
        <v>Sys,Sew-BN266/F18X30-2V2D/MFS</v>
      </c>
      <c r="C3741" s="37" t="s">
        <v>7437</v>
      </c>
      <c r="D3741" s="37" t="str">
        <f>VLOOKUP(A3741,'[1]Zoeller Pump Company'!$A$10:$C$3862,3,FALSE)</f>
        <v>https://www.zoellerpumps.com/en-us/products/package-systems/912-preassembled</v>
      </c>
      <c r="E3741" s="37" t="s">
        <v>21</v>
      </c>
      <c r="F3741" s="40">
        <v>799</v>
      </c>
      <c r="G3741" s="41"/>
      <c r="H3741" s="42">
        <v>53514026028</v>
      </c>
      <c r="I3741" s="43">
        <v>75</v>
      </c>
      <c r="J3741" s="43" t="s">
        <v>22</v>
      </c>
      <c r="K3741" s="43">
        <v>36</v>
      </c>
      <c r="L3741" s="43">
        <v>22</v>
      </c>
      <c r="M3741" s="43">
        <v>22</v>
      </c>
      <c r="N3741" s="37" t="s">
        <v>195</v>
      </c>
      <c r="O3741" s="37" t="s">
        <v>1023</v>
      </c>
      <c r="P3741" s="36"/>
    </row>
    <row r="3742" spans="1:16" s="39" customFormat="1" ht="14.25" customHeight="1" x14ac:dyDescent="0.25">
      <c r="A3742" s="37" t="s">
        <v>7438</v>
      </c>
      <c r="B3742" s="44" t="str">
        <f t="shared" si="70"/>
        <v>Sys,Sew-BN266/F18X30-2V2D/10T/MFS</v>
      </c>
      <c r="C3742" s="37" t="s">
        <v>7439</v>
      </c>
      <c r="D3742" s="37" t="str">
        <f>VLOOKUP(A3742,'[1]Zoeller Pump Company'!$A$10:$C$3862,3,FALSE)</f>
        <v>https://www.zoellerpumps.com/en-us/products/package-systems/912-preassembled</v>
      </c>
      <c r="E3742" s="37" t="s">
        <v>21</v>
      </c>
      <c r="F3742" s="40">
        <v>804</v>
      </c>
      <c r="G3742" s="41"/>
      <c r="H3742" s="42">
        <v>53514026035</v>
      </c>
      <c r="I3742" s="43">
        <v>79</v>
      </c>
      <c r="J3742" s="43" t="s">
        <v>22</v>
      </c>
      <c r="K3742" s="43">
        <v>36</v>
      </c>
      <c r="L3742" s="43">
        <v>22</v>
      </c>
      <c r="M3742" s="43">
        <v>22</v>
      </c>
      <c r="N3742" s="37" t="s">
        <v>195</v>
      </c>
      <c r="O3742" s="37" t="s">
        <v>1023</v>
      </c>
      <c r="P3742" s="36"/>
    </row>
    <row r="3743" spans="1:16" s="39" customFormat="1" ht="14.25" customHeight="1" x14ac:dyDescent="0.25">
      <c r="A3743" s="37" t="s">
        <v>7440</v>
      </c>
      <c r="B3743" s="44" t="str">
        <f t="shared" si="70"/>
        <v>Sys,Sew-M264/P18X30-3V2D</v>
      </c>
      <c r="C3743" s="37" t="s">
        <v>7441</v>
      </c>
      <c r="D3743" s="37" t="str">
        <f>VLOOKUP(A3743,'[1]Zoeller Pump Company'!$A$10:$C$3862,3,FALSE)</f>
        <v>https://www.zoellerpumps.com/en-us/products/package-systems/912-preassembled</v>
      </c>
      <c r="E3743" s="37" t="s">
        <v>21</v>
      </c>
      <c r="F3743" s="40">
        <v>585</v>
      </c>
      <c r="G3743" s="41"/>
      <c r="H3743" s="42">
        <v>53514026042</v>
      </c>
      <c r="I3743" s="43">
        <v>56</v>
      </c>
      <c r="J3743" s="43" t="s">
        <v>22</v>
      </c>
      <c r="K3743" s="43">
        <v>36</v>
      </c>
      <c r="L3743" s="43">
        <v>22</v>
      </c>
      <c r="M3743" s="43">
        <v>22</v>
      </c>
      <c r="N3743" s="37" t="s">
        <v>195</v>
      </c>
      <c r="O3743" s="37" t="s">
        <v>1023</v>
      </c>
      <c r="P3743" s="36"/>
    </row>
    <row r="3744" spans="1:16" s="39" customFormat="1" ht="14.25" customHeight="1" x14ac:dyDescent="0.25">
      <c r="A3744" s="37" t="s">
        <v>7442</v>
      </c>
      <c r="B3744" s="44" t="str">
        <f t="shared" si="70"/>
        <v>Sys,Sew-M264/P18X30-3V2D/10T</v>
      </c>
      <c r="C3744" s="37" t="s">
        <v>7443</v>
      </c>
      <c r="D3744" s="37" t="str">
        <f>VLOOKUP(A3744,'[1]Zoeller Pump Company'!$A$10:$C$3862,3,FALSE)</f>
        <v>https://www.zoellerpumps.com/en-us/products/package-systems/912-preassembled</v>
      </c>
      <c r="E3744" s="37" t="s">
        <v>21</v>
      </c>
      <c r="F3744" s="40">
        <v>609</v>
      </c>
      <c r="G3744" s="41"/>
      <c r="H3744" s="42">
        <v>53514026059</v>
      </c>
      <c r="I3744" s="43">
        <v>63</v>
      </c>
      <c r="J3744" s="43" t="s">
        <v>22</v>
      </c>
      <c r="K3744" s="43">
        <v>36</v>
      </c>
      <c r="L3744" s="43">
        <v>22</v>
      </c>
      <c r="M3744" s="43">
        <v>22</v>
      </c>
      <c r="N3744" s="37" t="s">
        <v>195</v>
      </c>
      <c r="O3744" s="37" t="s">
        <v>1023</v>
      </c>
      <c r="P3744" s="36"/>
    </row>
    <row r="3745" spans="1:16" s="39" customFormat="1" ht="14.25" customHeight="1" x14ac:dyDescent="0.25">
      <c r="A3745" s="37" t="s">
        <v>7444</v>
      </c>
      <c r="B3745" s="44" t="str">
        <f t="shared" si="70"/>
        <v>Sys,Sew-M264/F18X30-3V2D</v>
      </c>
      <c r="C3745" s="37" t="s">
        <v>7445</v>
      </c>
      <c r="D3745" s="37" t="str">
        <f>VLOOKUP(A3745,'[1]Zoeller Pump Company'!$A$10:$C$3862,3,FALSE)</f>
        <v>https://www.zoellerpumps.com/en-us/products/package-systems/912-preassembled</v>
      </c>
      <c r="E3745" s="37" t="s">
        <v>21</v>
      </c>
      <c r="F3745" s="40">
        <v>677</v>
      </c>
      <c r="G3745" s="41"/>
      <c r="H3745" s="42">
        <v>53514026066</v>
      </c>
      <c r="I3745" s="43">
        <v>71</v>
      </c>
      <c r="J3745" s="43" t="s">
        <v>22</v>
      </c>
      <c r="K3745" s="43">
        <v>36</v>
      </c>
      <c r="L3745" s="43">
        <v>22</v>
      </c>
      <c r="M3745" s="43">
        <v>22</v>
      </c>
      <c r="N3745" s="37" t="s">
        <v>195</v>
      </c>
      <c r="O3745" s="37" t="s">
        <v>1023</v>
      </c>
      <c r="P3745" s="36"/>
    </row>
    <row r="3746" spans="1:16" s="39" customFormat="1" ht="14.25" customHeight="1" x14ac:dyDescent="0.25">
      <c r="A3746" s="37" t="s">
        <v>7446</v>
      </c>
      <c r="B3746" s="44" t="str">
        <f t="shared" si="70"/>
        <v>Sys,Sew-M264/F18X30-3V2D/10T</v>
      </c>
      <c r="C3746" s="37" t="s">
        <v>7447</v>
      </c>
      <c r="D3746" s="37" t="str">
        <f>VLOOKUP(A3746,'[1]Zoeller Pump Company'!$A$10:$C$3862,3,FALSE)</f>
        <v>https://www.zoellerpumps.com/en-us/products/package-systems/912-preassembled</v>
      </c>
      <c r="E3746" s="37" t="s">
        <v>21</v>
      </c>
      <c r="F3746" s="40">
        <v>723</v>
      </c>
      <c r="G3746" s="41"/>
      <c r="H3746" s="42">
        <v>53514026073</v>
      </c>
      <c r="I3746" s="43">
        <v>75</v>
      </c>
      <c r="J3746" s="43" t="s">
        <v>22</v>
      </c>
      <c r="K3746" s="43">
        <v>36</v>
      </c>
      <c r="L3746" s="43">
        <v>22</v>
      </c>
      <c r="M3746" s="43">
        <v>22</v>
      </c>
      <c r="N3746" s="37" t="s">
        <v>195</v>
      </c>
      <c r="O3746" s="37" t="s">
        <v>1023</v>
      </c>
      <c r="P3746" s="36"/>
    </row>
    <row r="3747" spans="1:16" s="39" customFormat="1" ht="14.25" customHeight="1" x14ac:dyDescent="0.25">
      <c r="A3747" s="37" t="s">
        <v>7448</v>
      </c>
      <c r="B3747" s="44" t="str">
        <f t="shared" si="70"/>
        <v>Sys,Sew-M266/P18X30-3V2D</v>
      </c>
      <c r="C3747" s="37" t="s">
        <v>7449</v>
      </c>
      <c r="D3747" s="37" t="str">
        <f>VLOOKUP(A3747,'[1]Zoeller Pump Company'!$A$10:$C$3862,3,FALSE)</f>
        <v>https://www.zoellerpumps.com/en-us/products/package-systems/912-preassembled</v>
      </c>
      <c r="E3747" s="37" t="s">
        <v>21</v>
      </c>
      <c r="F3747" s="40">
        <v>662</v>
      </c>
      <c r="G3747" s="41"/>
      <c r="H3747" s="42">
        <v>53514026080</v>
      </c>
      <c r="I3747" s="43">
        <v>61</v>
      </c>
      <c r="J3747" s="43" t="s">
        <v>22</v>
      </c>
      <c r="K3747" s="43">
        <v>36</v>
      </c>
      <c r="L3747" s="43">
        <v>22</v>
      </c>
      <c r="M3747" s="43">
        <v>22</v>
      </c>
      <c r="N3747" s="37" t="s">
        <v>195</v>
      </c>
      <c r="O3747" s="37" t="s">
        <v>1023</v>
      </c>
      <c r="P3747" s="36"/>
    </row>
    <row r="3748" spans="1:16" s="39" customFormat="1" ht="14.25" customHeight="1" x14ac:dyDescent="0.25">
      <c r="A3748" s="37" t="s">
        <v>7450</v>
      </c>
      <c r="B3748" s="44" t="str">
        <f t="shared" si="70"/>
        <v>Sys,Sew-M266/P18X30-3V2D/10T</v>
      </c>
      <c r="C3748" s="37" t="s">
        <v>7451</v>
      </c>
      <c r="D3748" s="37" t="str">
        <f>VLOOKUP(A3748,'[1]Zoeller Pump Company'!$A$10:$C$3862,3,FALSE)</f>
        <v>https://www.zoellerpumps.com/en-us/products/package-systems/912-preassembled</v>
      </c>
      <c r="E3748" s="37" t="s">
        <v>21</v>
      </c>
      <c r="F3748" s="40">
        <v>633</v>
      </c>
      <c r="G3748" s="41"/>
      <c r="H3748" s="42">
        <v>53514026097</v>
      </c>
      <c r="I3748" s="43">
        <v>65</v>
      </c>
      <c r="J3748" s="43" t="s">
        <v>22</v>
      </c>
      <c r="K3748" s="43">
        <v>36</v>
      </c>
      <c r="L3748" s="43">
        <v>22</v>
      </c>
      <c r="M3748" s="43">
        <v>22</v>
      </c>
      <c r="N3748" s="37" t="s">
        <v>195</v>
      </c>
      <c r="O3748" s="37" t="s">
        <v>1023</v>
      </c>
      <c r="P3748" s="36"/>
    </row>
    <row r="3749" spans="1:16" s="39" customFormat="1" ht="14.25" customHeight="1" x14ac:dyDescent="0.25">
      <c r="A3749" s="37" t="s">
        <v>7452</v>
      </c>
      <c r="B3749" s="44" t="str">
        <f t="shared" si="70"/>
        <v>Sys,Sew-M266/F18X30-3V2D</v>
      </c>
      <c r="C3749" s="37" t="s">
        <v>7453</v>
      </c>
      <c r="D3749" s="37" t="str">
        <f>VLOOKUP(A3749,'[1]Zoeller Pump Company'!$A$10:$C$3862,3,FALSE)</f>
        <v>https://www.zoellerpumps.com/en-us/products/package-systems/912-preassembled</v>
      </c>
      <c r="E3749" s="37" t="s">
        <v>21</v>
      </c>
      <c r="F3749" s="40">
        <v>701</v>
      </c>
      <c r="G3749" s="41"/>
      <c r="H3749" s="42">
        <v>53514026103</v>
      </c>
      <c r="I3749" s="43">
        <v>74</v>
      </c>
      <c r="J3749" s="43" t="s">
        <v>22</v>
      </c>
      <c r="K3749" s="43">
        <v>36</v>
      </c>
      <c r="L3749" s="43">
        <v>22</v>
      </c>
      <c r="M3749" s="43">
        <v>22</v>
      </c>
      <c r="N3749" s="37" t="s">
        <v>195</v>
      </c>
      <c r="O3749" s="37" t="s">
        <v>1023</v>
      </c>
      <c r="P3749" s="36"/>
    </row>
    <row r="3750" spans="1:16" s="39" customFormat="1" ht="14.25" customHeight="1" x14ac:dyDescent="0.25">
      <c r="A3750" s="37" t="s">
        <v>7454</v>
      </c>
      <c r="B3750" s="44" t="str">
        <f t="shared" si="70"/>
        <v>Sys,Sew-M266/F18X30-3V2D/10T</v>
      </c>
      <c r="C3750" s="37" t="s">
        <v>7455</v>
      </c>
      <c r="D3750" s="37" t="str">
        <f>VLOOKUP(A3750,'[1]Zoeller Pump Company'!$A$10:$C$3862,3,FALSE)</f>
        <v>https://www.zoellerpumps.com/en-us/products/package-systems/912-preassembled</v>
      </c>
      <c r="E3750" s="37" t="s">
        <v>21</v>
      </c>
      <c r="F3750" s="40">
        <v>747</v>
      </c>
      <c r="G3750" s="41"/>
      <c r="H3750" s="42">
        <v>53514026110</v>
      </c>
      <c r="I3750" s="43">
        <v>79</v>
      </c>
      <c r="J3750" s="43" t="s">
        <v>22</v>
      </c>
      <c r="K3750" s="43">
        <v>36</v>
      </c>
      <c r="L3750" s="43">
        <v>22</v>
      </c>
      <c r="M3750" s="43">
        <v>22</v>
      </c>
      <c r="N3750" s="37" t="s">
        <v>195</v>
      </c>
      <c r="O3750" s="37" t="s">
        <v>1023</v>
      </c>
      <c r="P3750" s="36"/>
    </row>
    <row r="3751" spans="1:16" s="39" customFormat="1" ht="14.25" customHeight="1" x14ac:dyDescent="0.25">
      <c r="A3751" s="37" t="s">
        <v>7456</v>
      </c>
      <c r="B3751" s="44" t="str">
        <f t="shared" si="70"/>
        <v>Sys,Sew-BN264/P18X30-3V2D/MFS</v>
      </c>
      <c r="C3751" s="37" t="s">
        <v>7457</v>
      </c>
      <c r="D3751" s="37" t="str">
        <f>VLOOKUP(A3751,'[1]Zoeller Pump Company'!$A$10:$C$3862,3,FALSE)</f>
        <v>https://www.zoellerpumps.com/en-us/products/package-systems/912-preassembled</v>
      </c>
      <c r="E3751" s="37" t="s">
        <v>21</v>
      </c>
      <c r="F3751" s="40">
        <v>620</v>
      </c>
      <c r="G3751" s="41"/>
      <c r="H3751" s="42">
        <v>53514026127</v>
      </c>
      <c r="I3751" s="43">
        <v>56</v>
      </c>
      <c r="J3751" s="43" t="s">
        <v>22</v>
      </c>
      <c r="K3751" s="43">
        <v>36</v>
      </c>
      <c r="L3751" s="43">
        <v>22</v>
      </c>
      <c r="M3751" s="43">
        <v>22</v>
      </c>
      <c r="N3751" s="37" t="s">
        <v>195</v>
      </c>
      <c r="O3751" s="37" t="s">
        <v>1023</v>
      </c>
      <c r="P3751" s="36"/>
    </row>
    <row r="3752" spans="1:16" s="39" customFormat="1" ht="14.25" customHeight="1" x14ac:dyDescent="0.25">
      <c r="A3752" s="37" t="s">
        <v>7458</v>
      </c>
      <c r="B3752" s="44" t="str">
        <f t="shared" si="70"/>
        <v>Sys,Sew-BN264/P18X30-3V2D/10T/MFS</v>
      </c>
      <c r="C3752" s="37" t="s">
        <v>7459</v>
      </c>
      <c r="D3752" s="37" t="str">
        <f>VLOOKUP(A3752,'[1]Zoeller Pump Company'!$A$10:$C$3862,3,FALSE)</f>
        <v>https://www.zoellerpumps.com/en-us/products/package-systems/912-preassembled</v>
      </c>
      <c r="E3752" s="37" t="s">
        <v>21</v>
      </c>
      <c r="F3752" s="40">
        <v>615</v>
      </c>
      <c r="G3752" s="41"/>
      <c r="H3752" s="42">
        <v>53514026134</v>
      </c>
      <c r="I3752" s="43">
        <v>65</v>
      </c>
      <c r="J3752" s="43" t="s">
        <v>22</v>
      </c>
      <c r="K3752" s="43">
        <v>36</v>
      </c>
      <c r="L3752" s="43">
        <v>22</v>
      </c>
      <c r="M3752" s="43">
        <v>22</v>
      </c>
      <c r="N3752" s="37" t="s">
        <v>195</v>
      </c>
      <c r="O3752" s="37" t="s">
        <v>1023</v>
      </c>
      <c r="P3752" s="36"/>
    </row>
    <row r="3753" spans="1:16" s="39" customFormat="1" ht="14.25" customHeight="1" x14ac:dyDescent="0.25">
      <c r="A3753" s="37" t="s">
        <v>7460</v>
      </c>
      <c r="B3753" s="44" t="str">
        <f t="shared" si="70"/>
        <v>Sys,Sew-BN264/F18X30-3V2D/MFS</v>
      </c>
      <c r="C3753" s="37" t="s">
        <v>7461</v>
      </c>
      <c r="D3753" s="37" t="str">
        <f>VLOOKUP(A3753,'[1]Zoeller Pump Company'!$A$10:$C$3862,3,FALSE)</f>
        <v>https://www.zoellerpumps.com/en-us/products/package-systems/912-preassembled</v>
      </c>
      <c r="E3753" s="37" t="s">
        <v>21</v>
      </c>
      <c r="F3753" s="40">
        <v>684</v>
      </c>
      <c r="G3753" s="41"/>
      <c r="H3753" s="42">
        <v>53514026141</v>
      </c>
      <c r="I3753" s="43">
        <v>73</v>
      </c>
      <c r="J3753" s="43" t="s">
        <v>22</v>
      </c>
      <c r="K3753" s="43">
        <v>36</v>
      </c>
      <c r="L3753" s="43">
        <v>22</v>
      </c>
      <c r="M3753" s="43">
        <v>22</v>
      </c>
      <c r="N3753" s="37" t="s">
        <v>195</v>
      </c>
      <c r="O3753" s="37" t="s">
        <v>1023</v>
      </c>
      <c r="P3753" s="36"/>
    </row>
    <row r="3754" spans="1:16" s="39" customFormat="1" ht="14.25" customHeight="1" x14ac:dyDescent="0.25">
      <c r="A3754" s="37" t="s">
        <v>7462</v>
      </c>
      <c r="B3754" s="44" t="str">
        <f t="shared" si="70"/>
        <v>Sys,Sew-BN264/F18X30-3V2D/10T/MFS</v>
      </c>
      <c r="C3754" s="37" t="s">
        <v>7463</v>
      </c>
      <c r="D3754" s="37" t="str">
        <f>VLOOKUP(A3754,'[1]Zoeller Pump Company'!$A$10:$C$3862,3,FALSE)</f>
        <v>https://www.zoellerpumps.com/en-us/products/package-systems/912-preassembled</v>
      </c>
      <c r="E3754" s="37" t="s">
        <v>21</v>
      </c>
      <c r="F3754" s="40">
        <v>730</v>
      </c>
      <c r="G3754" s="41"/>
      <c r="H3754" s="42">
        <v>53514026158</v>
      </c>
      <c r="I3754" s="43">
        <v>77</v>
      </c>
      <c r="J3754" s="43" t="s">
        <v>22</v>
      </c>
      <c r="K3754" s="43">
        <v>36</v>
      </c>
      <c r="L3754" s="43">
        <v>22</v>
      </c>
      <c r="M3754" s="43">
        <v>22</v>
      </c>
      <c r="N3754" s="37" t="s">
        <v>195</v>
      </c>
      <c r="O3754" s="37" t="s">
        <v>1023</v>
      </c>
      <c r="P3754" s="36"/>
    </row>
    <row r="3755" spans="1:16" s="39" customFormat="1" ht="14.25" customHeight="1" x14ac:dyDescent="0.25">
      <c r="A3755" s="37" t="s">
        <v>7464</v>
      </c>
      <c r="B3755" s="44" t="str">
        <f t="shared" ref="B3755:B3818" si="71">IF(D3755&lt;&gt;0,HYPERLINK(D3755,C3755),"NO LINK")</f>
        <v>Sys,Sew-BN266/P18X30-3V2D/MFS</v>
      </c>
      <c r="C3755" s="37" t="s">
        <v>7465</v>
      </c>
      <c r="D3755" s="37" t="str">
        <f>VLOOKUP(A3755,'[1]Zoeller Pump Company'!$A$10:$C$3862,3,FALSE)</f>
        <v>https://www.zoellerpumps.com/en-us/products/package-systems/912-preassembled</v>
      </c>
      <c r="E3755" s="37" t="s">
        <v>21</v>
      </c>
      <c r="F3755" s="40">
        <v>698</v>
      </c>
      <c r="G3755" s="41"/>
      <c r="H3755" s="42">
        <v>53514026165</v>
      </c>
      <c r="I3755" s="43">
        <v>61</v>
      </c>
      <c r="J3755" s="43" t="s">
        <v>22</v>
      </c>
      <c r="K3755" s="43">
        <v>36</v>
      </c>
      <c r="L3755" s="43">
        <v>22</v>
      </c>
      <c r="M3755" s="43">
        <v>22</v>
      </c>
      <c r="N3755" s="37" t="s">
        <v>195</v>
      </c>
      <c r="O3755" s="37" t="s">
        <v>1023</v>
      </c>
      <c r="P3755" s="36"/>
    </row>
    <row r="3756" spans="1:16" s="39" customFormat="1" ht="14.25" customHeight="1" x14ac:dyDescent="0.25">
      <c r="A3756" s="37" t="s">
        <v>7466</v>
      </c>
      <c r="B3756" s="44" t="str">
        <f t="shared" si="71"/>
        <v>Sys,Sew-BN266/P18X30-3V2D/10T/MFS</v>
      </c>
      <c r="C3756" s="37" t="s">
        <v>7467</v>
      </c>
      <c r="D3756" s="37" t="str">
        <f>VLOOKUP(A3756,'[1]Zoeller Pump Company'!$A$10:$C$3862,3,FALSE)</f>
        <v>https://www.zoellerpumps.com/en-us/products/package-systems/912-preassembled</v>
      </c>
      <c r="E3756" s="37" t="s">
        <v>21</v>
      </c>
      <c r="F3756" s="40">
        <v>642</v>
      </c>
      <c r="G3756" s="41"/>
      <c r="H3756" s="42">
        <v>53514026172</v>
      </c>
      <c r="I3756" s="43">
        <v>67</v>
      </c>
      <c r="J3756" s="43" t="s">
        <v>22</v>
      </c>
      <c r="K3756" s="43">
        <v>36</v>
      </c>
      <c r="L3756" s="43">
        <v>22</v>
      </c>
      <c r="M3756" s="43">
        <v>22</v>
      </c>
      <c r="N3756" s="37" t="s">
        <v>195</v>
      </c>
      <c r="O3756" s="37" t="s">
        <v>1023</v>
      </c>
      <c r="P3756" s="36"/>
    </row>
    <row r="3757" spans="1:16" s="39" customFormat="1" ht="14.25" customHeight="1" x14ac:dyDescent="0.25">
      <c r="A3757" s="37" t="s">
        <v>7468</v>
      </c>
      <c r="B3757" s="44" t="str">
        <f t="shared" si="71"/>
        <v>Sys,Sew-BN266/F18X30-3V2D/MFS</v>
      </c>
      <c r="C3757" s="37" t="s">
        <v>7469</v>
      </c>
      <c r="D3757" s="37" t="str">
        <f>VLOOKUP(A3757,'[1]Zoeller Pump Company'!$A$10:$C$3862,3,FALSE)</f>
        <v>https://www.zoellerpumps.com/en-us/products/package-systems/912-preassembled</v>
      </c>
      <c r="E3757" s="37" t="s">
        <v>21</v>
      </c>
      <c r="F3757" s="40">
        <v>721</v>
      </c>
      <c r="G3757" s="41"/>
      <c r="H3757" s="42">
        <v>53514026189</v>
      </c>
      <c r="I3757" s="43">
        <v>75</v>
      </c>
      <c r="J3757" s="43" t="s">
        <v>22</v>
      </c>
      <c r="K3757" s="43">
        <v>36</v>
      </c>
      <c r="L3757" s="43">
        <v>22</v>
      </c>
      <c r="M3757" s="43">
        <v>22</v>
      </c>
      <c r="N3757" s="37" t="s">
        <v>195</v>
      </c>
      <c r="O3757" s="37" t="s">
        <v>1023</v>
      </c>
      <c r="P3757" s="36"/>
    </row>
    <row r="3758" spans="1:16" s="39" customFormat="1" ht="14.25" customHeight="1" x14ac:dyDescent="0.25">
      <c r="A3758" s="37" t="s">
        <v>7470</v>
      </c>
      <c r="B3758" s="44" t="str">
        <f t="shared" si="71"/>
        <v>Sys,Sew-BN266/F18X30-3V2D/10T/MFS</v>
      </c>
      <c r="C3758" s="37" t="s">
        <v>7471</v>
      </c>
      <c r="D3758" s="37" t="str">
        <f>VLOOKUP(A3758,'[1]Zoeller Pump Company'!$A$10:$C$3862,3,FALSE)</f>
        <v>https://www.zoellerpumps.com/en-us/products/package-systems/912-preassembled</v>
      </c>
      <c r="E3758" s="37" t="s">
        <v>21</v>
      </c>
      <c r="F3758" s="40">
        <v>757</v>
      </c>
      <c r="G3758" s="41"/>
      <c r="H3758" s="42">
        <v>53514026196</v>
      </c>
      <c r="I3758" s="43">
        <v>79</v>
      </c>
      <c r="J3758" s="43" t="s">
        <v>22</v>
      </c>
      <c r="K3758" s="43">
        <v>36</v>
      </c>
      <c r="L3758" s="43">
        <v>22</v>
      </c>
      <c r="M3758" s="43">
        <v>22</v>
      </c>
      <c r="N3758" s="37" t="s">
        <v>195</v>
      </c>
      <c r="O3758" s="37" t="s">
        <v>1023</v>
      </c>
      <c r="P3758" s="36"/>
    </row>
    <row r="3759" spans="1:16" s="39" customFormat="1" ht="14.25" customHeight="1" x14ac:dyDescent="0.25">
      <c r="A3759" s="37" t="s">
        <v>7472</v>
      </c>
      <c r="B3759" s="44" t="str">
        <f t="shared" si="71"/>
        <v>Sys,Sew-BN264/P18X30/2D 2"Integral Vent/MFS</v>
      </c>
      <c r="C3759" s="37" t="s">
        <v>7473</v>
      </c>
      <c r="D3759" s="37" t="str">
        <f>VLOOKUP(A3759,'[1]Zoeller Pump Company'!$A$10:$C$3862,3,FALSE)</f>
        <v>https://www.zoellerpumps.com/en-us/products/package-systems/912-preassembled</v>
      </c>
      <c r="E3759" s="37" t="s">
        <v>21</v>
      </c>
      <c r="F3759" s="40">
        <v>610</v>
      </c>
      <c r="G3759" s="41"/>
      <c r="H3759" s="42">
        <v>53514088217</v>
      </c>
      <c r="I3759" s="43">
        <v>50</v>
      </c>
      <c r="J3759" s="43" t="s">
        <v>22</v>
      </c>
      <c r="K3759" s="43">
        <v>36</v>
      </c>
      <c r="L3759" s="43">
        <v>22</v>
      </c>
      <c r="M3759" s="43">
        <v>22</v>
      </c>
      <c r="N3759" s="37" t="s">
        <v>195</v>
      </c>
      <c r="O3759" s="37" t="s">
        <v>1023</v>
      </c>
      <c r="P3759" s="36"/>
    </row>
    <row r="3760" spans="1:16" s="39" customFormat="1" ht="14.25" customHeight="1" x14ac:dyDescent="0.25">
      <c r="A3760" s="37" t="s">
        <v>7474</v>
      </c>
      <c r="B3760" s="44" t="str">
        <f t="shared" si="71"/>
        <v>Sys,Sew-BN266/P18X30/2D 2"Integral Vent/MFS</v>
      </c>
      <c r="C3760" s="37" t="s">
        <v>7475</v>
      </c>
      <c r="D3760" s="37" t="str">
        <f>VLOOKUP(A3760,'[1]Zoeller Pump Company'!$A$10:$C$3862,3,FALSE)</f>
        <v>https://www.zoellerpumps.com/en-us/products/package-systems/912-preassembled</v>
      </c>
      <c r="E3760" s="37" t="s">
        <v>21</v>
      </c>
      <c r="F3760" s="40">
        <v>712</v>
      </c>
      <c r="G3760" s="41"/>
      <c r="H3760" s="42">
        <v>53514088224</v>
      </c>
      <c r="I3760" s="43">
        <v>55</v>
      </c>
      <c r="J3760" s="43" t="s">
        <v>22</v>
      </c>
      <c r="K3760" s="43">
        <v>36</v>
      </c>
      <c r="L3760" s="43">
        <v>22</v>
      </c>
      <c r="M3760" s="43">
        <v>22</v>
      </c>
      <c r="N3760" s="37" t="s">
        <v>195</v>
      </c>
      <c r="O3760" s="37" t="s">
        <v>1023</v>
      </c>
      <c r="P3760" s="36"/>
    </row>
    <row r="3761" spans="1:16" s="39" customFormat="1" ht="14.25" customHeight="1" x14ac:dyDescent="0.25">
      <c r="A3761" s="37" t="s">
        <v>7476</v>
      </c>
      <c r="B3761" s="44" t="str">
        <f t="shared" si="71"/>
        <v>Sys,Sew-M264/PSF18X30-2V2D</v>
      </c>
      <c r="C3761" s="37" t="s">
        <v>7477</v>
      </c>
      <c r="D3761" s="37" t="str">
        <f>VLOOKUP(A3761,'[1]Zoeller Pump Company'!$A$10:$C$3862,3,FALSE)</f>
        <v>https://www.zoellerpumps.com/en-us/products/package-systems/912-preassembled</v>
      </c>
      <c r="E3761" s="37" t="s">
        <v>21</v>
      </c>
      <c r="F3761" s="40">
        <v>664</v>
      </c>
      <c r="G3761" s="41"/>
      <c r="H3761" s="42">
        <v>53514106874</v>
      </c>
      <c r="I3761" s="43">
        <v>59</v>
      </c>
      <c r="J3761" s="43" t="s">
        <v>22</v>
      </c>
      <c r="K3761" s="43">
        <v>36</v>
      </c>
      <c r="L3761" s="43">
        <v>22</v>
      </c>
      <c r="M3761" s="43">
        <v>22</v>
      </c>
      <c r="N3761" s="37" t="s">
        <v>195</v>
      </c>
      <c r="O3761" s="37" t="s">
        <v>1023</v>
      </c>
      <c r="P3761" s="36"/>
    </row>
    <row r="3762" spans="1:16" s="39" customFormat="1" ht="14.25" customHeight="1" x14ac:dyDescent="0.25">
      <c r="A3762" s="37" t="s">
        <v>7478</v>
      </c>
      <c r="B3762" s="44" t="str">
        <f t="shared" si="71"/>
        <v>Sys,Sew-M266/PSF18X30/2V2D</v>
      </c>
      <c r="C3762" s="37" t="s">
        <v>7479</v>
      </c>
      <c r="D3762" s="37" t="str">
        <f>VLOOKUP(A3762,'[1]Zoeller Pump Company'!$A$10:$C$3862,3,FALSE)</f>
        <v>https://www.zoellerpumps.com/en-us/products/package-systems/912-preassembled</v>
      </c>
      <c r="E3762" s="37" t="s">
        <v>21</v>
      </c>
      <c r="F3762" s="40">
        <v>681</v>
      </c>
      <c r="G3762" s="41"/>
      <c r="H3762" s="42">
        <v>53514106904</v>
      </c>
      <c r="I3762" s="43">
        <v>64</v>
      </c>
      <c r="J3762" s="43" t="s">
        <v>22</v>
      </c>
      <c r="K3762" s="43">
        <v>36</v>
      </c>
      <c r="L3762" s="43">
        <v>22</v>
      </c>
      <c r="M3762" s="43">
        <v>22</v>
      </c>
      <c r="N3762" s="37" t="s">
        <v>195</v>
      </c>
      <c r="O3762" s="37" t="s">
        <v>1023</v>
      </c>
      <c r="P3762" s="36"/>
    </row>
    <row r="3763" spans="1:16" s="39" customFormat="1" ht="14.25" customHeight="1" x14ac:dyDescent="0.25">
      <c r="A3763" s="37" t="s">
        <v>7480</v>
      </c>
      <c r="B3763" s="44" t="str">
        <f t="shared" si="71"/>
        <v>Sys,Sew-BN264/PSF18X30-2V2D/MFS</v>
      </c>
      <c r="C3763" s="37" t="s">
        <v>7481</v>
      </c>
      <c r="D3763" s="37" t="str">
        <f>VLOOKUP(A3763,'[1]Zoeller Pump Company'!$A$10:$C$3862,3,FALSE)</f>
        <v>https://www.zoellerpumps.com/en-us/products/package-systems/912-preassembled</v>
      </c>
      <c r="E3763" s="37" t="s">
        <v>21</v>
      </c>
      <c r="F3763" s="40">
        <v>695</v>
      </c>
      <c r="G3763" s="41"/>
      <c r="H3763" s="42">
        <v>53514106935</v>
      </c>
      <c r="I3763" s="43">
        <v>59</v>
      </c>
      <c r="J3763" s="43" t="s">
        <v>22</v>
      </c>
      <c r="K3763" s="43">
        <v>36</v>
      </c>
      <c r="L3763" s="43">
        <v>22</v>
      </c>
      <c r="M3763" s="43">
        <v>22</v>
      </c>
      <c r="N3763" s="37" t="s">
        <v>195</v>
      </c>
      <c r="O3763" s="37" t="s">
        <v>1023</v>
      </c>
      <c r="P3763" s="36"/>
    </row>
    <row r="3764" spans="1:16" s="39" customFormat="1" ht="14.25" customHeight="1" x14ac:dyDescent="0.25">
      <c r="A3764" s="37" t="s">
        <v>7482</v>
      </c>
      <c r="B3764" s="44" t="str">
        <f t="shared" si="71"/>
        <v>Sys,Sew-BN266/PSF18X30-2V2D/MFS</v>
      </c>
      <c r="C3764" s="37" t="s">
        <v>7433</v>
      </c>
      <c r="D3764" s="37" t="str">
        <f>VLOOKUP(A3764,'[1]Zoeller Pump Company'!$A$10:$C$3862,3,FALSE)</f>
        <v>https://www.zoellerpumps.com/en-us/products/package-systems/912-preassembled</v>
      </c>
      <c r="E3764" s="37" t="s">
        <v>21</v>
      </c>
      <c r="F3764" s="40">
        <v>720</v>
      </c>
      <c r="G3764" s="41"/>
      <c r="H3764" s="42">
        <v>53514106966</v>
      </c>
      <c r="I3764" s="43">
        <v>64</v>
      </c>
      <c r="J3764" s="43" t="s">
        <v>22</v>
      </c>
      <c r="K3764" s="43">
        <v>36</v>
      </c>
      <c r="L3764" s="43">
        <v>22</v>
      </c>
      <c r="M3764" s="43">
        <v>22</v>
      </c>
      <c r="N3764" s="37" t="s">
        <v>195</v>
      </c>
      <c r="O3764" s="37" t="s">
        <v>1023</v>
      </c>
      <c r="P3764" s="36"/>
    </row>
    <row r="3765" spans="1:16" s="39" customFormat="1" ht="14.25" customHeight="1" x14ac:dyDescent="0.25">
      <c r="A3765" s="37" t="s">
        <v>7483</v>
      </c>
      <c r="B3765" s="44" t="str">
        <f t="shared" si="71"/>
        <v>Sys,Sew-M264/P18X30/2D 2"Integral Vent</v>
      </c>
      <c r="C3765" s="37" t="s">
        <v>7484</v>
      </c>
      <c r="D3765" s="37" t="str">
        <f>VLOOKUP(A3765,'[1]Zoeller Pump Company'!$A$10:$C$3862,3,FALSE)</f>
        <v>https://www.zoellerpumps.com/en-us/products/package-systems/912-preassembled</v>
      </c>
      <c r="E3765" s="37" t="s">
        <v>21</v>
      </c>
      <c r="F3765" s="40">
        <v>610</v>
      </c>
      <c r="G3765" s="41"/>
      <c r="H3765" s="42">
        <v>53514121587</v>
      </c>
      <c r="I3765" s="43">
        <v>50</v>
      </c>
      <c r="J3765" s="43" t="s">
        <v>22</v>
      </c>
      <c r="K3765" s="43">
        <v>36</v>
      </c>
      <c r="L3765" s="43">
        <v>22</v>
      </c>
      <c r="M3765" s="43">
        <v>22</v>
      </c>
      <c r="N3765" s="37" t="s">
        <v>195</v>
      </c>
      <c r="O3765" s="37" t="s">
        <v>1023</v>
      </c>
      <c r="P3765" s="36"/>
    </row>
    <row r="3766" spans="1:16" s="39" customFormat="1" ht="14.25" customHeight="1" x14ac:dyDescent="0.25">
      <c r="A3766" s="37" t="s">
        <v>7485</v>
      </c>
      <c r="B3766" s="44" t="str">
        <f t="shared" si="71"/>
        <v>Sys,Sew-M266/P18X30/2D 2"Integral Vent</v>
      </c>
      <c r="C3766" s="37" t="s">
        <v>7486</v>
      </c>
      <c r="D3766" s="37" t="str">
        <f>VLOOKUP(A3766,'[1]Zoeller Pump Company'!$A$10:$C$3862,3,FALSE)</f>
        <v>https://www.zoellerpumps.com/en-us/products/package-systems/912-preassembled</v>
      </c>
      <c r="E3766" s="37" t="s">
        <v>21</v>
      </c>
      <c r="F3766" s="40">
        <v>634</v>
      </c>
      <c r="G3766" s="41"/>
      <c r="H3766" s="42">
        <v>53514121594</v>
      </c>
      <c r="I3766" s="43">
        <v>55</v>
      </c>
      <c r="J3766" s="43" t="s">
        <v>22</v>
      </c>
      <c r="K3766" s="43">
        <v>36</v>
      </c>
      <c r="L3766" s="43">
        <v>22</v>
      </c>
      <c r="M3766" s="43">
        <v>22</v>
      </c>
      <c r="N3766" s="37" t="s">
        <v>195</v>
      </c>
      <c r="O3766" s="37" t="s">
        <v>1023</v>
      </c>
      <c r="P3766" s="36"/>
    </row>
    <row r="3767" spans="1:16" s="39" customFormat="1" ht="14.25" customHeight="1" x14ac:dyDescent="0.25">
      <c r="A3767" s="37" t="s">
        <v>7487</v>
      </c>
      <c r="B3767" s="44" t="str">
        <f t="shared" si="71"/>
        <v>Sys,Sew-BN266/PSF18X30/2V2D/PSF Split/MFS/Black Iron Pipe</v>
      </c>
      <c r="C3767" s="37" t="s">
        <v>7488</v>
      </c>
      <c r="D3767" s="37" t="str">
        <f>VLOOKUP(A3767,'[1]Zoeller Pump Company'!$A$10:$C$3862,3,FALSE)</f>
        <v>https://www.zoellerpumps.com/en-us/products/package-systems/912-preassembled</v>
      </c>
      <c r="E3767" s="37" t="s">
        <v>21</v>
      </c>
      <c r="F3767" s="40">
        <v>775</v>
      </c>
      <c r="G3767" s="41"/>
      <c r="H3767" s="42">
        <v>53514122843</v>
      </c>
      <c r="I3767" s="43">
        <v>63</v>
      </c>
      <c r="J3767" s="43" t="s">
        <v>22</v>
      </c>
      <c r="K3767" s="43">
        <v>36</v>
      </c>
      <c r="L3767" s="43">
        <v>22</v>
      </c>
      <c r="M3767" s="43">
        <v>22</v>
      </c>
      <c r="N3767" s="37" t="s">
        <v>195</v>
      </c>
      <c r="O3767" s="37" t="s">
        <v>1023</v>
      </c>
      <c r="P3767" s="36"/>
    </row>
    <row r="3768" spans="1:16" s="39" customFormat="1" ht="14.25" customHeight="1" x14ac:dyDescent="0.25">
      <c r="A3768" s="37" t="s">
        <v>7489</v>
      </c>
      <c r="B3768" s="44" t="str">
        <f t="shared" si="71"/>
        <v>Sys,Sew-BN266/PSF18X30/3V3D/PSF Split/MFS/Black Iron Pipe</v>
      </c>
      <c r="C3768" s="37" t="s">
        <v>7490</v>
      </c>
      <c r="D3768" s="37" t="str">
        <f>VLOOKUP(A3768,'[1]Zoeller Pump Company'!$A$10:$C$3862,3,FALSE)</f>
        <v>https://www.zoellerpumps.com/en-us/products/package-systems/912-preassembled</v>
      </c>
      <c r="E3768" s="37" t="s">
        <v>21</v>
      </c>
      <c r="F3768" s="40">
        <v>779</v>
      </c>
      <c r="G3768" s="41"/>
      <c r="H3768" s="42">
        <v>53514122850</v>
      </c>
      <c r="I3768" s="43">
        <v>63</v>
      </c>
      <c r="J3768" s="43" t="s">
        <v>22</v>
      </c>
      <c r="K3768" s="43">
        <v>36</v>
      </c>
      <c r="L3768" s="43">
        <v>22</v>
      </c>
      <c r="M3768" s="43">
        <v>22</v>
      </c>
      <c r="N3768" s="37" t="s">
        <v>195</v>
      </c>
      <c r="O3768" s="37" t="s">
        <v>1023</v>
      </c>
      <c r="P3768" s="36"/>
    </row>
    <row r="3769" spans="1:16" s="39" customFormat="1" ht="14.25" customHeight="1" x14ac:dyDescent="0.25">
      <c r="A3769" s="37" t="s">
        <v>7491</v>
      </c>
      <c r="B3769" s="44" t="str">
        <f t="shared" si="71"/>
        <v>Sys,Sew-M211/PSF18X30-2V2D</v>
      </c>
      <c r="C3769" s="37" t="s">
        <v>7492</v>
      </c>
      <c r="D3769" s="37" t="str">
        <f>VLOOKUP(A3769,'[1]Zoeller Pump Company'!$A$10:$C$3862,3,FALSE)</f>
        <v>https://www.zoellerpumps.com/en-us/products/package-systems/912-preassembled</v>
      </c>
      <c r="E3769" s="37" t="s">
        <v>21</v>
      </c>
      <c r="F3769" s="40">
        <v>478</v>
      </c>
      <c r="G3769" s="41"/>
      <c r="H3769" s="42">
        <v>53514133023</v>
      </c>
      <c r="I3769" s="43">
        <v>39</v>
      </c>
      <c r="J3769" s="43" t="s">
        <v>22</v>
      </c>
      <c r="K3769" s="43">
        <v>36</v>
      </c>
      <c r="L3769" s="43">
        <v>22</v>
      </c>
      <c r="M3769" s="43">
        <v>22</v>
      </c>
      <c r="N3769" s="37" t="s">
        <v>23</v>
      </c>
      <c r="O3769" s="37" t="s">
        <v>1023</v>
      </c>
      <c r="P3769" s="36"/>
    </row>
    <row r="3770" spans="1:16" s="39" customFormat="1" ht="14.25" customHeight="1" x14ac:dyDescent="0.25">
      <c r="A3770" s="37" t="s">
        <v>7493</v>
      </c>
      <c r="B3770" s="44" t="str">
        <f t="shared" si="71"/>
        <v>Sys,Sew-BN211/P18X30-2V2D</v>
      </c>
      <c r="C3770" s="37" t="s">
        <v>7494</v>
      </c>
      <c r="D3770" s="37" t="str">
        <f>VLOOKUP(A3770,'[1]Zoeller Pump Company'!$A$10:$C$3862,3,FALSE)</f>
        <v>https://www.zoellerpumps.com/en-us/products/package-systems/912-preassembled</v>
      </c>
      <c r="E3770" s="37" t="s">
        <v>21</v>
      </c>
      <c r="F3770" s="40">
        <v>480</v>
      </c>
      <c r="G3770" s="41"/>
      <c r="H3770" s="42">
        <v>53514133139</v>
      </c>
      <c r="I3770" s="43">
        <v>39</v>
      </c>
      <c r="J3770" s="43" t="s">
        <v>22</v>
      </c>
      <c r="K3770" s="43">
        <v>36</v>
      </c>
      <c r="L3770" s="43">
        <v>22</v>
      </c>
      <c r="M3770" s="43">
        <v>22</v>
      </c>
      <c r="N3770" s="37" t="s">
        <v>23</v>
      </c>
      <c r="O3770" s="37" t="s">
        <v>1023</v>
      </c>
      <c r="P3770" s="36"/>
    </row>
    <row r="3771" spans="1:16" s="39" customFormat="1" ht="14.25" customHeight="1" x14ac:dyDescent="0.25">
      <c r="A3771" s="37" t="s">
        <v>7495</v>
      </c>
      <c r="B3771" s="44" t="str">
        <f t="shared" si="71"/>
        <v>Sys,Sew-M264/P18X30-2V2D/10T/W-Alarm</v>
      </c>
      <c r="C3771" s="37" t="s">
        <v>7496</v>
      </c>
      <c r="D3771" s="37" t="str">
        <f>VLOOKUP(A3771,'[1]Zoeller Pump Company'!$A$10:$C$3862,3,FALSE)</f>
        <v>https://www.zoellerpumps.com/en-us/products/package-systems/912-preassembled</v>
      </c>
      <c r="E3771" s="37" t="s">
        <v>21</v>
      </c>
      <c r="F3771" s="40">
        <v>808</v>
      </c>
      <c r="G3771" s="41"/>
      <c r="H3771" s="42">
        <v>53514141301</v>
      </c>
      <c r="I3771" s="43">
        <v>67</v>
      </c>
      <c r="J3771" s="43" t="s">
        <v>22</v>
      </c>
      <c r="K3771" s="43">
        <v>36</v>
      </c>
      <c r="L3771" s="43">
        <v>22</v>
      </c>
      <c r="M3771" s="43">
        <v>22</v>
      </c>
      <c r="N3771" s="37" t="s">
        <v>195</v>
      </c>
      <c r="O3771" s="37" t="s">
        <v>1023</v>
      </c>
      <c r="P3771" s="36"/>
    </row>
    <row r="3772" spans="1:16" s="39" customFormat="1" ht="14.25" customHeight="1" x14ac:dyDescent="0.25">
      <c r="A3772" s="37" t="s">
        <v>7497</v>
      </c>
      <c r="B3772" s="44" t="str">
        <f t="shared" si="71"/>
        <v>Sys,Sew-M264/P24X36-2V2D</v>
      </c>
      <c r="C3772" s="37" t="s">
        <v>7498</v>
      </c>
      <c r="D3772" s="37" t="str">
        <f>VLOOKUP(A3772,'[1]Zoeller Pump Company'!$A$10:$C$3862,3,FALSE)</f>
        <v>https://www.zoellerpumps.com/en-us/products/package-systems/912-preassembled</v>
      </c>
      <c r="E3772" s="37" t="s">
        <v>21</v>
      </c>
      <c r="F3772" s="40">
        <v>983</v>
      </c>
      <c r="G3772" s="41"/>
      <c r="H3772" s="42">
        <v>53514141844</v>
      </c>
      <c r="I3772" s="43">
        <v>82</v>
      </c>
      <c r="J3772" s="43" t="s">
        <v>22</v>
      </c>
      <c r="K3772" s="43">
        <v>42</v>
      </c>
      <c r="L3772" s="43">
        <v>28</v>
      </c>
      <c r="M3772" s="43">
        <v>28</v>
      </c>
      <c r="N3772" s="37" t="s">
        <v>195</v>
      </c>
      <c r="O3772" s="37" t="s">
        <v>1023</v>
      </c>
      <c r="P3772" s="36"/>
    </row>
    <row r="3773" spans="1:16" s="39" customFormat="1" ht="14.25" customHeight="1" x14ac:dyDescent="0.25">
      <c r="A3773" s="37" t="s">
        <v>7499</v>
      </c>
      <c r="B3773" s="44" t="str">
        <f t="shared" si="71"/>
        <v>Sys,Sew-M266/P24X36-2V2D</v>
      </c>
      <c r="C3773" s="37" t="s">
        <v>7500</v>
      </c>
      <c r="D3773" s="37" t="str">
        <f>VLOOKUP(A3773,'[1]Zoeller Pump Company'!$A$10:$C$3862,3,FALSE)</f>
        <v>https://www.zoellerpumps.com/en-us/products/package-systems/912-preassembled</v>
      </c>
      <c r="E3773" s="37" t="s">
        <v>21</v>
      </c>
      <c r="F3773" s="40">
        <v>989</v>
      </c>
      <c r="G3773" s="41"/>
      <c r="H3773" s="42">
        <v>53514141851</v>
      </c>
      <c r="I3773" s="43">
        <v>87</v>
      </c>
      <c r="J3773" s="43" t="s">
        <v>22</v>
      </c>
      <c r="K3773" s="43">
        <v>42</v>
      </c>
      <c r="L3773" s="43">
        <v>28</v>
      </c>
      <c r="M3773" s="43">
        <v>28</v>
      </c>
      <c r="N3773" s="37" t="s">
        <v>195</v>
      </c>
      <c r="O3773" s="37" t="s">
        <v>1023</v>
      </c>
      <c r="P3773" s="36"/>
    </row>
    <row r="3774" spans="1:16" s="39" customFormat="1" ht="14.25" customHeight="1" x14ac:dyDescent="0.25">
      <c r="A3774" s="37" t="s">
        <v>7501</v>
      </c>
      <c r="B3774" s="44" t="str">
        <f t="shared" si="71"/>
        <v>Sys,Sew-BN264/P24X36-2V2D/MFS</v>
      </c>
      <c r="C3774" s="37" t="s">
        <v>7502</v>
      </c>
      <c r="D3774" s="37" t="str">
        <f>VLOOKUP(A3774,'[1]Zoeller Pump Company'!$A$10:$C$3862,3,FALSE)</f>
        <v>https://www.zoellerpumps.com/en-us/products/package-systems/912-preassembled</v>
      </c>
      <c r="E3774" s="37" t="s">
        <v>21</v>
      </c>
      <c r="F3774" s="40">
        <v>983</v>
      </c>
      <c r="G3774" s="41"/>
      <c r="H3774" s="42">
        <v>53514141868</v>
      </c>
      <c r="I3774" s="43">
        <v>82</v>
      </c>
      <c r="J3774" s="43" t="s">
        <v>22</v>
      </c>
      <c r="K3774" s="43">
        <v>42</v>
      </c>
      <c r="L3774" s="43">
        <v>28</v>
      </c>
      <c r="M3774" s="43">
        <v>28</v>
      </c>
      <c r="N3774" s="37" t="s">
        <v>195</v>
      </c>
      <c r="O3774" s="37" t="s">
        <v>1023</v>
      </c>
      <c r="P3774" s="36"/>
    </row>
    <row r="3775" spans="1:16" s="39" customFormat="1" ht="14.25" customHeight="1" x14ac:dyDescent="0.25">
      <c r="A3775" s="37" t="s">
        <v>7503</v>
      </c>
      <c r="B3775" s="44" t="str">
        <f t="shared" si="71"/>
        <v>Sys,Sew-BN266/P24X36-2V2D/MFS</v>
      </c>
      <c r="C3775" s="37" t="s">
        <v>7504</v>
      </c>
      <c r="D3775" s="37" t="str">
        <f>VLOOKUP(A3775,'[1]Zoeller Pump Company'!$A$10:$C$3862,3,FALSE)</f>
        <v>https://www.zoellerpumps.com/en-us/products/package-systems/912-preassembled</v>
      </c>
      <c r="E3775" s="37" t="s">
        <v>21</v>
      </c>
      <c r="F3775" s="40">
        <v>1042</v>
      </c>
      <c r="G3775" s="41"/>
      <c r="H3775" s="42">
        <v>53514141875</v>
      </c>
      <c r="I3775" s="43">
        <v>87</v>
      </c>
      <c r="J3775" s="43" t="s">
        <v>22</v>
      </c>
      <c r="K3775" s="43">
        <v>42</v>
      </c>
      <c r="L3775" s="43">
        <v>28</v>
      </c>
      <c r="M3775" s="43">
        <v>28</v>
      </c>
      <c r="N3775" s="37" t="s">
        <v>195</v>
      </c>
      <c r="O3775" s="37" t="s">
        <v>1023</v>
      </c>
      <c r="P3775" s="36"/>
    </row>
    <row r="3776" spans="1:16" s="39" customFormat="1" ht="14.25" customHeight="1" x14ac:dyDescent="0.25">
      <c r="A3776" s="37" t="s">
        <v>7505</v>
      </c>
      <c r="B3776" s="44" t="str">
        <f t="shared" si="71"/>
        <v>Sys,Sew-M264/PSF18X30/Underground</v>
      </c>
      <c r="C3776" s="37" t="s">
        <v>7506</v>
      </c>
      <c r="D3776" s="37" t="str">
        <f>VLOOKUP(A3776,'[1]Zoeller Pump Company'!$A$10:$C$3862,3,FALSE)</f>
        <v>https://www.zoellerpumps.com/en-us/products/package-systems/912-preassembled</v>
      </c>
      <c r="E3776" s="37" t="s">
        <v>21</v>
      </c>
      <c r="F3776" s="40">
        <v>617</v>
      </c>
      <c r="G3776" s="41"/>
      <c r="H3776" s="42">
        <v>53514144654</v>
      </c>
      <c r="I3776" s="43">
        <v>61</v>
      </c>
      <c r="J3776" s="43" t="s">
        <v>22</v>
      </c>
      <c r="K3776" s="43">
        <v>36</v>
      </c>
      <c r="L3776" s="43">
        <v>22</v>
      </c>
      <c r="M3776" s="43">
        <v>22</v>
      </c>
      <c r="N3776" s="37" t="s">
        <v>195</v>
      </c>
      <c r="O3776" s="37" t="s">
        <v>1023</v>
      </c>
      <c r="P3776" s="36"/>
    </row>
    <row r="3777" spans="1:16" s="39" customFormat="1" ht="14.25" customHeight="1" x14ac:dyDescent="0.25">
      <c r="A3777" s="37" t="s">
        <v>7507</v>
      </c>
      <c r="B3777" s="44" t="str">
        <f t="shared" si="71"/>
        <v>Sys,Sew-BN264/PSF18X30/MFS/Underground</v>
      </c>
      <c r="C3777" s="37" t="s">
        <v>7508</v>
      </c>
      <c r="D3777" s="37" t="str">
        <f>VLOOKUP(A3777,'[1]Zoeller Pump Company'!$A$10:$C$3862,3,FALSE)</f>
        <v>https://www.zoellerpumps.com/en-us/products/package-systems/912-preassembled</v>
      </c>
      <c r="E3777" s="37" t="s">
        <v>21</v>
      </c>
      <c r="F3777" s="40">
        <v>617</v>
      </c>
      <c r="G3777" s="41"/>
      <c r="H3777" s="42">
        <v>53514144708</v>
      </c>
      <c r="I3777" s="43">
        <v>62</v>
      </c>
      <c r="J3777" s="43" t="s">
        <v>22</v>
      </c>
      <c r="K3777" s="43">
        <v>36</v>
      </c>
      <c r="L3777" s="43">
        <v>22</v>
      </c>
      <c r="M3777" s="43">
        <v>22</v>
      </c>
      <c r="N3777" s="37" t="s">
        <v>195</v>
      </c>
      <c r="O3777" s="37" t="s">
        <v>1023</v>
      </c>
      <c r="P3777" s="36"/>
    </row>
    <row r="3778" spans="1:16" s="39" customFormat="1" ht="14.25" customHeight="1" x14ac:dyDescent="0.25">
      <c r="A3778" s="37" t="s">
        <v>7509</v>
      </c>
      <c r="B3778" s="44" t="str">
        <f t="shared" si="71"/>
        <v>Sys,Sew-M266/PSF18X30/Underground</v>
      </c>
      <c r="C3778" s="37" t="s">
        <v>7510</v>
      </c>
      <c r="D3778" s="37" t="str">
        <f>VLOOKUP(A3778,'[1]Zoeller Pump Company'!$A$10:$C$3862,3,FALSE)</f>
        <v>https://www.zoellerpumps.com/en-us/products/package-systems/912-preassembled</v>
      </c>
      <c r="E3778" s="37" t="s">
        <v>21</v>
      </c>
      <c r="F3778" s="40">
        <v>629</v>
      </c>
      <c r="G3778" s="41"/>
      <c r="H3778" s="42">
        <v>53514144715</v>
      </c>
      <c r="I3778" s="43">
        <v>62</v>
      </c>
      <c r="J3778" s="43" t="s">
        <v>22</v>
      </c>
      <c r="K3778" s="43">
        <v>36</v>
      </c>
      <c r="L3778" s="43">
        <v>22</v>
      </c>
      <c r="M3778" s="43">
        <v>22</v>
      </c>
      <c r="N3778" s="37" t="s">
        <v>195</v>
      </c>
      <c r="O3778" s="37" t="s">
        <v>1023</v>
      </c>
      <c r="P3778" s="36"/>
    </row>
    <row r="3779" spans="1:16" s="39" customFormat="1" ht="14.25" customHeight="1" x14ac:dyDescent="0.25">
      <c r="A3779" s="37" t="s">
        <v>7511</v>
      </c>
      <c r="B3779" s="44" t="str">
        <f t="shared" si="71"/>
        <v>Sys,Sew-BN266/PSF/18X30/MFS/Underground</v>
      </c>
      <c r="C3779" s="37" t="s">
        <v>7512</v>
      </c>
      <c r="D3779" s="37" t="str">
        <f>VLOOKUP(A3779,'[1]Zoeller Pump Company'!$A$10:$C$3862,3,FALSE)</f>
        <v>https://www.zoellerpumps.com/en-us/products/package-systems/912-preassembled</v>
      </c>
      <c r="E3779" s="37" t="s">
        <v>21</v>
      </c>
      <c r="F3779" s="40">
        <v>679</v>
      </c>
      <c r="G3779" s="41"/>
      <c r="H3779" s="42">
        <v>53514144722</v>
      </c>
      <c r="I3779" s="43">
        <v>63</v>
      </c>
      <c r="J3779" s="43" t="s">
        <v>22</v>
      </c>
      <c r="K3779" s="43">
        <v>36</v>
      </c>
      <c r="L3779" s="43">
        <v>22</v>
      </c>
      <c r="M3779" s="43">
        <v>22</v>
      </c>
      <c r="N3779" s="37" t="s">
        <v>195</v>
      </c>
      <c r="O3779" s="37" t="s">
        <v>1023</v>
      </c>
      <c r="P3779" s="36"/>
    </row>
    <row r="3780" spans="1:16" s="39" customFormat="1" ht="14.25" customHeight="1" x14ac:dyDescent="0.25">
      <c r="A3780" s="37" t="s">
        <v>7513</v>
      </c>
      <c r="B3780" s="44" t="str">
        <f t="shared" si="71"/>
        <v>Sys,Sew-M264/PSF18X30/2V2D/Split Cvr/Premium</v>
      </c>
      <c r="C3780" s="37" t="s">
        <v>7514</v>
      </c>
      <c r="D3780" s="37" t="str">
        <f>VLOOKUP(A3780,'[1]Zoeller Pump Company'!$A$10:$C$3862,3,FALSE)</f>
        <v>https://www.zoellerpumps.com/en-us/products/package-systems/912-preassembled</v>
      </c>
      <c r="E3780" s="37" t="s">
        <v>21</v>
      </c>
      <c r="F3780" s="40">
        <v>642</v>
      </c>
      <c r="G3780" s="41"/>
      <c r="H3780" s="42">
        <v>53514160319</v>
      </c>
      <c r="I3780" s="43">
        <v>64</v>
      </c>
      <c r="J3780" s="43" t="s">
        <v>22</v>
      </c>
      <c r="K3780" s="43">
        <v>36</v>
      </c>
      <c r="L3780" s="43">
        <v>22</v>
      </c>
      <c r="M3780" s="43">
        <v>22</v>
      </c>
      <c r="N3780" s="37" t="s">
        <v>195</v>
      </c>
      <c r="O3780" s="37" t="s">
        <v>1023</v>
      </c>
      <c r="P3780" s="36"/>
    </row>
    <row r="3781" spans="1:16" s="39" customFormat="1" ht="14.25" customHeight="1" x14ac:dyDescent="0.25">
      <c r="A3781" s="37" t="s">
        <v>7515</v>
      </c>
      <c r="B3781" s="44" t="str">
        <f t="shared" si="71"/>
        <v>Sys,Sew-BN264/PSF18X30/2V2D/Split Cover/MFS/Premium</v>
      </c>
      <c r="C3781" s="37" t="s">
        <v>7516</v>
      </c>
      <c r="D3781" s="37" t="str">
        <f>VLOOKUP(A3781,'[1]Zoeller Pump Company'!$A$10:$C$3862,3,FALSE)</f>
        <v>https://www.zoellerpumps.com/en-us/products/package-systems/912-preassembled</v>
      </c>
      <c r="E3781" s="37" t="s">
        <v>21</v>
      </c>
      <c r="F3781" s="40">
        <v>672</v>
      </c>
      <c r="G3781" s="41"/>
      <c r="H3781" s="42">
        <v>53514160326</v>
      </c>
      <c r="I3781" s="43">
        <v>64</v>
      </c>
      <c r="J3781" s="43" t="s">
        <v>22</v>
      </c>
      <c r="K3781" s="43">
        <v>36</v>
      </c>
      <c r="L3781" s="43">
        <v>22</v>
      </c>
      <c r="M3781" s="43">
        <v>22</v>
      </c>
      <c r="N3781" s="37" t="s">
        <v>195</v>
      </c>
      <c r="O3781" s="37" t="s">
        <v>1023</v>
      </c>
      <c r="P3781" s="36"/>
    </row>
    <row r="3782" spans="1:16" s="39" customFormat="1" ht="14.25" customHeight="1" x14ac:dyDescent="0.25">
      <c r="A3782" s="37" t="s">
        <v>7517</v>
      </c>
      <c r="B3782" s="44" t="str">
        <f t="shared" si="71"/>
        <v>Sys,Sew-M266/PSF18X30/2V2D/Split Cover/Premium</v>
      </c>
      <c r="C3782" s="37" t="s">
        <v>7518</v>
      </c>
      <c r="D3782" s="37" t="str">
        <f>VLOOKUP(A3782,'[1]Zoeller Pump Company'!$A$10:$C$3862,3,FALSE)</f>
        <v>https://www.zoellerpumps.com/en-us/products/package-systems/912-preassembled</v>
      </c>
      <c r="E3782" s="37" t="s">
        <v>21</v>
      </c>
      <c r="F3782" s="40">
        <v>702</v>
      </c>
      <c r="G3782" s="41"/>
      <c r="H3782" s="42">
        <v>53514160333</v>
      </c>
      <c r="I3782" s="43">
        <v>69</v>
      </c>
      <c r="J3782" s="43" t="s">
        <v>22</v>
      </c>
      <c r="K3782" s="43">
        <v>36</v>
      </c>
      <c r="L3782" s="43">
        <v>22</v>
      </c>
      <c r="M3782" s="43">
        <v>22</v>
      </c>
      <c r="N3782" s="37" t="s">
        <v>195</v>
      </c>
      <c r="O3782" s="37" t="s">
        <v>1023</v>
      </c>
      <c r="P3782" s="36"/>
    </row>
    <row r="3783" spans="1:16" s="39" customFormat="1" ht="14.25" customHeight="1" x14ac:dyDescent="0.25">
      <c r="A3783" s="37" t="s">
        <v>7519</v>
      </c>
      <c r="B3783" s="44" t="str">
        <f t="shared" si="71"/>
        <v>Sys,Sew-BN266/PSF18X30/2V2D/Split Cover/MFS/Premium</v>
      </c>
      <c r="C3783" s="37" t="s">
        <v>7520</v>
      </c>
      <c r="D3783" s="37" t="str">
        <f>VLOOKUP(A3783,'[1]Zoeller Pump Company'!$A$10:$C$3862,3,FALSE)</f>
        <v>https://www.zoellerpumps.com/en-us/products/package-systems/912-preassembled</v>
      </c>
      <c r="E3783" s="37" t="s">
        <v>21</v>
      </c>
      <c r="F3783" s="40">
        <v>744</v>
      </c>
      <c r="G3783" s="41"/>
      <c r="H3783" s="42">
        <v>53514160340</v>
      </c>
      <c r="I3783" s="43">
        <v>69</v>
      </c>
      <c r="J3783" s="43" t="s">
        <v>22</v>
      </c>
      <c r="K3783" s="43">
        <v>36</v>
      </c>
      <c r="L3783" s="43">
        <v>22</v>
      </c>
      <c r="M3783" s="43">
        <v>22</v>
      </c>
      <c r="N3783" s="37" t="s">
        <v>195</v>
      </c>
      <c r="O3783" s="37" t="s">
        <v>1023</v>
      </c>
      <c r="P3783" s="36"/>
    </row>
    <row r="3784" spans="1:16" s="39" customFormat="1" ht="14.25" customHeight="1" x14ac:dyDescent="0.25">
      <c r="A3784" s="37" t="s">
        <v>7521</v>
      </c>
      <c r="B3784" s="44" t="str">
        <f t="shared" si="71"/>
        <v>Sys,Sew-M264/PSF18X30/Underground/Premium</v>
      </c>
      <c r="C3784" s="37" t="s">
        <v>7522</v>
      </c>
      <c r="D3784" s="37" t="str">
        <f>VLOOKUP(A3784,'[1]Zoeller Pump Company'!$A$10:$C$3862,3,FALSE)</f>
        <v>https://www.zoellerpumps.com/en-us/products/package-systems/912-preassembled</v>
      </c>
      <c r="E3784" s="37" t="s">
        <v>21</v>
      </c>
      <c r="F3784" s="40">
        <v>699</v>
      </c>
      <c r="G3784" s="41"/>
      <c r="H3784" s="42">
        <v>53514160456</v>
      </c>
      <c r="I3784" s="43">
        <v>72</v>
      </c>
      <c r="J3784" s="43" t="s">
        <v>22</v>
      </c>
      <c r="K3784" s="43">
        <v>36</v>
      </c>
      <c r="L3784" s="43">
        <v>22</v>
      </c>
      <c r="M3784" s="43">
        <v>22</v>
      </c>
      <c r="N3784" s="37" t="s">
        <v>195</v>
      </c>
      <c r="O3784" s="37" t="s">
        <v>1023</v>
      </c>
      <c r="P3784" s="36"/>
    </row>
    <row r="3785" spans="1:16" s="39" customFormat="1" ht="14.25" customHeight="1" x14ac:dyDescent="0.25">
      <c r="A3785" s="37" t="s">
        <v>7523</v>
      </c>
      <c r="B3785" s="44" t="str">
        <f t="shared" si="71"/>
        <v>Sys,Sew-BN264/PSF18X30/MFS/Underground/Premium</v>
      </c>
      <c r="C3785" s="37" t="s">
        <v>7524</v>
      </c>
      <c r="D3785" s="37" t="str">
        <f>VLOOKUP(A3785,'[1]Zoeller Pump Company'!$A$10:$C$3862,3,FALSE)</f>
        <v>https://www.zoellerpumps.com/en-us/products/package-systems/912-preassembled</v>
      </c>
      <c r="E3785" s="37" t="s">
        <v>21</v>
      </c>
      <c r="F3785" s="40">
        <v>742</v>
      </c>
      <c r="G3785" s="41"/>
      <c r="H3785" s="42">
        <v>53514160463</v>
      </c>
      <c r="I3785" s="43">
        <v>72</v>
      </c>
      <c r="J3785" s="43" t="s">
        <v>22</v>
      </c>
      <c r="K3785" s="43">
        <v>36</v>
      </c>
      <c r="L3785" s="43">
        <v>22</v>
      </c>
      <c r="M3785" s="43">
        <v>22</v>
      </c>
      <c r="N3785" s="37" t="s">
        <v>195</v>
      </c>
      <c r="O3785" s="37" t="s">
        <v>1023</v>
      </c>
      <c r="P3785" s="36"/>
    </row>
    <row r="3786" spans="1:16" s="39" customFormat="1" ht="14.25" customHeight="1" x14ac:dyDescent="0.25">
      <c r="A3786" s="37" t="s">
        <v>7525</v>
      </c>
      <c r="B3786" s="44" t="str">
        <f t="shared" si="71"/>
        <v>Sys,Sew-M266/PSF18X30/Underground/Premium</v>
      </c>
      <c r="C3786" s="37" t="s">
        <v>7526</v>
      </c>
      <c r="D3786" s="37" t="str">
        <f>VLOOKUP(A3786,'[1]Zoeller Pump Company'!$A$10:$C$3862,3,FALSE)</f>
        <v>https://www.zoellerpumps.com/en-us/products/package-systems/912-preassembled</v>
      </c>
      <c r="E3786" s="37" t="s">
        <v>21</v>
      </c>
      <c r="F3786" s="40">
        <v>728</v>
      </c>
      <c r="G3786" s="41"/>
      <c r="H3786" s="42">
        <v>53514160470</v>
      </c>
      <c r="I3786" s="43">
        <v>73</v>
      </c>
      <c r="J3786" s="43" t="s">
        <v>22</v>
      </c>
      <c r="K3786" s="43">
        <v>36</v>
      </c>
      <c r="L3786" s="43">
        <v>22</v>
      </c>
      <c r="M3786" s="43">
        <v>22</v>
      </c>
      <c r="N3786" s="37" t="s">
        <v>195</v>
      </c>
      <c r="O3786" s="37" t="s">
        <v>1023</v>
      </c>
      <c r="P3786" s="36"/>
    </row>
    <row r="3787" spans="1:16" s="39" customFormat="1" ht="14.25" customHeight="1" x14ac:dyDescent="0.25">
      <c r="A3787" s="37" t="s">
        <v>7527</v>
      </c>
      <c r="B3787" s="44" t="str">
        <f t="shared" si="71"/>
        <v>Sys,Sew-BN266/PSF18X30/MFS/Underground/Premium</v>
      </c>
      <c r="C3787" s="37" t="s">
        <v>7528</v>
      </c>
      <c r="D3787" s="37" t="str">
        <f>VLOOKUP(A3787,'[1]Zoeller Pump Company'!$A$10:$C$3862,3,FALSE)</f>
        <v>https://www.zoellerpumps.com/en-us/products/package-systems/912-preassembled</v>
      </c>
      <c r="E3787" s="37" t="s">
        <v>21</v>
      </c>
      <c r="F3787" s="40">
        <v>805</v>
      </c>
      <c r="G3787" s="41"/>
      <c r="H3787" s="42">
        <v>53514160487</v>
      </c>
      <c r="I3787" s="43">
        <v>73</v>
      </c>
      <c r="J3787" s="43" t="s">
        <v>22</v>
      </c>
      <c r="K3787" s="43">
        <v>36</v>
      </c>
      <c r="L3787" s="43">
        <v>22</v>
      </c>
      <c r="M3787" s="43">
        <v>22</v>
      </c>
      <c r="N3787" s="37" t="s">
        <v>195</v>
      </c>
      <c r="O3787" s="37" t="s">
        <v>1023</v>
      </c>
      <c r="P3787" s="36"/>
    </row>
    <row r="3788" spans="1:16" s="39" customFormat="1" ht="14.25" customHeight="1" x14ac:dyDescent="0.25">
      <c r="A3788" s="37" t="s">
        <v>7529</v>
      </c>
      <c r="B3788" s="44" t="str">
        <f t="shared" si="71"/>
        <v>Sys,Sew-M264/P24X24/2V2D</v>
      </c>
      <c r="C3788" s="37" t="s">
        <v>7530</v>
      </c>
      <c r="D3788" s="37" t="str">
        <f>VLOOKUP(A3788,'[1]Zoeller Pump Company'!$A$10:$C$3862,3,FALSE)</f>
        <v>https://www.zoellerpumps.com/en-us/products/package-systems/912-preassembled</v>
      </c>
      <c r="E3788" s="37" t="s">
        <v>21</v>
      </c>
      <c r="F3788" s="40">
        <v>777</v>
      </c>
      <c r="G3788" s="41"/>
      <c r="H3788" s="42">
        <v>53514182793</v>
      </c>
      <c r="I3788" s="43">
        <v>80</v>
      </c>
      <c r="J3788" s="43" t="s">
        <v>22</v>
      </c>
      <c r="K3788" s="43">
        <v>30</v>
      </c>
      <c r="L3788" s="43">
        <v>24</v>
      </c>
      <c r="M3788" s="43">
        <v>40</v>
      </c>
      <c r="N3788" s="37" t="s">
        <v>195</v>
      </c>
      <c r="O3788" s="37" t="s">
        <v>1023</v>
      </c>
      <c r="P3788" s="36"/>
    </row>
    <row r="3789" spans="1:16" s="39" customFormat="1" ht="14.25" customHeight="1" x14ac:dyDescent="0.25">
      <c r="A3789" s="37" t="s">
        <v>7531</v>
      </c>
      <c r="B3789" s="44" t="str">
        <f t="shared" si="71"/>
        <v>Sys,Sew-BN264/P24X24/2V2D/MFS</v>
      </c>
      <c r="C3789" s="37" t="s">
        <v>7532</v>
      </c>
      <c r="D3789" s="37" t="str">
        <f>VLOOKUP(A3789,'[1]Zoeller Pump Company'!$A$10:$C$3862,3,FALSE)</f>
        <v>https://www.zoellerpumps.com/en-us/products/package-systems/912-preassembled</v>
      </c>
      <c r="E3789" s="37" t="s">
        <v>21</v>
      </c>
      <c r="F3789" s="40">
        <v>777</v>
      </c>
      <c r="G3789" s="41"/>
      <c r="H3789" s="42">
        <v>53514182809</v>
      </c>
      <c r="I3789" s="43">
        <v>80</v>
      </c>
      <c r="J3789" s="43" t="s">
        <v>22</v>
      </c>
      <c r="K3789" s="43">
        <v>30</v>
      </c>
      <c r="L3789" s="43">
        <v>24</v>
      </c>
      <c r="M3789" s="43">
        <v>40</v>
      </c>
      <c r="N3789" s="37" t="s">
        <v>195</v>
      </c>
      <c r="O3789" s="37" t="s">
        <v>1023</v>
      </c>
      <c r="P3789" s="36"/>
    </row>
    <row r="3790" spans="1:16" s="39" customFormat="1" ht="14.25" customHeight="1" x14ac:dyDescent="0.25">
      <c r="A3790" s="37" t="s">
        <v>7533</v>
      </c>
      <c r="B3790" s="44" t="str">
        <f t="shared" si="71"/>
        <v>Sys,Sew-M266/P24X24/2V2D</v>
      </c>
      <c r="C3790" s="37" t="s">
        <v>7534</v>
      </c>
      <c r="D3790" s="37" t="str">
        <f>VLOOKUP(A3790,'[1]Zoeller Pump Company'!$A$10:$C$3862,3,FALSE)</f>
        <v>https://www.zoellerpumps.com/en-us/products/package-systems/912-preassembled</v>
      </c>
      <c r="E3790" s="37" t="s">
        <v>21</v>
      </c>
      <c r="F3790" s="40">
        <v>776</v>
      </c>
      <c r="G3790" s="41"/>
      <c r="H3790" s="42">
        <v>53514182755</v>
      </c>
      <c r="I3790" s="43">
        <v>83</v>
      </c>
      <c r="J3790" s="43" t="s">
        <v>22</v>
      </c>
      <c r="K3790" s="43">
        <v>30</v>
      </c>
      <c r="L3790" s="43">
        <v>24</v>
      </c>
      <c r="M3790" s="43">
        <v>40</v>
      </c>
      <c r="N3790" s="37" t="s">
        <v>195</v>
      </c>
      <c r="O3790" s="37" t="s">
        <v>1023</v>
      </c>
      <c r="P3790" s="36"/>
    </row>
    <row r="3791" spans="1:16" s="39" customFormat="1" ht="14.25" customHeight="1" x14ac:dyDescent="0.25">
      <c r="A3791" s="37" t="s">
        <v>7535</v>
      </c>
      <c r="B3791" s="44" t="str">
        <f t="shared" si="71"/>
        <v>Sys,Sew-BN266/P24X24/2V2D/MFS</v>
      </c>
      <c r="C3791" s="37" t="s">
        <v>7536</v>
      </c>
      <c r="D3791" s="37" t="str">
        <f>VLOOKUP(A3791,'[1]Zoeller Pump Company'!$A$10:$C$3862,3,FALSE)</f>
        <v>https://www.zoellerpumps.com/en-us/products/package-systems/912-preassembled</v>
      </c>
      <c r="E3791" s="37" t="s">
        <v>21</v>
      </c>
      <c r="F3791" s="40">
        <v>842</v>
      </c>
      <c r="G3791" s="41"/>
      <c r="H3791" s="42">
        <v>53514182762</v>
      </c>
      <c r="I3791" s="43">
        <v>83</v>
      </c>
      <c r="J3791" s="43" t="s">
        <v>22</v>
      </c>
      <c r="K3791" s="43">
        <v>30</v>
      </c>
      <c r="L3791" s="43">
        <v>24</v>
      </c>
      <c r="M3791" s="43">
        <v>40</v>
      </c>
      <c r="N3791" s="37" t="s">
        <v>195</v>
      </c>
      <c r="O3791" s="37" t="s">
        <v>1023</v>
      </c>
      <c r="P3791" s="36"/>
    </row>
    <row r="3792" spans="1:16" s="36" customFormat="1" x14ac:dyDescent="0.25">
      <c r="A3792" s="37" t="s">
        <v>7537</v>
      </c>
      <c r="B3792" s="44" t="str">
        <f t="shared" si="71"/>
        <v>Sys,Sew-BN264/PSF18X30-2V2D/MFS/W-Alarm</v>
      </c>
      <c r="C3792" s="37" t="s">
        <v>7538</v>
      </c>
      <c r="D3792" s="37" t="str">
        <f>VLOOKUP(A3792,'[1]Zoeller Pump Company'!$A$10:$C$3862,3,FALSE)</f>
        <v>https://www.zoellerpumps.com/en-us/products/package-systems/912-preassembled</v>
      </c>
      <c r="E3792" s="37" t="s">
        <v>21</v>
      </c>
      <c r="F3792" s="40">
        <v>766</v>
      </c>
      <c r="G3792" s="41"/>
      <c r="H3792" s="42">
        <v>53514198596</v>
      </c>
      <c r="I3792" s="43">
        <v>59</v>
      </c>
      <c r="J3792" s="43" t="s">
        <v>22</v>
      </c>
      <c r="K3792" s="43">
        <v>36</v>
      </c>
      <c r="L3792" s="43">
        <v>22</v>
      </c>
      <c r="M3792" s="43">
        <v>22</v>
      </c>
      <c r="N3792" s="37" t="s">
        <v>195</v>
      </c>
      <c r="O3792" s="37" t="s">
        <v>1023</v>
      </c>
    </row>
    <row r="3793" spans="1:15" s="36" customFormat="1" x14ac:dyDescent="0.25">
      <c r="A3793" s="37" t="s">
        <v>7539</v>
      </c>
      <c r="B3793" s="44" t="str">
        <f t="shared" si="71"/>
        <v>Sys,Sew-M211/P24X24/2V2D/ZCO</v>
      </c>
      <c r="C3793" s="37" t="s">
        <v>7540</v>
      </c>
      <c r="D3793" s="37" t="str">
        <f>VLOOKUP(A3793,'[1]Zoeller Pump Company'!$A$10:$C$3862,3,FALSE)</f>
        <v>https://www.zoellerpumps.com/en-us/products/package-systems/912-preassembled</v>
      </c>
      <c r="E3793" s="37" t="s">
        <v>21</v>
      </c>
      <c r="F3793" s="40">
        <v>571</v>
      </c>
      <c r="G3793" s="41"/>
      <c r="H3793" s="42">
        <v>53514208516</v>
      </c>
      <c r="I3793" s="43">
        <v>50</v>
      </c>
      <c r="J3793" s="43" t="s">
        <v>22</v>
      </c>
      <c r="K3793" s="43">
        <v>30</v>
      </c>
      <c r="L3793" s="43">
        <v>24</v>
      </c>
      <c r="M3793" s="43">
        <v>40</v>
      </c>
      <c r="N3793" s="37" t="s">
        <v>23</v>
      </c>
      <c r="O3793" s="37" t="s">
        <v>1023</v>
      </c>
    </row>
    <row r="3794" spans="1:15" s="36" customFormat="1" x14ac:dyDescent="0.25">
      <c r="A3794" s="37" t="s">
        <v>7541</v>
      </c>
      <c r="B3794" s="44" t="str">
        <f t="shared" si="71"/>
        <v>Sys,Sew-BN211/P24X24/2V2D/MFS/ZCO</v>
      </c>
      <c r="C3794" s="37" t="s">
        <v>7542</v>
      </c>
      <c r="D3794" s="37" t="str">
        <f>VLOOKUP(A3794,'[1]Zoeller Pump Company'!$A$10:$C$3862,3,FALSE)</f>
        <v>https://www.zoellerpumps.com/en-us/products/package-systems/912-preassembled</v>
      </c>
      <c r="E3794" s="37" t="s">
        <v>21</v>
      </c>
      <c r="F3794" s="40">
        <v>571</v>
      </c>
      <c r="G3794" s="41"/>
      <c r="H3794" s="42">
        <v>53514208530</v>
      </c>
      <c r="I3794" s="43">
        <v>50</v>
      </c>
      <c r="J3794" s="43" t="s">
        <v>22</v>
      </c>
      <c r="K3794" s="43">
        <v>30</v>
      </c>
      <c r="L3794" s="43">
        <v>24</v>
      </c>
      <c r="M3794" s="43">
        <v>40</v>
      </c>
      <c r="N3794" s="37" t="s">
        <v>23</v>
      </c>
      <c r="O3794" s="37" t="s">
        <v>1023</v>
      </c>
    </row>
    <row r="3795" spans="1:15" s="36" customFormat="1" x14ac:dyDescent="0.25">
      <c r="A3795" s="37" t="s">
        <v>7543</v>
      </c>
      <c r="B3795" s="44" t="str">
        <f t="shared" si="71"/>
        <v>Sys,Sew-M264/P24X24/2V2D/ZCO</v>
      </c>
      <c r="C3795" s="37" t="s">
        <v>7544</v>
      </c>
      <c r="D3795" s="37" t="str">
        <f>VLOOKUP(A3795,'[1]Zoeller Pump Company'!$A$10:$C$3862,3,FALSE)</f>
        <v>https://www.zoellerpumps.com/en-us/products/package-systems/912-preassembled</v>
      </c>
      <c r="E3795" s="37" t="s">
        <v>21</v>
      </c>
      <c r="F3795" s="40">
        <v>666</v>
      </c>
      <c r="G3795" s="41"/>
      <c r="H3795" s="42">
        <v>53514208554</v>
      </c>
      <c r="I3795" s="43">
        <v>73</v>
      </c>
      <c r="J3795" s="43" t="s">
        <v>22</v>
      </c>
      <c r="K3795" s="43">
        <v>30</v>
      </c>
      <c r="L3795" s="43">
        <v>24</v>
      </c>
      <c r="M3795" s="43">
        <v>40</v>
      </c>
      <c r="N3795" s="37" t="s">
        <v>195</v>
      </c>
      <c r="O3795" s="37" t="s">
        <v>1023</v>
      </c>
    </row>
    <row r="3796" spans="1:15" s="36" customFormat="1" x14ac:dyDescent="0.25">
      <c r="A3796" s="37" t="s">
        <v>7545</v>
      </c>
      <c r="B3796" s="44" t="str">
        <f t="shared" si="71"/>
        <v>Sys,Sew-BN264/P24X24/2V2D/MFS</v>
      </c>
      <c r="C3796" s="37" t="s">
        <v>7532</v>
      </c>
      <c r="D3796" s="37" t="str">
        <f>VLOOKUP(A3796,'[1]Zoeller Pump Company'!$A$10:$C$3862,3,FALSE)</f>
        <v>https://www.zoellerpumps.com/en-us/products/package-systems/912-preassembled</v>
      </c>
      <c r="E3796" s="37" t="s">
        <v>21</v>
      </c>
      <c r="F3796" s="40">
        <v>689</v>
      </c>
      <c r="G3796" s="41"/>
      <c r="H3796" s="42">
        <v>53514208592</v>
      </c>
      <c r="I3796" s="43">
        <v>73</v>
      </c>
      <c r="J3796" s="43" t="s">
        <v>22</v>
      </c>
      <c r="K3796" s="43">
        <v>30</v>
      </c>
      <c r="L3796" s="43">
        <v>24</v>
      </c>
      <c r="M3796" s="43">
        <v>40</v>
      </c>
      <c r="N3796" s="37" t="s">
        <v>195</v>
      </c>
      <c r="O3796" s="37" t="s">
        <v>1023</v>
      </c>
    </row>
    <row r="3797" spans="1:15" s="36" customFormat="1" x14ac:dyDescent="0.25">
      <c r="A3797" s="37" t="s">
        <v>7546</v>
      </c>
      <c r="B3797" s="44" t="str">
        <f t="shared" si="71"/>
        <v>Sys,Sew-M266/P24X24/2V2D/ZCO</v>
      </c>
      <c r="C3797" s="37" t="s">
        <v>7547</v>
      </c>
      <c r="D3797" s="37" t="str">
        <f>VLOOKUP(A3797,'[1]Zoeller Pump Company'!$A$10:$C$3862,3,FALSE)</f>
        <v>https://www.zoellerpumps.com/en-us/products/package-systems/912-preassembled</v>
      </c>
      <c r="E3797" s="37" t="s">
        <v>21</v>
      </c>
      <c r="F3797" s="40">
        <v>698</v>
      </c>
      <c r="G3797" s="41"/>
      <c r="H3797" s="42">
        <v>53514208615</v>
      </c>
      <c r="I3797" s="43">
        <v>76</v>
      </c>
      <c r="J3797" s="43" t="s">
        <v>22</v>
      </c>
      <c r="K3797" s="43">
        <v>30</v>
      </c>
      <c r="L3797" s="43">
        <v>24</v>
      </c>
      <c r="M3797" s="43">
        <v>40</v>
      </c>
      <c r="N3797" s="37" t="s">
        <v>195</v>
      </c>
      <c r="O3797" s="37" t="s">
        <v>1023</v>
      </c>
    </row>
    <row r="3798" spans="1:15" s="36" customFormat="1" x14ac:dyDescent="0.25">
      <c r="A3798" s="37" t="s">
        <v>7548</v>
      </c>
      <c r="B3798" s="44" t="str">
        <f t="shared" si="71"/>
        <v>Sys,Sew-BN266/P24X24/2V2D/MFS/ZCO</v>
      </c>
      <c r="C3798" s="37" t="s">
        <v>7549</v>
      </c>
      <c r="D3798" s="37" t="str">
        <f>VLOOKUP(A3798,'[1]Zoeller Pump Company'!$A$10:$C$3862,3,FALSE)</f>
        <v>https://www.zoellerpumps.com/en-us/products/package-systems/912-preassembled</v>
      </c>
      <c r="E3798" s="37" t="s">
        <v>21</v>
      </c>
      <c r="F3798" s="40">
        <v>796</v>
      </c>
      <c r="G3798" s="41"/>
      <c r="H3798" s="42">
        <v>53514208639</v>
      </c>
      <c r="I3798" s="43">
        <v>76</v>
      </c>
      <c r="J3798" s="43" t="s">
        <v>22</v>
      </c>
      <c r="K3798" s="43">
        <v>30</v>
      </c>
      <c r="L3798" s="43">
        <v>24</v>
      </c>
      <c r="M3798" s="43">
        <v>40</v>
      </c>
      <c r="N3798" s="37" t="s">
        <v>195</v>
      </c>
      <c r="O3798" s="37" t="s">
        <v>1023</v>
      </c>
    </row>
    <row r="3799" spans="1:15" s="36" customFormat="1" x14ac:dyDescent="0.25">
      <c r="A3799" s="37" t="s">
        <v>7550</v>
      </c>
      <c r="B3799" s="44" t="str">
        <f t="shared" si="71"/>
        <v>Sys,Sew-BN264/P18X30-2V 2D/MFS/W-Alarm</v>
      </c>
      <c r="C3799" s="37" t="s">
        <v>7551</v>
      </c>
      <c r="D3799" s="37" t="str">
        <f>VLOOKUP(A3799,'[1]Zoeller Pump Company'!$A$10:$C$3862,3,FALSE)</f>
        <v>https://www.zoellerpumps.com/en-us/products/package-systems/912-preassembled</v>
      </c>
      <c r="E3799" s="37" t="s">
        <v>21</v>
      </c>
      <c r="F3799" s="40">
        <v>740</v>
      </c>
      <c r="G3799" s="41"/>
      <c r="H3799" s="42">
        <v>53514106928</v>
      </c>
      <c r="I3799" s="43">
        <v>59</v>
      </c>
      <c r="J3799" s="43" t="s">
        <v>22</v>
      </c>
      <c r="K3799" s="43">
        <v>36</v>
      </c>
      <c r="L3799" s="43">
        <v>22</v>
      </c>
      <c r="M3799" s="43">
        <v>22</v>
      </c>
      <c r="N3799" s="37" t="s">
        <v>195</v>
      </c>
      <c r="O3799" s="37" t="s">
        <v>1023</v>
      </c>
    </row>
    <row r="3800" spans="1:15" s="36" customFormat="1" x14ac:dyDescent="0.25">
      <c r="A3800" s="37" t="s">
        <v>7552</v>
      </c>
      <c r="B3800" s="44" t="str">
        <f t="shared" si="71"/>
        <v>Sys,Sew-M264/P18X30-2V2D/W-Alarm</v>
      </c>
      <c r="C3800" s="37" t="s">
        <v>7553</v>
      </c>
      <c r="D3800" s="37" t="str">
        <f>VLOOKUP(A3800,'[1]Zoeller Pump Company'!$A$10:$C$3862,3,FALSE)</f>
        <v>https://www.zoellerpumps.com/en-us/products/package-systems/912-preassembled</v>
      </c>
      <c r="E3800" s="37" t="s">
        <v>21</v>
      </c>
      <c r="F3800" s="40">
        <v>740</v>
      </c>
      <c r="G3800" s="41"/>
      <c r="H3800" s="42">
        <v>53514106867</v>
      </c>
      <c r="I3800" s="43">
        <v>59</v>
      </c>
      <c r="J3800" s="43" t="s">
        <v>22</v>
      </c>
      <c r="K3800" s="43">
        <v>36</v>
      </c>
      <c r="L3800" s="43">
        <v>22</v>
      </c>
      <c r="M3800" s="43">
        <v>22</v>
      </c>
      <c r="N3800" s="37" t="s">
        <v>195</v>
      </c>
      <c r="O3800" s="37" t="s">
        <v>1023</v>
      </c>
    </row>
    <row r="3801" spans="1:15" s="36" customFormat="1" x14ac:dyDescent="0.25">
      <c r="A3801" s="37" t="s">
        <v>7554</v>
      </c>
      <c r="B3801" s="44" t="str">
        <f t="shared" si="71"/>
        <v>Sys,Sew-M266/P18X30-2V2D/W-Alarm</v>
      </c>
      <c r="C3801" s="37" t="s">
        <v>7555</v>
      </c>
      <c r="D3801" s="37" t="str">
        <f>VLOOKUP(A3801,'[1]Zoeller Pump Company'!$A$10:$C$3862,3,FALSE)</f>
        <v>https://www.zoellerpumps.com/en-us/products/package-systems/912-preassembled</v>
      </c>
      <c r="E3801" s="37" t="s">
        <v>21</v>
      </c>
      <c r="F3801" s="40">
        <v>767</v>
      </c>
      <c r="G3801" s="41"/>
      <c r="H3801" s="42">
        <v>53514106898</v>
      </c>
      <c r="I3801" s="43">
        <v>64</v>
      </c>
      <c r="J3801" s="43" t="s">
        <v>22</v>
      </c>
      <c r="K3801" s="43">
        <v>36</v>
      </c>
      <c r="L3801" s="43">
        <v>22</v>
      </c>
      <c r="M3801" s="43">
        <v>22</v>
      </c>
      <c r="N3801" s="37" t="s">
        <v>195</v>
      </c>
      <c r="O3801" s="37" t="s">
        <v>1023</v>
      </c>
    </row>
    <row r="3802" spans="1:15" s="36" customFormat="1" x14ac:dyDescent="0.25">
      <c r="A3802" s="37" t="s">
        <v>7556</v>
      </c>
      <c r="B3802" s="44" t="str">
        <f t="shared" si="71"/>
        <v>Sys,Sew-BN266/P18X30-2V2D/MFS/W-Alarm</v>
      </c>
      <c r="C3802" s="37" t="s">
        <v>7557</v>
      </c>
      <c r="D3802" s="37" t="str">
        <f>VLOOKUP(A3802,'[1]Zoeller Pump Company'!$A$10:$C$3862,3,FALSE)</f>
        <v>https://www.zoellerpumps.com/en-us/products/package-systems/912-preassembled</v>
      </c>
      <c r="E3802" s="37" t="s">
        <v>21</v>
      </c>
      <c r="F3802" s="40">
        <v>801</v>
      </c>
      <c r="G3802" s="41"/>
      <c r="H3802" s="42">
        <v>53514106959</v>
      </c>
      <c r="I3802" s="43">
        <v>64</v>
      </c>
      <c r="J3802" s="43" t="s">
        <v>22</v>
      </c>
      <c r="K3802" s="43">
        <v>36</v>
      </c>
      <c r="L3802" s="43">
        <v>22</v>
      </c>
      <c r="M3802" s="43">
        <v>22</v>
      </c>
      <c r="N3802" s="37" t="s">
        <v>195</v>
      </c>
      <c r="O3802" s="37" t="s">
        <v>1023</v>
      </c>
    </row>
    <row r="3803" spans="1:15" s="36" customFormat="1" x14ac:dyDescent="0.25">
      <c r="A3803" s="37" t="s">
        <v>7558</v>
      </c>
      <c r="B3803" s="44" t="str">
        <f t="shared" si="71"/>
        <v>Sys,Sew-BN264/P18X30-2D 2"Int Vent/MFS/W-Alarm</v>
      </c>
      <c r="C3803" s="37" t="s">
        <v>7559</v>
      </c>
      <c r="D3803" s="37" t="str">
        <f>VLOOKUP(A3803,'[1]Zoeller Pump Company'!$A$10:$C$3862,3,FALSE)</f>
        <v>https://www.zoellerpumps.com/en-us/products/package-systems/912-preassembled</v>
      </c>
      <c r="E3803" s="37" t="s">
        <v>21</v>
      </c>
      <c r="F3803" s="40">
        <v>771</v>
      </c>
      <c r="G3803" s="41"/>
      <c r="H3803" s="42">
        <v>53514106980</v>
      </c>
      <c r="I3803" s="43">
        <v>53</v>
      </c>
      <c r="J3803" s="43" t="s">
        <v>22</v>
      </c>
      <c r="K3803" s="43">
        <v>36</v>
      </c>
      <c r="L3803" s="43">
        <v>22</v>
      </c>
      <c r="M3803" s="43">
        <v>22</v>
      </c>
      <c r="N3803" s="37" t="s">
        <v>195</v>
      </c>
      <c r="O3803" s="37" t="s">
        <v>1023</v>
      </c>
    </row>
    <row r="3804" spans="1:15" s="36" customFormat="1" x14ac:dyDescent="0.25">
      <c r="A3804" s="37" t="s">
        <v>7560</v>
      </c>
      <c r="B3804" s="44" t="str">
        <f t="shared" si="71"/>
        <v>Sys,Sew-BN266/P18X30-2D 2"Int Vent/MFS/W-Alarm</v>
      </c>
      <c r="C3804" s="37" t="s">
        <v>7561</v>
      </c>
      <c r="D3804" s="37" t="str">
        <f>VLOOKUP(A3804,'[1]Zoeller Pump Company'!$A$10:$C$3862,3,FALSE)</f>
        <v>https://www.zoellerpumps.com/en-us/products/package-systems/912-preassembled</v>
      </c>
      <c r="E3804" s="37" t="s">
        <v>21</v>
      </c>
      <c r="F3804" s="40">
        <v>831</v>
      </c>
      <c r="G3804" s="41"/>
      <c r="H3804" s="42">
        <v>53514106997</v>
      </c>
      <c r="I3804" s="43">
        <v>58</v>
      </c>
      <c r="J3804" s="43" t="s">
        <v>22</v>
      </c>
      <c r="K3804" s="43">
        <v>36</v>
      </c>
      <c r="L3804" s="43">
        <v>22</v>
      </c>
      <c r="M3804" s="43">
        <v>22</v>
      </c>
      <c r="N3804" s="37" t="s">
        <v>195</v>
      </c>
      <c r="O3804" s="37" t="s">
        <v>1023</v>
      </c>
    </row>
    <row r="3805" spans="1:15" s="36" customFormat="1" x14ac:dyDescent="0.25">
      <c r="A3805" s="37" t="s">
        <v>7562</v>
      </c>
      <c r="B3805" s="44" t="str">
        <f t="shared" si="71"/>
        <v>Sys,Sew-BN266/PSF18X30-2V2D/MFS/W-Alarm</v>
      </c>
      <c r="C3805" s="37" t="s">
        <v>7563</v>
      </c>
      <c r="D3805" s="37" t="str">
        <f>VLOOKUP(A3805,'[1]Zoeller Pump Company'!$A$10:$C$3862,3,FALSE)</f>
        <v>https://www.zoellerpumps.com/en-us/products/package-systems/912-preassembled</v>
      </c>
      <c r="E3805" s="37" t="s">
        <v>21</v>
      </c>
      <c r="F3805" s="40">
        <v>911</v>
      </c>
      <c r="G3805" s="41"/>
      <c r="H3805" s="42">
        <v>53514123673</v>
      </c>
      <c r="I3805" s="43">
        <v>67</v>
      </c>
      <c r="J3805" s="43" t="s">
        <v>22</v>
      </c>
      <c r="K3805" s="43">
        <v>36</v>
      </c>
      <c r="L3805" s="43">
        <v>22</v>
      </c>
      <c r="M3805" s="43">
        <v>22</v>
      </c>
      <c r="N3805" s="37" t="s">
        <v>195</v>
      </c>
      <c r="O3805" s="37" t="s">
        <v>1023</v>
      </c>
    </row>
    <row r="3806" spans="1:15" s="36" customFormat="1" x14ac:dyDescent="0.25">
      <c r="A3806" s="37" t="s">
        <v>7564</v>
      </c>
      <c r="B3806" s="44" t="str">
        <f t="shared" si="71"/>
        <v>Sys,Sew-BN264/P24X36-2V2D/MFS/W-Alarm</v>
      </c>
      <c r="C3806" s="37" t="s">
        <v>7565</v>
      </c>
      <c r="D3806" s="37" t="str">
        <f>VLOOKUP(A3806,'[1]Zoeller Pump Company'!$A$10:$C$3862,3,FALSE)</f>
        <v>https://www.zoellerpumps.com/en-us/products/package-systems/912-preassembled</v>
      </c>
      <c r="E3806" s="37" t="s">
        <v>21</v>
      </c>
      <c r="F3806" s="40">
        <v>1056</v>
      </c>
      <c r="G3806" s="41"/>
      <c r="H3806" s="42">
        <v>53514146344</v>
      </c>
      <c r="I3806" s="43">
        <v>85</v>
      </c>
      <c r="J3806" s="43" t="s">
        <v>22</v>
      </c>
      <c r="K3806" s="43">
        <v>42</v>
      </c>
      <c r="L3806" s="43">
        <v>28</v>
      </c>
      <c r="M3806" s="43">
        <v>28</v>
      </c>
      <c r="N3806" s="37" t="s">
        <v>195</v>
      </c>
      <c r="O3806" s="37" t="s">
        <v>1023</v>
      </c>
    </row>
    <row r="3807" spans="1:15" s="36" customFormat="1" x14ac:dyDescent="0.25">
      <c r="A3807" s="37" t="s">
        <v>7566</v>
      </c>
      <c r="B3807" s="44" t="str">
        <f t="shared" si="71"/>
        <v>Sys,Sew-BN266/P24X36-2V2D/MFS/W-Alarm</v>
      </c>
      <c r="C3807" s="37" t="s">
        <v>7567</v>
      </c>
      <c r="D3807" s="37" t="str">
        <f>VLOOKUP(A3807,'[1]Zoeller Pump Company'!$A$10:$C$3862,3,FALSE)</f>
        <v>https://www.zoellerpumps.com/en-us/products/package-systems/912-preassembled</v>
      </c>
      <c r="E3807" s="37" t="s">
        <v>21</v>
      </c>
      <c r="F3807" s="40">
        <v>1098</v>
      </c>
      <c r="G3807" s="41"/>
      <c r="H3807" s="42">
        <v>53514146351</v>
      </c>
      <c r="I3807" s="43">
        <v>90</v>
      </c>
      <c r="J3807" s="43" t="s">
        <v>22</v>
      </c>
      <c r="K3807" s="43">
        <v>42</v>
      </c>
      <c r="L3807" s="43">
        <v>28</v>
      </c>
      <c r="M3807" s="43">
        <v>28</v>
      </c>
      <c r="N3807" s="37" t="s">
        <v>195</v>
      </c>
      <c r="O3807" s="37" t="s">
        <v>1023</v>
      </c>
    </row>
    <row r="3808" spans="1:15" s="36" customFormat="1" x14ac:dyDescent="0.25">
      <c r="A3808" s="37" t="s">
        <v>7568</v>
      </c>
      <c r="B3808" s="44" t="str">
        <f t="shared" si="71"/>
        <v>Sys,Sew-M264/PSF18X30/Underground/W-Alarm</v>
      </c>
      <c r="C3808" s="37" t="s">
        <v>7569</v>
      </c>
      <c r="D3808" s="37" t="str">
        <f>VLOOKUP(A3808,'[1]Zoeller Pump Company'!$A$10:$C$3862,3,FALSE)</f>
        <v>https://www.zoellerpumps.com/en-us/products/package-systems/912-preassembled</v>
      </c>
      <c r="E3808" s="37" t="s">
        <v>21</v>
      </c>
      <c r="F3808" s="40">
        <v>843</v>
      </c>
      <c r="G3808" s="41"/>
      <c r="H3808" s="42">
        <v>53514146597</v>
      </c>
      <c r="I3808" s="43">
        <v>66</v>
      </c>
      <c r="J3808" s="43" t="s">
        <v>22</v>
      </c>
      <c r="K3808" s="43">
        <v>36</v>
      </c>
      <c r="L3808" s="43">
        <v>22</v>
      </c>
      <c r="M3808" s="43">
        <v>22</v>
      </c>
      <c r="N3808" s="37" t="s">
        <v>195</v>
      </c>
      <c r="O3808" s="37" t="s">
        <v>1023</v>
      </c>
    </row>
    <row r="3809" spans="1:15" s="36" customFormat="1" x14ac:dyDescent="0.25">
      <c r="A3809" s="37" t="s">
        <v>7570</v>
      </c>
      <c r="B3809" s="44" t="str">
        <f t="shared" si="71"/>
        <v>Sys,Sew-BN264/PSF18X30/MFS/Underground/W-Alarm</v>
      </c>
      <c r="C3809" s="37" t="s">
        <v>7571</v>
      </c>
      <c r="D3809" s="37" t="str">
        <f>VLOOKUP(A3809,'[1]Zoeller Pump Company'!$A$10:$C$3862,3,FALSE)</f>
        <v>https://www.zoellerpumps.com/en-us/products/package-systems/912-preassembled</v>
      </c>
      <c r="E3809" s="37" t="s">
        <v>21</v>
      </c>
      <c r="F3809" s="40">
        <v>843</v>
      </c>
      <c r="G3809" s="41"/>
      <c r="H3809" s="42">
        <v>53514146603</v>
      </c>
      <c r="I3809" s="43">
        <v>67</v>
      </c>
      <c r="J3809" s="43" t="s">
        <v>22</v>
      </c>
      <c r="K3809" s="43">
        <v>36</v>
      </c>
      <c r="L3809" s="43">
        <v>22</v>
      </c>
      <c r="M3809" s="43">
        <v>22</v>
      </c>
      <c r="N3809" s="37" t="s">
        <v>195</v>
      </c>
      <c r="O3809" s="37" t="s">
        <v>1023</v>
      </c>
    </row>
    <row r="3810" spans="1:15" s="36" customFormat="1" x14ac:dyDescent="0.25">
      <c r="A3810" s="37" t="s">
        <v>7572</v>
      </c>
      <c r="B3810" s="44" t="str">
        <f t="shared" si="71"/>
        <v>Sys,Sew-M266/PSF18X30/Underground/W-Alarm</v>
      </c>
      <c r="C3810" s="37" t="s">
        <v>7573</v>
      </c>
      <c r="D3810" s="37" t="str">
        <f>VLOOKUP(A3810,'[1]Zoeller Pump Company'!$A$10:$C$3862,3,FALSE)</f>
        <v>https://www.zoellerpumps.com/en-us/products/package-systems/912-preassembled</v>
      </c>
      <c r="E3810" s="37" t="s">
        <v>21</v>
      </c>
      <c r="F3810" s="40">
        <v>868</v>
      </c>
      <c r="G3810" s="41"/>
      <c r="H3810" s="42">
        <v>53514146610</v>
      </c>
      <c r="I3810" s="43">
        <v>67</v>
      </c>
      <c r="J3810" s="43" t="s">
        <v>22</v>
      </c>
      <c r="K3810" s="43">
        <v>36</v>
      </c>
      <c r="L3810" s="43">
        <v>22</v>
      </c>
      <c r="M3810" s="43">
        <v>22</v>
      </c>
      <c r="N3810" s="37" t="s">
        <v>195</v>
      </c>
      <c r="O3810" s="37" t="s">
        <v>1023</v>
      </c>
    </row>
    <row r="3811" spans="1:15" s="36" customFormat="1" x14ac:dyDescent="0.25">
      <c r="A3811" s="37" t="s">
        <v>7574</v>
      </c>
      <c r="B3811" s="44" t="str">
        <f t="shared" si="71"/>
        <v>Sys,Sew-BN266/PSF18X30/MFS/Underground/W-Alarm</v>
      </c>
      <c r="C3811" s="37" t="s">
        <v>7575</v>
      </c>
      <c r="D3811" s="37" t="str">
        <f>VLOOKUP(A3811,'[1]Zoeller Pump Company'!$A$10:$C$3862,3,FALSE)</f>
        <v>https://www.zoellerpumps.com/en-us/products/package-systems/912-preassembled</v>
      </c>
      <c r="E3811" s="37" t="s">
        <v>21</v>
      </c>
      <c r="F3811" s="40">
        <v>902</v>
      </c>
      <c r="G3811" s="41"/>
      <c r="H3811" s="42">
        <v>53514146627</v>
      </c>
      <c r="I3811" s="43">
        <v>68</v>
      </c>
      <c r="J3811" s="43" t="s">
        <v>22</v>
      </c>
      <c r="K3811" s="43">
        <v>36</v>
      </c>
      <c r="L3811" s="43">
        <v>22</v>
      </c>
      <c r="M3811" s="43">
        <v>22</v>
      </c>
      <c r="N3811" s="37" t="s">
        <v>195</v>
      </c>
      <c r="O3811" s="37" t="s">
        <v>1023</v>
      </c>
    </row>
    <row r="3812" spans="1:15" s="36" customFormat="1" x14ac:dyDescent="0.25">
      <c r="A3812" s="37" t="s">
        <v>7576</v>
      </c>
      <c r="B3812" s="44" t="str">
        <f t="shared" si="71"/>
        <v>Sys,Sew-M264/PSF18X30/2V2D/Split Cvr/Alm/Premium</v>
      </c>
      <c r="C3812" s="37" t="s">
        <v>7577</v>
      </c>
      <c r="D3812" s="37" t="str">
        <f>VLOOKUP(A3812,'[1]Zoeller Pump Company'!$A$10:$C$3862,3,FALSE)</f>
        <v>https://www.zoellerpumps.com/en-us/products/package-systems/912-preassembled</v>
      </c>
      <c r="E3812" s="37" t="s">
        <v>21</v>
      </c>
      <c r="F3812" s="40">
        <v>833</v>
      </c>
      <c r="G3812" s="41"/>
      <c r="H3812" s="42">
        <v>53514160357</v>
      </c>
      <c r="I3812" s="43">
        <v>67</v>
      </c>
      <c r="J3812" s="43" t="s">
        <v>22</v>
      </c>
      <c r="K3812" s="43">
        <v>36</v>
      </c>
      <c r="L3812" s="43">
        <v>22</v>
      </c>
      <c r="M3812" s="43">
        <v>22</v>
      </c>
      <c r="N3812" s="37" t="s">
        <v>195</v>
      </c>
      <c r="O3812" s="37" t="s">
        <v>1023</v>
      </c>
    </row>
    <row r="3813" spans="1:15" s="36" customFormat="1" x14ac:dyDescent="0.25">
      <c r="A3813" s="37" t="s">
        <v>7578</v>
      </c>
      <c r="B3813" s="44" t="str">
        <f t="shared" si="71"/>
        <v>Sys,Sew-BN264/PSF18X30/2V2D/Split Cover/MFS/Alarm/Premium</v>
      </c>
      <c r="C3813" s="37" t="s">
        <v>7579</v>
      </c>
      <c r="D3813" s="37" t="str">
        <f>VLOOKUP(A3813,'[1]Zoeller Pump Company'!$A$10:$C$3862,3,FALSE)</f>
        <v>https://www.zoellerpumps.com/en-us/products/package-systems/912-preassembled</v>
      </c>
      <c r="E3813" s="37" t="s">
        <v>21</v>
      </c>
      <c r="F3813" s="40">
        <v>833</v>
      </c>
      <c r="G3813" s="41"/>
      <c r="H3813" s="42">
        <v>53514160364</v>
      </c>
      <c r="I3813" s="43">
        <v>67</v>
      </c>
      <c r="J3813" s="43" t="s">
        <v>22</v>
      </c>
      <c r="K3813" s="43">
        <v>36</v>
      </c>
      <c r="L3813" s="43">
        <v>22</v>
      </c>
      <c r="M3813" s="43">
        <v>22</v>
      </c>
      <c r="N3813" s="37" t="s">
        <v>195</v>
      </c>
      <c r="O3813" s="37" t="s">
        <v>1023</v>
      </c>
    </row>
    <row r="3814" spans="1:15" s="36" customFormat="1" x14ac:dyDescent="0.25">
      <c r="A3814" s="37" t="s">
        <v>7580</v>
      </c>
      <c r="B3814" s="44" t="str">
        <f t="shared" si="71"/>
        <v>Sys,Sew-M266/PSF18X30/2V2D/Split Cover/Alarm/Premium</v>
      </c>
      <c r="C3814" s="37" t="s">
        <v>7581</v>
      </c>
      <c r="D3814" s="37" t="str">
        <f>VLOOKUP(A3814,'[1]Zoeller Pump Company'!$A$10:$C$3862,3,FALSE)</f>
        <v>https://www.zoellerpumps.com/en-us/products/package-systems/912-preassembled</v>
      </c>
      <c r="E3814" s="37" t="s">
        <v>21</v>
      </c>
      <c r="F3814" s="40">
        <v>839</v>
      </c>
      <c r="G3814" s="41"/>
      <c r="H3814" s="42">
        <v>53514160371</v>
      </c>
      <c r="I3814" s="43">
        <v>72</v>
      </c>
      <c r="J3814" s="43" t="s">
        <v>22</v>
      </c>
      <c r="K3814" s="43">
        <v>36</v>
      </c>
      <c r="L3814" s="43">
        <v>22</v>
      </c>
      <c r="M3814" s="43">
        <v>22</v>
      </c>
      <c r="N3814" s="37" t="s">
        <v>195</v>
      </c>
      <c r="O3814" s="37" t="s">
        <v>1023</v>
      </c>
    </row>
    <row r="3815" spans="1:15" s="36" customFormat="1" x14ac:dyDescent="0.25">
      <c r="A3815" s="37" t="s">
        <v>7582</v>
      </c>
      <c r="B3815" s="44" t="str">
        <f t="shared" si="71"/>
        <v>Sys,Sew-BN266/PSF18X30/2V2D/Split Cover/MFS/Alarm/Premium</v>
      </c>
      <c r="C3815" s="37" t="s">
        <v>7583</v>
      </c>
      <c r="D3815" s="37" t="str">
        <f>VLOOKUP(A3815,'[1]Zoeller Pump Company'!$A$10:$C$3862,3,FALSE)</f>
        <v>https://www.zoellerpumps.com/en-us/products/package-systems/912-preassembled</v>
      </c>
      <c r="E3815" s="37" t="s">
        <v>21</v>
      </c>
      <c r="F3815" s="40">
        <v>889</v>
      </c>
      <c r="G3815" s="41"/>
      <c r="H3815" s="42">
        <v>53514160388</v>
      </c>
      <c r="I3815" s="43">
        <v>72</v>
      </c>
      <c r="J3815" s="43" t="s">
        <v>22</v>
      </c>
      <c r="K3815" s="43">
        <v>36</v>
      </c>
      <c r="L3815" s="43">
        <v>22</v>
      </c>
      <c r="M3815" s="43">
        <v>22</v>
      </c>
      <c r="N3815" s="37" t="s">
        <v>195</v>
      </c>
      <c r="O3815" s="37" t="s">
        <v>1023</v>
      </c>
    </row>
    <row r="3816" spans="1:15" s="36" customFormat="1" x14ac:dyDescent="0.25">
      <c r="A3816" s="37" t="s">
        <v>7584</v>
      </c>
      <c r="B3816" s="44" t="str">
        <f t="shared" si="71"/>
        <v>Sys,Sew-M264/PSF18X30/Underground/Alarm/Premium</v>
      </c>
      <c r="C3816" s="37" t="s">
        <v>7585</v>
      </c>
      <c r="D3816" s="37" t="str">
        <f>VLOOKUP(A3816,'[1]Zoeller Pump Company'!$A$10:$C$3862,3,FALSE)</f>
        <v>https://www.zoellerpumps.com/en-us/products/package-systems/912-preassembled</v>
      </c>
      <c r="E3816" s="37" t="s">
        <v>21</v>
      </c>
      <c r="F3816" s="40">
        <v>929</v>
      </c>
      <c r="G3816" s="41"/>
      <c r="H3816" s="42">
        <v>53514160494</v>
      </c>
      <c r="I3816" s="43">
        <v>72</v>
      </c>
      <c r="J3816" s="43" t="s">
        <v>22</v>
      </c>
      <c r="K3816" s="43">
        <v>36</v>
      </c>
      <c r="L3816" s="43">
        <v>22</v>
      </c>
      <c r="M3816" s="43">
        <v>22</v>
      </c>
      <c r="N3816" s="37" t="s">
        <v>195</v>
      </c>
      <c r="O3816" s="37" t="s">
        <v>1023</v>
      </c>
    </row>
    <row r="3817" spans="1:15" s="36" customFormat="1" x14ac:dyDescent="0.25">
      <c r="A3817" s="37" t="s">
        <v>7586</v>
      </c>
      <c r="B3817" s="44" t="str">
        <f t="shared" si="71"/>
        <v>Sys,Sew-BN264/PSF18X30/MFS/Underground/Alarm/Premium</v>
      </c>
      <c r="C3817" s="37" t="s">
        <v>7587</v>
      </c>
      <c r="D3817" s="37" t="str">
        <f>VLOOKUP(A3817,'[1]Zoeller Pump Company'!$A$10:$C$3862,3,FALSE)</f>
        <v>https://www.zoellerpumps.com/en-us/products/package-systems/912-preassembled</v>
      </c>
      <c r="E3817" s="37" t="s">
        <v>21</v>
      </c>
      <c r="F3817" s="40">
        <v>934</v>
      </c>
      <c r="G3817" s="41"/>
      <c r="H3817" s="42">
        <v>53514160500</v>
      </c>
      <c r="I3817" s="43">
        <v>76</v>
      </c>
      <c r="J3817" s="43" t="s">
        <v>22</v>
      </c>
      <c r="K3817" s="43">
        <v>36</v>
      </c>
      <c r="L3817" s="43">
        <v>22</v>
      </c>
      <c r="M3817" s="43">
        <v>22</v>
      </c>
      <c r="N3817" s="37" t="s">
        <v>195</v>
      </c>
      <c r="O3817" s="37" t="s">
        <v>1023</v>
      </c>
    </row>
    <row r="3818" spans="1:15" s="36" customFormat="1" x14ac:dyDescent="0.25">
      <c r="A3818" s="37" t="s">
        <v>7588</v>
      </c>
      <c r="B3818" s="44" t="str">
        <f t="shared" si="71"/>
        <v>Sys,Sew-M266/PSF18X30/Underground/Alm/Premium</v>
      </c>
      <c r="C3818" s="37" t="s">
        <v>7589</v>
      </c>
      <c r="D3818" s="37" t="str">
        <f>VLOOKUP(A3818,'[1]Zoeller Pump Company'!$A$10:$C$3862,3,FALSE)</f>
        <v>https://www.zoellerpumps.com/en-us/products/package-systems/912-preassembled</v>
      </c>
      <c r="E3818" s="37" t="s">
        <v>21</v>
      </c>
      <c r="F3818" s="40">
        <v>939</v>
      </c>
      <c r="G3818" s="41"/>
      <c r="H3818" s="42">
        <v>53514160517</v>
      </c>
      <c r="I3818" s="43">
        <v>76</v>
      </c>
      <c r="J3818" s="43" t="s">
        <v>22</v>
      </c>
      <c r="K3818" s="43">
        <v>36</v>
      </c>
      <c r="L3818" s="43">
        <v>22</v>
      </c>
      <c r="M3818" s="43">
        <v>22</v>
      </c>
      <c r="N3818" s="37" t="s">
        <v>195</v>
      </c>
      <c r="O3818" s="37" t="s">
        <v>1023</v>
      </c>
    </row>
    <row r="3819" spans="1:15" s="36" customFormat="1" x14ac:dyDescent="0.25">
      <c r="A3819" s="37" t="s">
        <v>7590</v>
      </c>
      <c r="B3819" s="44" t="str">
        <f t="shared" ref="B3819:B3882" si="72">IF(D3819&lt;&gt;0,HYPERLINK(D3819,C3819),"NO LINK")</f>
        <v>Sys,Sew-BN266/PSF18X30/MFS/Underground/Alm/Premium</v>
      </c>
      <c r="C3819" s="37" t="s">
        <v>7591</v>
      </c>
      <c r="D3819" s="37" t="str">
        <f>VLOOKUP(A3819,'[1]Zoeller Pump Company'!$A$10:$C$3862,3,FALSE)</f>
        <v>https://www.zoellerpumps.com/en-us/products/package-systems/912-preassembled</v>
      </c>
      <c r="E3819" s="37" t="s">
        <v>21</v>
      </c>
      <c r="F3819" s="40">
        <v>985</v>
      </c>
      <c r="G3819" s="41"/>
      <c r="H3819" s="42">
        <v>53514160524</v>
      </c>
      <c r="I3819" s="43">
        <v>77</v>
      </c>
      <c r="J3819" s="43" t="s">
        <v>22</v>
      </c>
      <c r="K3819" s="43">
        <v>36</v>
      </c>
      <c r="L3819" s="43">
        <v>22</v>
      </c>
      <c r="M3819" s="43">
        <v>22</v>
      </c>
      <c r="N3819" s="37" t="s">
        <v>195</v>
      </c>
      <c r="O3819" s="37" t="s">
        <v>1023</v>
      </c>
    </row>
    <row r="3820" spans="1:15" s="36" customFormat="1" x14ac:dyDescent="0.25">
      <c r="A3820" s="37" t="s">
        <v>7592</v>
      </c>
      <c r="B3820" s="44" t="str">
        <f t="shared" si="72"/>
        <v>Sys,Sew-BN266/PSF24X36/Underground/W-Alarm</v>
      </c>
      <c r="C3820" s="37" t="s">
        <v>7593</v>
      </c>
      <c r="D3820" s="37" t="str">
        <f>VLOOKUP(A3820,'[1]Zoeller Pump Company'!$A$10:$C$3862,3,FALSE)</f>
        <v>https://www.zoellerpumps.com/en-us/products/package-systems/912-preassembled</v>
      </c>
      <c r="E3820" s="37" t="s">
        <v>21</v>
      </c>
      <c r="F3820" s="40">
        <v>1246</v>
      </c>
      <c r="G3820" s="41"/>
      <c r="H3820" s="42">
        <v>53514245108</v>
      </c>
      <c r="I3820" s="43">
        <v>107</v>
      </c>
      <c r="J3820" s="43" t="s">
        <v>22</v>
      </c>
      <c r="K3820" s="43">
        <v>42</v>
      </c>
      <c r="L3820" s="43">
        <v>30</v>
      </c>
      <c r="M3820" s="43">
        <v>30</v>
      </c>
      <c r="N3820" s="37" t="s">
        <v>195</v>
      </c>
      <c r="O3820" s="37" t="s">
        <v>1023</v>
      </c>
    </row>
    <row r="3821" spans="1:15" s="36" customFormat="1" x14ac:dyDescent="0.25">
      <c r="A3821" s="37" t="s">
        <v>7594</v>
      </c>
      <c r="B3821" s="44" t="str">
        <f t="shared" si="72"/>
        <v>Sys,Sew-M264/P24X24/2V2D/W-Alarm</v>
      </c>
      <c r="C3821" s="37" t="s">
        <v>7595</v>
      </c>
      <c r="D3821" s="37" t="str">
        <f>VLOOKUP(A3821,'[1]Zoeller Pump Company'!$A$10:$C$3862,3,FALSE)</f>
        <v>https://www.zoellerpumps.com/en-us/products/package-systems/912-preassembled</v>
      </c>
      <c r="E3821" s="37" t="s">
        <v>21</v>
      </c>
      <c r="F3821" s="40">
        <v>891</v>
      </c>
      <c r="G3821" s="41"/>
      <c r="H3821" s="42">
        <v>53514183158</v>
      </c>
      <c r="I3821" s="43">
        <v>82</v>
      </c>
      <c r="J3821" s="43" t="s">
        <v>22</v>
      </c>
      <c r="K3821" s="43">
        <v>30</v>
      </c>
      <c r="L3821" s="43">
        <v>24</v>
      </c>
      <c r="M3821" s="43">
        <v>40</v>
      </c>
      <c r="N3821" s="37" t="s">
        <v>195</v>
      </c>
      <c r="O3821" s="37" t="s">
        <v>1023</v>
      </c>
    </row>
    <row r="3822" spans="1:15" s="36" customFormat="1" x14ac:dyDescent="0.25">
      <c r="A3822" s="37" t="s">
        <v>7596</v>
      </c>
      <c r="B3822" s="44" t="str">
        <f t="shared" si="72"/>
        <v>Sys,Sew-BN264/P24X24/2V2D/MFS/W-Alarm</v>
      </c>
      <c r="C3822" s="37" t="s">
        <v>7597</v>
      </c>
      <c r="D3822" s="37" t="str">
        <f>VLOOKUP(A3822,'[1]Zoeller Pump Company'!$A$10:$C$3862,3,FALSE)</f>
        <v>https://www.zoellerpumps.com/en-us/products/package-systems/912-preassembled</v>
      </c>
      <c r="E3822" s="37" t="s">
        <v>21</v>
      </c>
      <c r="F3822" s="40">
        <v>891</v>
      </c>
      <c r="G3822" s="41"/>
      <c r="H3822" s="42">
        <v>53514183165</v>
      </c>
      <c r="I3822" s="43">
        <v>82</v>
      </c>
      <c r="J3822" s="43" t="s">
        <v>22</v>
      </c>
      <c r="K3822" s="43">
        <v>30</v>
      </c>
      <c r="L3822" s="43">
        <v>24</v>
      </c>
      <c r="M3822" s="43">
        <v>40</v>
      </c>
      <c r="N3822" s="37" t="s">
        <v>195</v>
      </c>
      <c r="O3822" s="37" t="s">
        <v>1023</v>
      </c>
    </row>
    <row r="3823" spans="1:15" s="36" customFormat="1" x14ac:dyDescent="0.25">
      <c r="A3823" s="37" t="s">
        <v>7598</v>
      </c>
      <c r="B3823" s="44" t="str">
        <f t="shared" si="72"/>
        <v>Sys,Sew-M266/P24X24/2V2D/W-Alarm</v>
      </c>
      <c r="C3823" s="37" t="s">
        <v>7599</v>
      </c>
      <c r="D3823" s="37" t="str">
        <f>VLOOKUP(A3823,'[1]Zoeller Pump Company'!$A$10:$C$3862,3,FALSE)</f>
        <v>https://www.zoellerpumps.com/en-us/products/package-systems/912-preassembled</v>
      </c>
      <c r="E3823" s="37" t="s">
        <v>21</v>
      </c>
      <c r="F3823" s="40">
        <v>915</v>
      </c>
      <c r="G3823" s="41"/>
      <c r="H3823" s="42">
        <v>53514183172</v>
      </c>
      <c r="I3823" s="43">
        <v>85</v>
      </c>
      <c r="J3823" s="43" t="s">
        <v>22</v>
      </c>
      <c r="K3823" s="43">
        <v>30</v>
      </c>
      <c r="L3823" s="43">
        <v>24</v>
      </c>
      <c r="M3823" s="43">
        <v>40</v>
      </c>
      <c r="N3823" s="37" t="s">
        <v>195</v>
      </c>
      <c r="O3823" s="37" t="s">
        <v>1023</v>
      </c>
    </row>
    <row r="3824" spans="1:15" s="36" customFormat="1" x14ac:dyDescent="0.25">
      <c r="A3824" s="37" t="s">
        <v>7600</v>
      </c>
      <c r="B3824" s="44" t="str">
        <f t="shared" si="72"/>
        <v>Sys,Sew-BN266/P24X24/2V2D/MFS/W-Alarm</v>
      </c>
      <c r="C3824" s="37" t="s">
        <v>7601</v>
      </c>
      <c r="D3824" s="37" t="str">
        <f>VLOOKUP(A3824,'[1]Zoeller Pump Company'!$A$10:$C$3862,3,FALSE)</f>
        <v>https://www.zoellerpumps.com/en-us/products/package-systems/912-preassembled</v>
      </c>
      <c r="E3824" s="37" t="s">
        <v>21</v>
      </c>
      <c r="F3824" s="40">
        <v>964</v>
      </c>
      <c r="G3824" s="41"/>
      <c r="H3824" s="42">
        <v>53514183189</v>
      </c>
      <c r="I3824" s="43">
        <v>85</v>
      </c>
      <c r="J3824" s="43" t="s">
        <v>22</v>
      </c>
      <c r="K3824" s="43">
        <v>30</v>
      </c>
      <c r="L3824" s="43">
        <v>24</v>
      </c>
      <c r="M3824" s="43">
        <v>40</v>
      </c>
      <c r="N3824" s="37" t="s">
        <v>195</v>
      </c>
      <c r="O3824" s="37" t="s">
        <v>1023</v>
      </c>
    </row>
    <row r="3825" spans="1:15" s="36" customFormat="1" x14ac:dyDescent="0.25">
      <c r="A3825" s="37" t="s">
        <v>7602</v>
      </c>
      <c r="B3825" s="44" t="str">
        <f t="shared" si="72"/>
        <v>Sys,Sew-M211/P24X24/2V2D/W-Alarm/ZCO</v>
      </c>
      <c r="C3825" s="37" t="s">
        <v>7603</v>
      </c>
      <c r="D3825" s="37" t="str">
        <f>VLOOKUP(A3825,'[1]Zoeller Pump Company'!$A$10:$C$3862,3,FALSE)</f>
        <v>https://www.zoellerpumps.com/en-us/products/package-systems/912-preassembled</v>
      </c>
      <c r="E3825" s="37" t="s">
        <v>21</v>
      </c>
      <c r="F3825" s="40">
        <v>695</v>
      </c>
      <c r="G3825" s="41"/>
      <c r="H3825" s="42">
        <v>53514208523</v>
      </c>
      <c r="I3825" s="43">
        <v>54</v>
      </c>
      <c r="J3825" s="43" t="s">
        <v>22</v>
      </c>
      <c r="K3825" s="43">
        <v>30</v>
      </c>
      <c r="L3825" s="43">
        <v>24</v>
      </c>
      <c r="M3825" s="43">
        <v>40</v>
      </c>
      <c r="N3825" s="37" t="s">
        <v>23</v>
      </c>
      <c r="O3825" s="37" t="s">
        <v>1023</v>
      </c>
    </row>
    <row r="3826" spans="1:15" s="36" customFormat="1" x14ac:dyDescent="0.25">
      <c r="A3826" s="37" t="s">
        <v>7604</v>
      </c>
      <c r="B3826" s="44" t="str">
        <f t="shared" si="72"/>
        <v>Sys,Sew-BN211/P24X24/2V2D/MFS/W-Alarm/ZCO</v>
      </c>
      <c r="C3826" s="37" t="s">
        <v>7605</v>
      </c>
      <c r="D3826" s="37" t="str">
        <f>VLOOKUP(A3826,'[1]Zoeller Pump Company'!$A$10:$C$3862,3,FALSE)</f>
        <v>https://www.zoellerpumps.com/en-us/products/package-systems/912-preassembled</v>
      </c>
      <c r="E3826" s="37" t="s">
        <v>21</v>
      </c>
      <c r="F3826" s="40">
        <v>695</v>
      </c>
      <c r="G3826" s="41"/>
      <c r="H3826" s="42">
        <v>53514208547</v>
      </c>
      <c r="I3826" s="43">
        <v>54</v>
      </c>
      <c r="J3826" s="43" t="s">
        <v>22</v>
      </c>
      <c r="K3826" s="43">
        <v>30</v>
      </c>
      <c r="L3826" s="43">
        <v>24</v>
      </c>
      <c r="M3826" s="43">
        <v>40</v>
      </c>
      <c r="N3826" s="37" t="s">
        <v>23</v>
      </c>
      <c r="O3826" s="37" t="s">
        <v>1023</v>
      </c>
    </row>
    <row r="3827" spans="1:15" s="36" customFormat="1" x14ac:dyDescent="0.25">
      <c r="A3827" s="37" t="s">
        <v>7606</v>
      </c>
      <c r="B3827" s="44" t="str">
        <f t="shared" si="72"/>
        <v>Sys,Sew-M264/P24X24/2V2D/W-Alarm/ZCO</v>
      </c>
      <c r="C3827" s="37" t="s">
        <v>7607</v>
      </c>
      <c r="D3827" s="37" t="str">
        <f>VLOOKUP(A3827,'[1]Zoeller Pump Company'!$A$10:$C$3862,3,FALSE)</f>
        <v>https://www.zoellerpumps.com/en-us/products/package-systems/912-preassembled</v>
      </c>
      <c r="E3827" s="37" t="s">
        <v>21</v>
      </c>
      <c r="F3827" s="40">
        <v>811</v>
      </c>
      <c r="G3827" s="41"/>
      <c r="H3827" s="42">
        <v>53514208578</v>
      </c>
      <c r="I3827" s="43">
        <v>75</v>
      </c>
      <c r="J3827" s="43" t="s">
        <v>22</v>
      </c>
      <c r="K3827" s="43">
        <v>30</v>
      </c>
      <c r="L3827" s="43">
        <v>24</v>
      </c>
      <c r="M3827" s="43">
        <v>40</v>
      </c>
      <c r="N3827" s="37" t="s">
        <v>195</v>
      </c>
      <c r="O3827" s="37" t="s">
        <v>1023</v>
      </c>
    </row>
    <row r="3828" spans="1:15" s="36" customFormat="1" x14ac:dyDescent="0.25">
      <c r="A3828" s="37" t="s">
        <v>7608</v>
      </c>
      <c r="B3828" s="44" t="str">
        <f t="shared" si="72"/>
        <v>Sys,Sew-BN264/P24X24/2V2D/MFS/W-Alarm/ZCO</v>
      </c>
      <c r="C3828" s="37" t="s">
        <v>7609</v>
      </c>
      <c r="D3828" s="37" t="str">
        <f>VLOOKUP(A3828,'[1]Zoeller Pump Company'!$A$10:$C$3862,3,FALSE)</f>
        <v>https://www.zoellerpumps.com/en-us/products/package-systems/912-preassembled</v>
      </c>
      <c r="E3828" s="37" t="s">
        <v>21</v>
      </c>
      <c r="F3828" s="40">
        <v>830</v>
      </c>
      <c r="G3828" s="41"/>
      <c r="H3828" s="42">
        <v>53514208608</v>
      </c>
      <c r="I3828" s="43">
        <v>75</v>
      </c>
      <c r="J3828" s="43" t="s">
        <v>22</v>
      </c>
      <c r="K3828" s="43">
        <v>30</v>
      </c>
      <c r="L3828" s="43">
        <v>24</v>
      </c>
      <c r="M3828" s="43">
        <v>40</v>
      </c>
      <c r="N3828" s="37" t="s">
        <v>195</v>
      </c>
      <c r="O3828" s="37" t="s">
        <v>1023</v>
      </c>
    </row>
    <row r="3829" spans="1:15" s="36" customFormat="1" x14ac:dyDescent="0.25">
      <c r="A3829" s="37" t="s">
        <v>7610</v>
      </c>
      <c r="B3829" s="44" t="str">
        <f t="shared" si="72"/>
        <v>Sys,Sew-M266/P24X24/2V2D/W-Alarm/ZCO</v>
      </c>
      <c r="C3829" s="37" t="s">
        <v>7611</v>
      </c>
      <c r="D3829" s="37" t="str">
        <f>VLOOKUP(A3829,'[1]Zoeller Pump Company'!$A$10:$C$3862,3,FALSE)</f>
        <v>https://www.zoellerpumps.com/en-us/products/package-systems/912-preassembled</v>
      </c>
      <c r="E3829" s="37" t="s">
        <v>21</v>
      </c>
      <c r="F3829" s="40">
        <v>906</v>
      </c>
      <c r="G3829" s="41"/>
      <c r="H3829" s="42">
        <v>53514208622</v>
      </c>
      <c r="I3829" s="43">
        <v>78</v>
      </c>
      <c r="J3829" s="43" t="s">
        <v>22</v>
      </c>
      <c r="K3829" s="43">
        <v>30</v>
      </c>
      <c r="L3829" s="43">
        <v>24</v>
      </c>
      <c r="M3829" s="43">
        <v>40</v>
      </c>
      <c r="N3829" s="37" t="s">
        <v>195</v>
      </c>
      <c r="O3829" s="37" t="s">
        <v>1023</v>
      </c>
    </row>
    <row r="3830" spans="1:15" s="36" customFormat="1" x14ac:dyDescent="0.25">
      <c r="A3830" s="37" t="s">
        <v>7612</v>
      </c>
      <c r="B3830" s="44" t="str">
        <f t="shared" si="72"/>
        <v>Sys,Sew-BN266/P24X24/2V2D/MFS/W-Alarm/ZCO</v>
      </c>
      <c r="C3830" s="37" t="s">
        <v>7613</v>
      </c>
      <c r="D3830" s="37" t="str">
        <f>VLOOKUP(A3830,'[1]Zoeller Pump Company'!$A$10:$C$3862,3,FALSE)</f>
        <v>https://www.zoellerpumps.com/en-us/products/package-systems/912-preassembled</v>
      </c>
      <c r="E3830" s="37" t="s">
        <v>21</v>
      </c>
      <c r="F3830" s="40">
        <v>922</v>
      </c>
      <c r="G3830" s="41"/>
      <c r="H3830" s="42">
        <v>53514208646</v>
      </c>
      <c r="I3830" s="43">
        <v>78</v>
      </c>
      <c r="J3830" s="43" t="s">
        <v>22</v>
      </c>
      <c r="K3830" s="43">
        <v>30</v>
      </c>
      <c r="L3830" s="43">
        <v>24</v>
      </c>
      <c r="M3830" s="43">
        <v>40</v>
      </c>
      <c r="N3830" s="37" t="s">
        <v>195</v>
      </c>
      <c r="O3830" s="37" t="s">
        <v>1023</v>
      </c>
    </row>
    <row r="3831" spans="1:15" s="36" customFormat="1" x14ac:dyDescent="0.25">
      <c r="A3831" s="37" t="s">
        <v>7614</v>
      </c>
      <c r="B3831" s="44" t="str">
        <f t="shared" si="72"/>
        <v>Sys,Sew-M211/PSF18X30-2V2D/Alarm</v>
      </c>
      <c r="C3831" s="37" t="s">
        <v>7615</v>
      </c>
      <c r="D3831" s="37" t="str">
        <f>VLOOKUP(A3831,'[1]Zoeller Pump Company'!$A$10:$C$3862,3,FALSE)</f>
        <v>https://www.zoellerpumps.com/en-us/products/package-systems/912-preassembled</v>
      </c>
      <c r="E3831" s="37" t="s">
        <v>21</v>
      </c>
      <c r="F3831" s="40">
        <v>606</v>
      </c>
      <c r="G3831" s="41"/>
      <c r="H3831" s="42">
        <v>53514362768</v>
      </c>
      <c r="I3831" s="43">
        <v>39</v>
      </c>
      <c r="J3831" s="43" t="s">
        <v>22</v>
      </c>
      <c r="K3831" s="43">
        <v>36</v>
      </c>
      <c r="L3831" s="43">
        <v>22</v>
      </c>
      <c r="M3831" s="43">
        <v>22</v>
      </c>
      <c r="N3831" s="37" t="s">
        <v>23</v>
      </c>
      <c r="O3831" s="37" t="s">
        <v>1023</v>
      </c>
    </row>
    <row r="3832" spans="1:15" s="36" customFormat="1" x14ac:dyDescent="0.25">
      <c r="A3832" s="37" t="s">
        <v>7616</v>
      </c>
      <c r="B3832" s="44" t="str">
        <f t="shared" si="72"/>
        <v>Sys,Sew-BN264/P24X24/2V2D/MFS/Split Cover</v>
      </c>
      <c r="C3832" s="37" t="s">
        <v>7617</v>
      </c>
      <c r="D3832" s="37" t="str">
        <f>VLOOKUP(A3832,'[1]Zoeller Pump Company'!$A$10:$C$3862,3,FALSE)</f>
        <v>https://www.zoellerpumps.com/en-us/products/package-systems/912-preassembled</v>
      </c>
      <c r="E3832" s="37" t="s">
        <v>21</v>
      </c>
      <c r="F3832" s="40">
        <v>671</v>
      </c>
      <c r="G3832" s="41"/>
      <c r="H3832" s="42">
        <v>53514364083</v>
      </c>
      <c r="I3832" s="43">
        <v>73</v>
      </c>
      <c r="J3832" s="43" t="s">
        <v>22</v>
      </c>
      <c r="K3832" s="43">
        <v>30</v>
      </c>
      <c r="L3832" s="43">
        <v>24</v>
      </c>
      <c r="M3832" s="43">
        <v>40</v>
      </c>
      <c r="N3832" s="37" t="s">
        <v>195</v>
      </c>
      <c r="O3832" s="37" t="s">
        <v>1023</v>
      </c>
    </row>
    <row r="3833" spans="1:15" s="36" customFormat="1" x14ac:dyDescent="0.25">
      <c r="A3833" s="37" t="s">
        <v>7618</v>
      </c>
      <c r="B3833" s="44" t="str">
        <f t="shared" si="72"/>
        <v>Sys,Sew-M212/PSF18X30-2V2D</v>
      </c>
      <c r="C3833" s="37" t="s">
        <v>7619</v>
      </c>
      <c r="D3833" s="37" t="str">
        <f>VLOOKUP(A3833,'[1]Zoeller Pump Company'!$A$10:$C$3862,3,FALSE)</f>
        <v>https://www.zoellerpumps.com/en-us/products/package-systems/912-preassembled</v>
      </c>
      <c r="E3833" s="37" t="s">
        <v>21</v>
      </c>
      <c r="F3833" s="40">
        <v>522</v>
      </c>
      <c r="G3833" s="41"/>
      <c r="H3833" s="42">
        <v>53514404055</v>
      </c>
      <c r="I3833" s="43">
        <v>39</v>
      </c>
      <c r="J3833" s="43" t="s">
        <v>22</v>
      </c>
      <c r="K3833" s="43">
        <v>36</v>
      </c>
      <c r="L3833" s="43">
        <v>22</v>
      </c>
      <c r="M3833" s="43">
        <v>22</v>
      </c>
      <c r="N3833" s="37" t="s">
        <v>23</v>
      </c>
      <c r="O3833" s="37" t="s">
        <v>1023</v>
      </c>
    </row>
    <row r="3834" spans="1:15" s="36" customFormat="1" x14ac:dyDescent="0.25">
      <c r="A3834" s="37" t="s">
        <v>7620</v>
      </c>
      <c r="B3834" s="44" t="str">
        <f t="shared" si="72"/>
        <v>Sys,Sew-BN801/PSF18X30-2V1.25D/MFS/Alarm/Suspended</v>
      </c>
      <c r="C3834" s="37" t="s">
        <v>7621</v>
      </c>
      <c r="D3834" s="37" t="str">
        <f>VLOOKUP(A3834,'[1]Zoeller Pump Company'!$A$10:$C$3862,3,FALSE)</f>
        <v>https://www.zoellerpumps.com/en-us/products/grinder-pumps/residential-packages/915</v>
      </c>
      <c r="E3834" s="37" t="s">
        <v>21</v>
      </c>
      <c r="F3834" s="40">
        <v>1613</v>
      </c>
      <c r="G3834" s="41"/>
      <c r="H3834" s="42">
        <v>53514309596</v>
      </c>
      <c r="I3834" s="43">
        <v>60</v>
      </c>
      <c r="J3834" s="43" t="s">
        <v>22</v>
      </c>
      <c r="K3834" s="43">
        <v>36</v>
      </c>
      <c r="L3834" s="43">
        <v>22</v>
      </c>
      <c r="M3834" s="43">
        <v>22</v>
      </c>
      <c r="N3834" s="37" t="s">
        <v>195</v>
      </c>
      <c r="O3834" s="37" t="s">
        <v>1023</v>
      </c>
    </row>
    <row r="3835" spans="1:15" s="36" customFormat="1" x14ac:dyDescent="0.25">
      <c r="A3835" s="37" t="s">
        <v>7622</v>
      </c>
      <c r="B3835" s="44" t="str">
        <f t="shared" si="72"/>
        <v>Sys,Sew-BN801/P-24X24/Rotomolded-2V1.25D/MFS/Alarm/Suspended</v>
      </c>
      <c r="C3835" s="37" t="s">
        <v>7623</v>
      </c>
      <c r="D3835" s="37" t="s">
        <v>7624</v>
      </c>
      <c r="E3835" s="37" t="s">
        <v>21</v>
      </c>
      <c r="F3835" s="40">
        <v>1677</v>
      </c>
      <c r="G3835" s="41"/>
      <c r="H3835" s="42">
        <v>53514312176</v>
      </c>
      <c r="I3835" s="43">
        <v>65</v>
      </c>
      <c r="J3835" s="43" t="s">
        <v>22</v>
      </c>
      <c r="K3835" s="43">
        <v>30</v>
      </c>
      <c r="L3835" s="43">
        <v>40</v>
      </c>
      <c r="M3835" s="43">
        <v>48</v>
      </c>
      <c r="N3835" s="37" t="s">
        <v>195</v>
      </c>
      <c r="O3835" s="37" t="s">
        <v>1023</v>
      </c>
    </row>
    <row r="3836" spans="1:15" s="36" customFormat="1" x14ac:dyDescent="0.25">
      <c r="A3836" s="37" t="s">
        <v>7625</v>
      </c>
      <c r="B3836" s="44" t="str">
        <f t="shared" si="72"/>
        <v>Sys,Sew-BN801/F-18X30-2V1.25D/10'/MFS/Alarm/Suspended</v>
      </c>
      <c r="C3836" s="37" t="s">
        <v>7626</v>
      </c>
      <c r="D3836" s="37" t="s">
        <v>7624</v>
      </c>
      <c r="E3836" s="37" t="s">
        <v>21</v>
      </c>
      <c r="F3836" s="40">
        <v>1740</v>
      </c>
      <c r="G3836" s="41"/>
      <c r="H3836" s="42">
        <v>53514312183</v>
      </c>
      <c r="I3836" s="43">
        <v>71</v>
      </c>
      <c r="J3836" s="43" t="s">
        <v>22</v>
      </c>
      <c r="K3836" s="43">
        <v>36</v>
      </c>
      <c r="L3836" s="43">
        <v>22</v>
      </c>
      <c r="M3836" s="43">
        <v>22</v>
      </c>
      <c r="N3836" s="37" t="s">
        <v>195</v>
      </c>
      <c r="O3836" s="37" t="s">
        <v>1023</v>
      </c>
    </row>
    <row r="3837" spans="1:15" s="36" customFormat="1" x14ac:dyDescent="0.25">
      <c r="A3837" s="37" t="s">
        <v>7627</v>
      </c>
      <c r="B3837" s="44" t="str">
        <f t="shared" si="72"/>
        <v>Sys,Sew-BN801/PSF18X30-3V1.25D/MFS/Alarm/Suspended</v>
      </c>
      <c r="C3837" s="37" t="s">
        <v>7628</v>
      </c>
      <c r="D3837" s="37" t="s">
        <v>7624</v>
      </c>
      <c r="E3837" s="37" t="s">
        <v>21</v>
      </c>
      <c r="F3837" s="40">
        <v>1613</v>
      </c>
      <c r="G3837" s="41"/>
      <c r="H3837" s="42">
        <v>53514316020</v>
      </c>
      <c r="I3837" s="43">
        <v>60</v>
      </c>
      <c r="J3837" s="43" t="s">
        <v>22</v>
      </c>
      <c r="K3837" s="43">
        <v>36</v>
      </c>
      <c r="L3837" s="43">
        <v>22</v>
      </c>
      <c r="M3837" s="43">
        <v>22</v>
      </c>
      <c r="N3837" s="37" t="s">
        <v>195</v>
      </c>
      <c r="O3837" s="37" t="s">
        <v>1023</v>
      </c>
    </row>
    <row r="3838" spans="1:15" s="36" customFormat="1" x14ac:dyDescent="0.25">
      <c r="A3838" s="37" t="s">
        <v>7629</v>
      </c>
      <c r="B3838" s="44" t="str">
        <f t="shared" si="72"/>
        <v>Sys,Sew-BN801/P-24X24/Rotomolded-3V1.25D/MFS/Alarm/Suspended</v>
      </c>
      <c r="C3838" s="37" t="s">
        <v>7630</v>
      </c>
      <c r="D3838" s="37" t="s">
        <v>7624</v>
      </c>
      <c r="E3838" s="37" t="s">
        <v>21</v>
      </c>
      <c r="F3838" s="40">
        <v>1677</v>
      </c>
      <c r="G3838" s="41"/>
      <c r="H3838" s="42">
        <v>53514316037</v>
      </c>
      <c r="I3838" s="43">
        <v>65</v>
      </c>
      <c r="J3838" s="43" t="s">
        <v>22</v>
      </c>
      <c r="K3838" s="43">
        <v>30</v>
      </c>
      <c r="L3838" s="43">
        <v>40</v>
      </c>
      <c r="M3838" s="43">
        <v>48</v>
      </c>
      <c r="N3838" s="37" t="s">
        <v>195</v>
      </c>
      <c r="O3838" s="37" t="s">
        <v>1023</v>
      </c>
    </row>
    <row r="3839" spans="1:15" s="36" customFormat="1" x14ac:dyDescent="0.25">
      <c r="A3839" s="37" t="s">
        <v>7631</v>
      </c>
      <c r="B3839" s="44" t="str">
        <f t="shared" si="72"/>
        <v>Sys,Sew-BN801/F-18X30-3V1.25D/10'/MFS/Alarm/Suspended</v>
      </c>
      <c r="C3839" s="37" t="s">
        <v>7632</v>
      </c>
      <c r="D3839" s="37" t="s">
        <v>7624</v>
      </c>
      <c r="E3839" s="37" t="s">
        <v>21</v>
      </c>
      <c r="F3839" s="40">
        <v>1740</v>
      </c>
      <c r="G3839" s="41"/>
      <c r="H3839" s="42">
        <v>53514316044</v>
      </c>
      <c r="I3839" s="43">
        <v>71</v>
      </c>
      <c r="J3839" s="43" t="s">
        <v>22</v>
      </c>
      <c r="K3839" s="43">
        <v>36</v>
      </c>
      <c r="L3839" s="43">
        <v>22</v>
      </c>
      <c r="M3839" s="43">
        <v>22</v>
      </c>
      <c r="N3839" s="37" t="s">
        <v>195</v>
      </c>
      <c r="O3839" s="37" t="s">
        <v>1023</v>
      </c>
    </row>
    <row r="3840" spans="1:15" s="36" customFormat="1" x14ac:dyDescent="0.25">
      <c r="A3840" s="37" t="s">
        <v>7633</v>
      </c>
      <c r="B3840" s="44" t="str">
        <f t="shared" si="72"/>
        <v>Sys,Sew-BN801/P-24X36/AFD/1.25"D/Outdoor/Alarm/Suspended/With 12" Extension</v>
      </c>
      <c r="C3840" s="37" t="s">
        <v>7634</v>
      </c>
      <c r="D3840" s="37" t="s">
        <v>7624</v>
      </c>
      <c r="E3840" s="37" t="s">
        <v>21</v>
      </c>
      <c r="F3840" s="40">
        <v>2551</v>
      </c>
      <c r="G3840" s="41"/>
      <c r="H3840" s="42">
        <v>53514340261</v>
      </c>
      <c r="I3840" s="43">
        <v>85</v>
      </c>
      <c r="J3840" s="43" t="s">
        <v>22</v>
      </c>
      <c r="K3840" s="43">
        <v>54</v>
      </c>
      <c r="L3840" s="43">
        <v>26</v>
      </c>
      <c r="M3840" s="43">
        <v>26</v>
      </c>
      <c r="N3840" s="37" t="s">
        <v>195</v>
      </c>
      <c r="O3840" s="37" t="s">
        <v>1023</v>
      </c>
    </row>
    <row r="3841" spans="1:15" s="36" customFormat="1" x14ac:dyDescent="0.25">
      <c r="A3841" s="37" t="s">
        <v>7635</v>
      </c>
      <c r="B3841" s="44" t="str">
        <f t="shared" si="72"/>
        <v>Sys,Sew-BN801/PSF/Dup/30X36-2V1.25D/MFS/Alarm/Suspended</v>
      </c>
      <c r="C3841" s="37" t="s">
        <v>7636</v>
      </c>
      <c r="D3841" s="37" t="s">
        <v>7624</v>
      </c>
      <c r="E3841" s="37" t="s">
        <v>21</v>
      </c>
      <c r="F3841" s="40">
        <v>4848</v>
      </c>
      <c r="G3841" s="41"/>
      <c r="H3841" s="42">
        <v>53514344894</v>
      </c>
      <c r="I3841" s="43">
        <v>157</v>
      </c>
      <c r="J3841" s="43" t="s">
        <v>22</v>
      </c>
      <c r="K3841" s="43">
        <v>43</v>
      </c>
      <c r="L3841" s="43">
        <v>36</v>
      </c>
      <c r="M3841" s="43">
        <v>36</v>
      </c>
      <c r="N3841" s="37" t="s">
        <v>195</v>
      </c>
      <c r="O3841" s="37" t="s">
        <v>1023</v>
      </c>
    </row>
    <row r="3842" spans="1:15" s="36" customFormat="1" x14ac:dyDescent="0.25">
      <c r="A3842" s="37" t="s">
        <v>7637</v>
      </c>
      <c r="B3842" s="44" t="str">
        <f t="shared" si="72"/>
        <v>Sys,Sew-M807/P24X24/2V1.25D/Check Valve/Alarm</v>
      </c>
      <c r="C3842" s="37" t="s">
        <v>7638</v>
      </c>
      <c r="D3842" s="37" t="s">
        <v>7624</v>
      </c>
      <c r="E3842" s="37" t="s">
        <v>21</v>
      </c>
      <c r="F3842" s="40">
        <v>1800</v>
      </c>
      <c r="G3842" s="41"/>
      <c r="H3842" s="42">
        <v>53514366858</v>
      </c>
      <c r="I3842" s="43">
        <v>100</v>
      </c>
      <c r="J3842" s="43" t="s">
        <v>22</v>
      </c>
      <c r="K3842" s="43">
        <v>30</v>
      </c>
      <c r="L3842" s="43">
        <v>24</v>
      </c>
      <c r="M3842" s="43">
        <v>40</v>
      </c>
      <c r="N3842" s="37" t="s">
        <v>195</v>
      </c>
      <c r="O3842" s="37" t="s">
        <v>1023</v>
      </c>
    </row>
    <row r="3843" spans="1:15" s="36" customFormat="1" x14ac:dyDescent="0.25">
      <c r="A3843" s="37" t="s">
        <v>7639</v>
      </c>
      <c r="B3843" s="44" t="str">
        <f t="shared" si="72"/>
        <v>Sys,Sew-M807/P18X30-2V1.25D/Check Valve/Alarm</v>
      </c>
      <c r="C3843" s="37" t="s">
        <v>7640</v>
      </c>
      <c r="D3843" s="37" t="s">
        <v>7624</v>
      </c>
      <c r="E3843" s="37" t="s">
        <v>21</v>
      </c>
      <c r="F3843" s="40">
        <v>1745</v>
      </c>
      <c r="G3843" s="41"/>
      <c r="H3843" s="42">
        <v>53514366872</v>
      </c>
      <c r="I3843" s="43">
        <v>90</v>
      </c>
      <c r="J3843" s="43" t="s">
        <v>22</v>
      </c>
      <c r="K3843" s="43">
        <v>36</v>
      </c>
      <c r="L3843" s="43">
        <v>22</v>
      </c>
      <c r="M3843" s="43">
        <v>22</v>
      </c>
      <c r="N3843" s="37" t="s">
        <v>195</v>
      </c>
      <c r="O3843" s="37" t="s">
        <v>1023</v>
      </c>
    </row>
    <row r="3844" spans="1:15" s="36" customFormat="1" x14ac:dyDescent="0.25">
      <c r="A3844" s="37" t="s">
        <v>7641</v>
      </c>
      <c r="B3844" s="44" t="str">
        <f t="shared" si="72"/>
        <v>Sys,Sew-M803/P24X24/2V1.25D/Check Valve/Alarm</v>
      </c>
      <c r="C3844" s="37" t="s">
        <v>7642</v>
      </c>
      <c r="D3844" s="37" t="s">
        <v>7624</v>
      </c>
      <c r="E3844" s="37" t="s">
        <v>21</v>
      </c>
      <c r="F3844" s="40">
        <v>1591</v>
      </c>
      <c r="G3844" s="41"/>
      <c r="H3844" s="42">
        <v>53514367176</v>
      </c>
      <c r="I3844" s="43">
        <v>100</v>
      </c>
      <c r="J3844" s="43" t="s">
        <v>22</v>
      </c>
      <c r="K3844" s="43">
        <v>30</v>
      </c>
      <c r="L3844" s="43">
        <v>24</v>
      </c>
      <c r="M3844" s="43">
        <v>40</v>
      </c>
      <c r="N3844" s="37" t="s">
        <v>195</v>
      </c>
      <c r="O3844" s="37" t="s">
        <v>1023</v>
      </c>
    </row>
    <row r="3845" spans="1:15" s="36" customFormat="1" x14ac:dyDescent="0.25">
      <c r="A3845" s="37" t="s">
        <v>7643</v>
      </c>
      <c r="B3845" s="44" t="str">
        <f t="shared" si="72"/>
        <v>Sys,Sew-M803/P18X30-2V1.25D/Check Valve/Alarm</v>
      </c>
      <c r="C3845" s="37" t="s">
        <v>7644</v>
      </c>
      <c r="D3845" s="37" t="s">
        <v>7624</v>
      </c>
      <c r="E3845" s="37" t="s">
        <v>21</v>
      </c>
      <c r="F3845" s="40">
        <v>1537</v>
      </c>
      <c r="G3845" s="41"/>
      <c r="H3845" s="42">
        <v>53514367206</v>
      </c>
      <c r="I3845" s="43">
        <v>90</v>
      </c>
      <c r="J3845" s="43" t="s">
        <v>22</v>
      </c>
      <c r="K3845" s="43">
        <v>36</v>
      </c>
      <c r="L3845" s="43">
        <v>22</v>
      </c>
      <c r="M3845" s="43">
        <v>22</v>
      </c>
      <c r="N3845" s="37" t="s">
        <v>195</v>
      </c>
      <c r="O3845" s="37" t="s">
        <v>1023</v>
      </c>
    </row>
    <row r="3846" spans="1:15" s="36" customFormat="1" x14ac:dyDescent="0.25">
      <c r="A3846" s="37" t="s">
        <v>7645</v>
      </c>
      <c r="B3846" s="44" t="str">
        <f t="shared" si="72"/>
        <v>Sys,Sew-M805/P18X30-2V1.25D/Check Valve/Alarm</v>
      </c>
      <c r="C3846" s="37" t="s">
        <v>7646</v>
      </c>
      <c r="D3846" s="37" t="s">
        <v>7624</v>
      </c>
      <c r="E3846" s="37" t="s">
        <v>21</v>
      </c>
      <c r="F3846" s="40">
        <v>1631</v>
      </c>
      <c r="G3846" s="41"/>
      <c r="H3846" s="42">
        <v>53514398224</v>
      </c>
      <c r="I3846" s="43">
        <v>90</v>
      </c>
      <c r="J3846" s="43" t="s">
        <v>22</v>
      </c>
      <c r="K3846" s="43">
        <v>36</v>
      </c>
      <c r="L3846" s="43">
        <v>22</v>
      </c>
      <c r="M3846" s="43">
        <v>22</v>
      </c>
      <c r="N3846" s="37" t="s">
        <v>195</v>
      </c>
      <c r="O3846" s="37" t="s">
        <v>1023</v>
      </c>
    </row>
    <row r="3847" spans="1:15" s="36" customFormat="1" x14ac:dyDescent="0.25">
      <c r="A3847" s="37" t="s">
        <v>7647</v>
      </c>
      <c r="B3847" s="44" t="str">
        <f t="shared" si="72"/>
        <v>Sys,Sew-M805/P24X24/2V1.25D/Check Valve/Alarm</v>
      </c>
      <c r="C3847" s="37" t="s">
        <v>7648</v>
      </c>
      <c r="D3847" s="37" t="s">
        <v>7624</v>
      </c>
      <c r="E3847" s="37" t="s">
        <v>21</v>
      </c>
      <c r="F3847" s="40">
        <v>1686</v>
      </c>
      <c r="G3847" s="41"/>
      <c r="H3847" s="42">
        <v>53514398248</v>
      </c>
      <c r="I3847" s="43">
        <v>100</v>
      </c>
      <c r="J3847" s="43" t="s">
        <v>22</v>
      </c>
      <c r="K3847" s="43">
        <v>30</v>
      </c>
      <c r="L3847" s="43">
        <v>24</v>
      </c>
      <c r="M3847" s="43">
        <v>40</v>
      </c>
      <c r="N3847" s="37" t="s">
        <v>195</v>
      </c>
      <c r="O3847" s="37" t="s">
        <v>1023</v>
      </c>
    </row>
    <row r="3848" spans="1:15" s="36" customFormat="1" x14ac:dyDescent="0.25">
      <c r="A3848" s="39" t="s">
        <v>7649</v>
      </c>
      <c r="B3848" s="44" t="str">
        <f t="shared" si="72"/>
        <v>Sys,Sew-M803/P24X24/2V1.25D/Check Valve/A-Pak Alarm</v>
      </c>
      <c r="C3848" s="39" t="str">
        <f>VLOOKUP(A3848,'[2]2021 M10 PricePartsList'!$A:$D,2,FALSE)</f>
        <v>Sys,Sew-M803/P24X24/2V1.25D/Check Valve/A-Pak Alarm</v>
      </c>
      <c r="D3848" s="39" t="s">
        <v>7624</v>
      </c>
      <c r="E3848" s="37" t="s">
        <v>21</v>
      </c>
      <c r="F3848" s="50">
        <v>1737</v>
      </c>
      <c r="G3848" s="41"/>
      <c r="H3848" s="42">
        <v>53514425999</v>
      </c>
      <c r="I3848" s="43">
        <v>100</v>
      </c>
      <c r="J3848" s="46" t="s">
        <v>22</v>
      </c>
      <c r="K3848" s="43">
        <v>30</v>
      </c>
      <c r="L3848" s="43">
        <v>24</v>
      </c>
      <c r="M3848" s="43">
        <v>40</v>
      </c>
      <c r="N3848" s="37" t="s">
        <v>195</v>
      </c>
      <c r="O3848" s="37" t="s">
        <v>1023</v>
      </c>
    </row>
    <row r="3849" spans="1:15" s="36" customFormat="1" x14ac:dyDescent="0.25">
      <c r="A3849" s="39" t="s">
        <v>7650</v>
      </c>
      <c r="B3849" s="44" t="str">
        <f t="shared" si="72"/>
        <v>Sys,Sew-M803/P18X30-2V1.25D/Check Valve/A-Pak Alarm</v>
      </c>
      <c r="C3849" s="39" t="str">
        <f>VLOOKUP(A3849,'[2]2021 M10 PricePartsList'!$A:$D,2,FALSE)</f>
        <v>Sys,Sew-M803/P18X30-2V1.25D/Check Valve/A-Pak Alarm</v>
      </c>
      <c r="D3849" s="39" t="s">
        <v>7624</v>
      </c>
      <c r="E3849" s="37" t="s">
        <v>21</v>
      </c>
      <c r="F3849" s="50">
        <v>1683</v>
      </c>
      <c r="G3849" s="41"/>
      <c r="H3849" s="42">
        <v>53514426019</v>
      </c>
      <c r="I3849" s="43">
        <v>90</v>
      </c>
      <c r="J3849" s="46" t="s">
        <v>22</v>
      </c>
      <c r="K3849" s="43">
        <v>36</v>
      </c>
      <c r="L3849" s="43">
        <v>22</v>
      </c>
      <c r="M3849" s="43">
        <v>22</v>
      </c>
      <c r="N3849" s="37" t="s">
        <v>195</v>
      </c>
      <c r="O3849" s="37" t="s">
        <v>1023</v>
      </c>
    </row>
    <row r="3850" spans="1:15" s="36" customFormat="1" x14ac:dyDescent="0.25">
      <c r="A3850" s="39" t="s">
        <v>7651</v>
      </c>
      <c r="B3850" s="44" t="str">
        <f t="shared" si="72"/>
        <v>Sys,Sew-M805/P24X24/2V1.25D/Check Valve/A-Pak Alarm</v>
      </c>
      <c r="C3850" s="39" t="str">
        <f>VLOOKUP(A3850,'[2]2021 M10 PricePartsList'!$A:$D,2,FALSE)</f>
        <v>Sys,Sew-M805/P24X24/2V1.25D/Check Valve/A-Pak Alarm</v>
      </c>
      <c r="D3850" s="39" t="s">
        <v>7624</v>
      </c>
      <c r="E3850" s="37" t="s">
        <v>21</v>
      </c>
      <c r="F3850" s="50">
        <v>1832</v>
      </c>
      <c r="G3850" s="41"/>
      <c r="H3850" s="42">
        <v>53514426026</v>
      </c>
      <c r="I3850" s="43">
        <v>100</v>
      </c>
      <c r="J3850" s="46" t="s">
        <v>22</v>
      </c>
      <c r="K3850" s="43">
        <v>30</v>
      </c>
      <c r="L3850" s="43">
        <v>24</v>
      </c>
      <c r="M3850" s="43">
        <v>40</v>
      </c>
      <c r="N3850" s="37" t="s">
        <v>195</v>
      </c>
      <c r="O3850" s="37" t="s">
        <v>1023</v>
      </c>
    </row>
    <row r="3851" spans="1:15" s="36" customFormat="1" x14ac:dyDescent="0.25">
      <c r="A3851" s="39" t="s">
        <v>7652</v>
      </c>
      <c r="B3851" s="44" t="str">
        <f t="shared" si="72"/>
        <v>Sys,Sew-M805/P18X30-2V1.25D/Check Valve/A-Pak Alarm</v>
      </c>
      <c r="C3851" s="39" t="str">
        <f>VLOOKUP(A3851,'[2]2021 M10 PricePartsList'!$A:$D,2,FALSE)</f>
        <v>Sys,Sew-M805/P18X30-2V1.25D/Check Valve/A-Pak Alarm</v>
      </c>
      <c r="D3851" s="39" t="s">
        <v>7624</v>
      </c>
      <c r="E3851" s="37" t="s">
        <v>21</v>
      </c>
      <c r="F3851" s="50">
        <v>1777</v>
      </c>
      <c r="G3851" s="41"/>
      <c r="H3851" s="42">
        <v>53514426033</v>
      </c>
      <c r="I3851" s="43">
        <v>90</v>
      </c>
      <c r="J3851" s="46" t="s">
        <v>22</v>
      </c>
      <c r="K3851" s="43">
        <v>36</v>
      </c>
      <c r="L3851" s="43">
        <v>22</v>
      </c>
      <c r="M3851" s="43">
        <v>22</v>
      </c>
      <c r="N3851" s="37" t="s">
        <v>195</v>
      </c>
      <c r="O3851" s="37" t="s">
        <v>1023</v>
      </c>
    </row>
    <row r="3852" spans="1:15" s="36" customFormat="1" x14ac:dyDescent="0.25">
      <c r="A3852" s="39" t="s">
        <v>7653</v>
      </c>
      <c r="B3852" s="44" t="str">
        <f t="shared" si="72"/>
        <v>Sys,Sew-M807/P24X24/2V1.25D/Check Valve/A-Pak Alarm</v>
      </c>
      <c r="C3852" s="39" t="str">
        <f>VLOOKUP(A3852,'[2]2021 M10 PricePartsList'!$A:$D,2,FALSE)</f>
        <v>Sys,Sew-M807/P24X24/2V1.25D/Check Valve/A-Pak Alarm</v>
      </c>
      <c r="D3852" s="39" t="s">
        <v>7624</v>
      </c>
      <c r="E3852" s="37" t="s">
        <v>21</v>
      </c>
      <c r="F3852" s="50">
        <v>1946</v>
      </c>
      <c r="G3852" s="41"/>
      <c r="H3852" s="42">
        <v>53514426040</v>
      </c>
      <c r="I3852" s="43">
        <v>100</v>
      </c>
      <c r="J3852" s="46" t="s">
        <v>22</v>
      </c>
      <c r="K3852" s="43">
        <v>30</v>
      </c>
      <c r="L3852" s="43">
        <v>24</v>
      </c>
      <c r="M3852" s="43">
        <v>40</v>
      </c>
      <c r="N3852" s="37" t="s">
        <v>195</v>
      </c>
      <c r="O3852" s="37" t="s">
        <v>1023</v>
      </c>
    </row>
    <row r="3853" spans="1:15" s="36" customFormat="1" x14ac:dyDescent="0.25">
      <c r="A3853" s="39" t="s">
        <v>7654</v>
      </c>
      <c r="B3853" s="44" t="str">
        <f t="shared" si="72"/>
        <v>Sys,Sew-M807/P18X30-2V1.25D/Check Valve/A-Pak Alarm</v>
      </c>
      <c r="C3853" s="39" t="str">
        <f>VLOOKUP(A3853,'[2]2021 M10 PricePartsList'!$A:$D,2,FALSE)</f>
        <v>Sys,Sew-M807/P18X30-2V1.25D/Check Valve/A-Pak Alarm</v>
      </c>
      <c r="D3853" s="39" t="s">
        <v>7624</v>
      </c>
      <c r="E3853" s="37" t="s">
        <v>21</v>
      </c>
      <c r="F3853" s="50">
        <v>1891</v>
      </c>
      <c r="G3853" s="41"/>
      <c r="H3853" s="42">
        <v>53514426057</v>
      </c>
      <c r="I3853" s="43">
        <v>90</v>
      </c>
      <c r="J3853" s="46" t="s">
        <v>22</v>
      </c>
      <c r="K3853" s="43">
        <v>36</v>
      </c>
      <c r="L3853" s="43">
        <v>22</v>
      </c>
      <c r="M3853" s="43">
        <v>22</v>
      </c>
      <c r="N3853" s="37" t="s">
        <v>195</v>
      </c>
      <c r="O3853" s="37" t="s">
        <v>1023</v>
      </c>
    </row>
    <row r="3854" spans="1:15" s="36" customFormat="1" x14ac:dyDescent="0.25">
      <c r="A3854" s="37" t="s">
        <v>7655</v>
      </c>
      <c r="B3854" s="44" t="str">
        <f t="shared" si="72"/>
        <v>Sys,Grinder-WD820/F-24X 48/FG Cvr/Field Asm</v>
      </c>
      <c r="C3854" s="37" t="s">
        <v>7656</v>
      </c>
      <c r="D3854" s="37" t="str">
        <f>VLOOKUP(A3854,'[1]Zoeller Pump Company'!$A$10:$C$3862,3,FALSE)</f>
        <v>https://www.zoellerpumps.com/en-us/products/grinder-pumps/residential-packages/simplex-820</v>
      </c>
      <c r="E3854" s="37" t="s">
        <v>21</v>
      </c>
      <c r="F3854" s="40">
        <v>3436</v>
      </c>
      <c r="G3854" s="41"/>
      <c r="H3854" s="42">
        <v>53514100001</v>
      </c>
      <c r="I3854" s="43">
        <v>190</v>
      </c>
      <c r="J3854" s="43" t="s">
        <v>22</v>
      </c>
      <c r="K3854" s="43">
        <v>54</v>
      </c>
      <c r="L3854" s="43">
        <v>40</v>
      </c>
      <c r="M3854" s="43">
        <v>48</v>
      </c>
      <c r="N3854" s="37" t="s">
        <v>23</v>
      </c>
      <c r="O3854" s="37" t="s">
        <v>1023</v>
      </c>
    </row>
    <row r="3855" spans="1:15" s="36" customFormat="1" x14ac:dyDescent="0.25">
      <c r="A3855" s="37" t="s">
        <v>7657</v>
      </c>
      <c r="B3855" s="44" t="str">
        <f t="shared" si="72"/>
        <v>Sys,Grinder-E840/F-24X48/FG Cvr/Field Asm</v>
      </c>
      <c r="C3855" s="37" t="s">
        <v>7658</v>
      </c>
      <c r="D3855" s="37" t="str">
        <f>VLOOKUP(A3855,'[1]Zoeller Pump Company'!$A$10:$C$3862,3,FALSE)</f>
        <v>https://www.zoellerpumps.com/en-us/products/grinder-pumps/commercial-packages/simplex-840#features-and-benefits</v>
      </c>
      <c r="E3855" s="37" t="s">
        <v>21</v>
      </c>
      <c r="F3855" s="40">
        <v>5769</v>
      </c>
      <c r="G3855" s="41"/>
      <c r="H3855" s="42">
        <v>53514100018</v>
      </c>
      <c r="I3855" s="43">
        <v>260</v>
      </c>
      <c r="J3855" s="43" t="s">
        <v>22</v>
      </c>
      <c r="K3855" s="43">
        <v>54</v>
      </c>
      <c r="L3855" s="43">
        <v>40</v>
      </c>
      <c r="M3855" s="43">
        <v>48</v>
      </c>
      <c r="N3855" s="37" t="s">
        <v>23</v>
      </c>
      <c r="O3855" s="37" t="s">
        <v>24</v>
      </c>
    </row>
    <row r="3856" spans="1:15" s="36" customFormat="1" x14ac:dyDescent="0.25">
      <c r="A3856" s="37" t="s">
        <v>7659</v>
      </c>
      <c r="B3856" s="44" t="str">
        <f t="shared" si="72"/>
        <v>Sys,Grinder-WH820/F-24X 48/FG Cvr/Field Asm</v>
      </c>
      <c r="C3856" s="37" t="s">
        <v>7660</v>
      </c>
      <c r="D3856" s="37" t="str">
        <f>VLOOKUP(A3856,'[1]Zoeller Pump Company'!$A$10:$C$3862,3,FALSE)</f>
        <v>https://www.zoellerpumps.com/en-us/products/grinder-pumps/residential-packages/simplex-820</v>
      </c>
      <c r="E3856" s="37" t="s">
        <v>21</v>
      </c>
      <c r="F3856" s="40">
        <v>3436</v>
      </c>
      <c r="G3856" s="41"/>
      <c r="H3856" s="42">
        <v>53514119133</v>
      </c>
      <c r="I3856" s="43">
        <v>190</v>
      </c>
      <c r="J3856" s="43" t="s">
        <v>22</v>
      </c>
      <c r="K3856" s="43">
        <v>54</v>
      </c>
      <c r="L3856" s="43">
        <v>40</v>
      </c>
      <c r="M3856" s="43">
        <v>48</v>
      </c>
      <c r="N3856" s="37" t="s">
        <v>23</v>
      </c>
      <c r="O3856" s="37" t="s">
        <v>1023</v>
      </c>
    </row>
    <row r="3857" spans="1:15" s="36" customFormat="1" x14ac:dyDescent="0.25">
      <c r="A3857" s="37" t="s">
        <v>7661</v>
      </c>
      <c r="B3857" s="44" t="str">
        <f t="shared" si="72"/>
        <v>Sys,Grinder-E820/F-24X48/FG Cover/Field Asm</v>
      </c>
      <c r="C3857" s="37" t="s">
        <v>7662</v>
      </c>
      <c r="D3857" s="37" t="str">
        <f>VLOOKUP(A3857,'[1]Zoeller Pump Company'!$A$10:$C$3862,3,FALSE)</f>
        <v>https://www.zoellerpumps.com/en-us/products/grinder-pumps/residential-packages/simplex-820</v>
      </c>
      <c r="E3857" s="37" t="s">
        <v>21</v>
      </c>
      <c r="F3857" s="40">
        <v>4118</v>
      </c>
      <c r="G3857" s="41"/>
      <c r="H3857" s="42">
        <v>53514206345</v>
      </c>
      <c r="I3857" s="43">
        <v>210</v>
      </c>
      <c r="J3857" s="43" t="s">
        <v>22</v>
      </c>
      <c r="K3857" s="43">
        <v>54</v>
      </c>
      <c r="L3857" s="43">
        <v>40</v>
      </c>
      <c r="M3857" s="43">
        <v>48</v>
      </c>
      <c r="N3857" s="37" t="s">
        <v>23</v>
      </c>
      <c r="O3857" s="37" t="s">
        <v>1023</v>
      </c>
    </row>
    <row r="3858" spans="1:15" s="36" customFormat="1" x14ac:dyDescent="0.25">
      <c r="A3858" s="37" t="s">
        <v>7663</v>
      </c>
      <c r="B3858" s="44" t="str">
        <f t="shared" si="72"/>
        <v>Sys,Grinder-WD820/F24X36/Indoor/Prepack/Sim</v>
      </c>
      <c r="C3858" s="37" t="s">
        <v>7664</v>
      </c>
      <c r="D3858" s="37" t="str">
        <f>VLOOKUP(A3858,'[1]Zoeller Pump Company'!$A$10:$C$3862,3,FALSE)</f>
        <v>https://www.zoellerpumps.com/en-us/products/grinder-pumps/residential-packages/simplex-820</v>
      </c>
      <c r="E3858" s="37" t="s">
        <v>21</v>
      </c>
      <c r="F3858" s="40">
        <v>4226</v>
      </c>
      <c r="G3858" s="41"/>
      <c r="H3858" s="42">
        <v>53514099985</v>
      </c>
      <c r="I3858" s="43">
        <v>184</v>
      </c>
      <c r="J3858" s="43" t="s">
        <v>22</v>
      </c>
      <c r="K3858" s="43">
        <v>42</v>
      </c>
      <c r="L3858" s="43">
        <v>40</v>
      </c>
      <c r="M3858" s="43">
        <v>48</v>
      </c>
      <c r="N3858" s="37" t="s">
        <v>23</v>
      </c>
      <c r="O3858" s="37" t="s">
        <v>1023</v>
      </c>
    </row>
    <row r="3859" spans="1:15" s="36" customFormat="1" x14ac:dyDescent="0.25">
      <c r="A3859" s="37" t="s">
        <v>7665</v>
      </c>
      <c r="B3859" s="44" t="str">
        <f t="shared" si="72"/>
        <v>Suspended Hdwe&amp;RWD810/Sim Repl For Pos Displ Grinder/Rect Eq</v>
      </c>
      <c r="C3859" s="37" t="s">
        <v>7666</v>
      </c>
      <c r="D3859" s="37" t="str">
        <f>VLOOKUP(A3859,'[1]Zoeller Pump Company'!$A$10:$C$3862,3,FALSE)</f>
        <v>https://www.zoellerpumps.com/en-us/products/grinder-pumps/progressing-cavity/932-replacement</v>
      </c>
      <c r="E3859" s="37" t="s">
        <v>21</v>
      </c>
      <c r="F3859" s="40">
        <v>4425</v>
      </c>
      <c r="G3859" s="41"/>
      <c r="H3859" s="42">
        <v>53514362775</v>
      </c>
      <c r="I3859" s="43">
        <v>175</v>
      </c>
      <c r="J3859" s="43" t="s">
        <v>22</v>
      </c>
      <c r="K3859" s="43">
        <v>48</v>
      </c>
      <c r="L3859" s="43">
        <v>40</v>
      </c>
      <c r="M3859" s="43">
        <v>48</v>
      </c>
      <c r="N3859" s="37" t="s">
        <v>27</v>
      </c>
      <c r="O3859" s="37" t="s">
        <v>24</v>
      </c>
    </row>
    <row r="3860" spans="1:15" s="36" customFormat="1" x14ac:dyDescent="0.25">
      <c r="A3860" s="37" t="s">
        <v>7667</v>
      </c>
      <c r="B3860" s="44" t="str">
        <f t="shared" si="72"/>
        <v>Suspended Hdwe&amp;RWD810/Sim Repl For Pos Displ Grinder/Round Eqd</v>
      </c>
      <c r="C3860" s="37" t="s">
        <v>7668</v>
      </c>
      <c r="D3860" s="37" t="str">
        <f>VLOOKUP(A3860,'[1]Zoeller Pump Company'!$A$10:$C$3862,3,FALSE)</f>
        <v>https://www.zoellerpumps.com/en-us/products/grinder-pumps/progressing-cavity/932-replacement</v>
      </c>
      <c r="E3860" s="37" t="s">
        <v>21</v>
      </c>
      <c r="F3860" s="40">
        <v>4468</v>
      </c>
      <c r="G3860" s="41"/>
      <c r="H3860" s="42">
        <v>53514362409</v>
      </c>
      <c r="I3860" s="43">
        <v>128</v>
      </c>
      <c r="J3860" s="43" t="s">
        <v>22</v>
      </c>
      <c r="K3860" s="43">
        <v>30</v>
      </c>
      <c r="L3860" s="43">
        <v>40</v>
      </c>
      <c r="M3860" s="43">
        <v>48</v>
      </c>
      <c r="N3860" s="37" t="s">
        <v>27</v>
      </c>
      <c r="O3860" s="37" t="s">
        <v>24</v>
      </c>
    </row>
    <row r="3861" spans="1:15" s="36" customFormat="1" x14ac:dyDescent="0.25">
      <c r="A3861" s="37" t="s">
        <v>7669</v>
      </c>
      <c r="B3861" s="44" t="str">
        <f t="shared" si="72"/>
        <v>Suspended Hdwe&amp;RWD815/Sim Repl For Pos Displ Grinder/Rect Eq</v>
      </c>
      <c r="C3861" s="37" t="s">
        <v>7670</v>
      </c>
      <c r="D3861" s="37" t="s">
        <v>1015</v>
      </c>
      <c r="E3861" s="37" t="s">
        <v>21</v>
      </c>
      <c r="F3861" s="40">
        <v>4594</v>
      </c>
      <c r="G3861" s="41"/>
      <c r="H3861" s="42">
        <v>53514368975</v>
      </c>
      <c r="I3861" s="43">
        <v>175</v>
      </c>
      <c r="J3861" s="43" t="s">
        <v>22</v>
      </c>
      <c r="K3861" s="43">
        <v>48</v>
      </c>
      <c r="L3861" s="43">
        <v>48</v>
      </c>
      <c r="M3861" s="43">
        <v>40</v>
      </c>
      <c r="N3861" s="37" t="s">
        <v>27</v>
      </c>
      <c r="O3861" s="37" t="s">
        <v>24</v>
      </c>
    </row>
    <row r="3862" spans="1:15" s="36" customFormat="1" x14ac:dyDescent="0.25">
      <c r="A3862" s="37" t="s">
        <v>7671</v>
      </c>
      <c r="B3862" s="44" t="str">
        <f t="shared" si="72"/>
        <v>Suspended Hdwe&amp;RWD815/Sim Repl For Pos Displ Grinder/Round Eqd</v>
      </c>
      <c r="C3862" s="37" t="s">
        <v>7672</v>
      </c>
      <c r="D3862" s="37" t="s">
        <v>1015</v>
      </c>
      <c r="E3862" s="37" t="s">
        <v>21</v>
      </c>
      <c r="F3862" s="40">
        <v>4637</v>
      </c>
      <c r="G3862" s="41"/>
      <c r="H3862" s="42">
        <v>53514368982</v>
      </c>
      <c r="I3862" s="43">
        <v>128</v>
      </c>
      <c r="J3862" s="43" t="s">
        <v>22</v>
      </c>
      <c r="K3862" s="43">
        <v>48</v>
      </c>
      <c r="L3862" s="43">
        <v>30</v>
      </c>
      <c r="M3862" s="43">
        <v>40</v>
      </c>
      <c r="N3862" s="37" t="s">
        <v>27</v>
      </c>
      <c r="O3862" s="37" t="s">
        <v>24</v>
      </c>
    </row>
    <row r="3863" spans="1:15" s="36" customFormat="1" x14ac:dyDescent="0.25">
      <c r="A3863" s="37" t="s">
        <v>7673</v>
      </c>
      <c r="B3863" s="44" t="str">
        <f t="shared" si="72"/>
        <v>Oil Guard System W-.3Hp/N57</v>
      </c>
      <c r="C3863" s="37" t="s">
        <v>7674</v>
      </c>
      <c r="D3863" s="37" t="str">
        <f>VLOOKUP(A3863,'[1]Zoeller Pump Company'!$A$10:$C$3862,3,FALSE)</f>
        <v>https://www.zoellerpumps.com/en-us/products/elevator-systems/oil-guard</v>
      </c>
      <c r="E3863" s="37" t="s">
        <v>21</v>
      </c>
      <c r="F3863" s="40">
        <v>2625</v>
      </c>
      <c r="G3863" s="41"/>
      <c r="H3863" s="42">
        <v>53514154752</v>
      </c>
      <c r="I3863" s="43">
        <v>37</v>
      </c>
      <c r="J3863" s="43" t="s">
        <v>22</v>
      </c>
      <c r="K3863" s="43">
        <v>12.25</v>
      </c>
      <c r="L3863" s="43">
        <v>7.5</v>
      </c>
      <c r="M3863" s="43">
        <v>11</v>
      </c>
      <c r="N3863" s="37" t="s">
        <v>23</v>
      </c>
      <c r="O3863" s="37" t="s">
        <v>1023</v>
      </c>
    </row>
    <row r="3864" spans="1:15" s="36" customFormat="1" x14ac:dyDescent="0.25">
      <c r="A3864" s="37" t="s">
        <v>7675</v>
      </c>
      <c r="B3864" s="44" t="str">
        <f t="shared" si="72"/>
        <v>Oil Guard System W-.4Hp/N152</v>
      </c>
      <c r="C3864" s="37" t="s">
        <v>7676</v>
      </c>
      <c r="D3864" s="37" t="str">
        <f>VLOOKUP(A3864,'[1]Zoeller Pump Company'!$A$10:$C$3862,3,FALSE)</f>
        <v>https://www.zoellerpumps.com/en-us/products/elevator-systems/oil-guard</v>
      </c>
      <c r="E3864" s="37" t="s">
        <v>21</v>
      </c>
      <c r="F3864" s="40">
        <v>2713</v>
      </c>
      <c r="G3864" s="41"/>
      <c r="H3864" s="42">
        <v>53514154769</v>
      </c>
      <c r="I3864" s="43">
        <v>48</v>
      </c>
      <c r="J3864" s="43" t="s">
        <v>22</v>
      </c>
      <c r="K3864" s="43">
        <v>12.25</v>
      </c>
      <c r="L3864" s="43">
        <v>7.5</v>
      </c>
      <c r="M3864" s="43">
        <v>11</v>
      </c>
      <c r="N3864" s="37" t="s">
        <v>23</v>
      </c>
      <c r="O3864" s="37" t="s">
        <v>1023</v>
      </c>
    </row>
    <row r="3865" spans="1:15" s="36" customFormat="1" x14ac:dyDescent="0.25">
      <c r="A3865" s="37" t="s">
        <v>7677</v>
      </c>
      <c r="B3865" s="44" t="str">
        <f t="shared" si="72"/>
        <v>Oil Guard System W-.5Hp/N153</v>
      </c>
      <c r="C3865" s="37" t="s">
        <v>7678</v>
      </c>
      <c r="D3865" s="37" t="str">
        <f>VLOOKUP(A3865,'[1]Zoeller Pump Company'!$A$10:$C$3862,3,FALSE)</f>
        <v>https://www.zoellerpumps.com/en-us/products/elevator-systems/oil-guard</v>
      </c>
      <c r="E3865" s="37" t="s">
        <v>21</v>
      </c>
      <c r="F3865" s="40">
        <v>2849</v>
      </c>
      <c r="G3865" s="41"/>
      <c r="H3865" s="42">
        <v>53514154776</v>
      </c>
      <c r="I3865" s="43">
        <v>49</v>
      </c>
      <c r="J3865" s="43" t="s">
        <v>22</v>
      </c>
      <c r="K3865" s="43">
        <v>12.25</v>
      </c>
      <c r="L3865" s="43">
        <v>7.5</v>
      </c>
      <c r="M3865" s="43">
        <v>11</v>
      </c>
      <c r="N3865" s="37" t="s">
        <v>23</v>
      </c>
      <c r="O3865" s="37" t="s">
        <v>1023</v>
      </c>
    </row>
    <row r="3866" spans="1:15" s="36" customFormat="1" x14ac:dyDescent="0.25">
      <c r="A3866" s="37" t="s">
        <v>7679</v>
      </c>
      <c r="B3866" s="44" t="str">
        <f t="shared" si="72"/>
        <v>Oil Guard System W-.5Hp/N161</v>
      </c>
      <c r="C3866" s="37" t="s">
        <v>7680</v>
      </c>
      <c r="D3866" s="37" t="str">
        <f>VLOOKUP(A3866,'[1]Zoeller Pump Company'!$A$10:$C$3862,3,FALSE)</f>
        <v>https://www.zoellerpumps.com/en-us/products/elevator-systems/oil-guard</v>
      </c>
      <c r="E3866" s="37" t="s">
        <v>21</v>
      </c>
      <c r="F3866" s="40">
        <v>3394</v>
      </c>
      <c r="G3866" s="41"/>
      <c r="H3866" s="42">
        <v>53514205683</v>
      </c>
      <c r="I3866" s="43">
        <v>91</v>
      </c>
      <c r="J3866" s="43" t="s">
        <v>22</v>
      </c>
      <c r="K3866" s="43">
        <v>12.25</v>
      </c>
      <c r="L3866" s="43">
        <v>7.5</v>
      </c>
      <c r="M3866" s="43">
        <v>11</v>
      </c>
      <c r="N3866" s="37" t="s">
        <v>23</v>
      </c>
      <c r="O3866" s="37" t="s">
        <v>1023</v>
      </c>
    </row>
    <row r="3867" spans="1:15" s="36" customFormat="1" x14ac:dyDescent="0.25">
      <c r="A3867" s="37" t="s">
        <v>7681</v>
      </c>
      <c r="B3867" s="44" t="str">
        <f t="shared" si="72"/>
        <v>Oil Guard System W-.3Hp/Oil Resistant 6'Cd/N57</v>
      </c>
      <c r="C3867" s="37" t="s">
        <v>7682</v>
      </c>
      <c r="D3867" s="37" t="str">
        <f>VLOOKUP(A3867,'[1]Zoeller Pump Company'!$A$10:$C$3862,3,FALSE)</f>
        <v>https://www.zoellerpumps.com/en-us/products/elevator-systems/oil-guard</v>
      </c>
      <c r="E3867" s="37" t="s">
        <v>21</v>
      </c>
      <c r="F3867" s="40">
        <v>2625</v>
      </c>
      <c r="G3867" s="41"/>
      <c r="H3867" s="42">
        <v>53514329976</v>
      </c>
      <c r="I3867" s="43">
        <v>37</v>
      </c>
      <c r="J3867" s="43" t="s">
        <v>22</v>
      </c>
      <c r="K3867" s="43">
        <v>12.25</v>
      </c>
      <c r="L3867" s="43">
        <v>7.5</v>
      </c>
      <c r="M3867" s="43">
        <v>11</v>
      </c>
      <c r="N3867" s="37" t="s">
        <v>23</v>
      </c>
      <c r="O3867" s="37" t="s">
        <v>1023</v>
      </c>
    </row>
    <row r="3868" spans="1:15" s="36" customFormat="1" x14ac:dyDescent="0.25">
      <c r="A3868" s="37" t="s">
        <v>7683</v>
      </c>
      <c r="B3868" s="44" t="str">
        <f t="shared" si="72"/>
        <v>Oil Guard System W-.4Hp/elevator sump/6'Cd/N152</v>
      </c>
      <c r="C3868" s="37" t="s">
        <v>7684</v>
      </c>
      <c r="D3868" s="37" t="str">
        <f>VLOOKUP(A3868,'[1]Zoeller Pump Company'!$A$10:$C$3862,3,FALSE)</f>
        <v>https://www.zoellerpumps.com/en-us/products/elevator-systems/oil-guard</v>
      </c>
      <c r="E3868" s="37" t="s">
        <v>21</v>
      </c>
      <c r="F3868" s="40">
        <v>2713</v>
      </c>
      <c r="G3868" s="41"/>
      <c r="H3868" s="42">
        <v>53514329990</v>
      </c>
      <c r="I3868" s="43">
        <v>48</v>
      </c>
      <c r="J3868" s="43" t="s">
        <v>22</v>
      </c>
      <c r="K3868" s="43">
        <v>12.25</v>
      </c>
      <c r="L3868" s="43">
        <v>7.5</v>
      </c>
      <c r="M3868" s="43">
        <v>11</v>
      </c>
      <c r="N3868" s="37" t="s">
        <v>23</v>
      </c>
      <c r="O3868" s="37" t="s">
        <v>1023</v>
      </c>
    </row>
    <row r="3869" spans="1:15" s="36" customFormat="1" x14ac:dyDescent="0.25">
      <c r="A3869" s="37" t="s">
        <v>7685</v>
      </c>
      <c r="B3869" s="44" t="str">
        <f t="shared" si="72"/>
        <v>Oil Guard System W-.5Hp/elevator sump/6'Cd/N153</v>
      </c>
      <c r="C3869" s="37" t="s">
        <v>7686</v>
      </c>
      <c r="D3869" s="37" t="str">
        <f>VLOOKUP(A3869,'[1]Zoeller Pump Company'!$A$10:$C$3862,3,FALSE)</f>
        <v>https://www.zoellerpumps.com/en-us/products/elevator-systems/oil-guard</v>
      </c>
      <c r="E3869" s="37" t="s">
        <v>21</v>
      </c>
      <c r="F3869" s="40">
        <v>2849</v>
      </c>
      <c r="G3869" s="41"/>
      <c r="H3869" s="42">
        <v>53514330019</v>
      </c>
      <c r="I3869" s="43">
        <v>49</v>
      </c>
      <c r="J3869" s="43" t="s">
        <v>22</v>
      </c>
      <c r="K3869" s="43">
        <v>12.25</v>
      </c>
      <c r="L3869" s="43">
        <v>7.5</v>
      </c>
      <c r="M3869" s="43">
        <v>11</v>
      </c>
      <c r="N3869" s="37" t="s">
        <v>23</v>
      </c>
      <c r="O3869" s="37" t="s">
        <v>1023</v>
      </c>
    </row>
    <row r="3870" spans="1:15" s="36" customFormat="1" x14ac:dyDescent="0.25">
      <c r="A3870" s="37" t="s">
        <v>7687</v>
      </c>
      <c r="B3870" s="44" t="str">
        <f t="shared" si="72"/>
        <v>Oil Guard System W-.5Hp/Elevator Sump/6'Cd/N161</v>
      </c>
      <c r="C3870" s="37" t="s">
        <v>7688</v>
      </c>
      <c r="D3870" s="37" t="str">
        <f>VLOOKUP(A3870,'[1]Zoeller Pump Company'!$A$10:$C$3862,3,FALSE)</f>
        <v>https://www.zoellerpumps.com/en-us/products/elevator-systems/oil-guard</v>
      </c>
      <c r="E3870" s="37" t="s">
        <v>21</v>
      </c>
      <c r="F3870" s="40">
        <v>3394</v>
      </c>
      <c r="G3870" s="41"/>
      <c r="H3870" s="42">
        <v>53514330033</v>
      </c>
      <c r="I3870" s="43">
        <v>91</v>
      </c>
      <c r="J3870" s="43" t="s">
        <v>22</v>
      </c>
      <c r="K3870" s="43">
        <v>12.25</v>
      </c>
      <c r="L3870" s="43">
        <v>7.5</v>
      </c>
      <c r="M3870" s="43">
        <v>11</v>
      </c>
      <c r="N3870" s="37" t="s">
        <v>23</v>
      </c>
      <c r="O3870" s="37" t="s">
        <v>1023</v>
      </c>
    </row>
    <row r="3871" spans="1:15" s="36" customFormat="1" x14ac:dyDescent="0.25">
      <c r="A3871" s="39" t="s">
        <v>7689</v>
      </c>
      <c r="B3871" s="44" t="str">
        <f t="shared" si="72"/>
        <v>Oil Smart Control/Sim/50Hz/.4Hp/V152</v>
      </c>
      <c r="C3871" s="39" t="str">
        <f>VLOOKUP(A3871,'[2]2021 M10 PricePartsList'!$A:$D,2,FALSE)</f>
        <v>Oil Smart Control/Sim/50Hz/.4Hp/V152</v>
      </c>
      <c r="D3871" s="39" t="s">
        <v>787</v>
      </c>
      <c r="E3871" s="37" t="s">
        <v>21</v>
      </c>
      <c r="F3871" s="50">
        <v>3910</v>
      </c>
      <c r="G3871" s="41"/>
      <c r="H3871" s="42">
        <v>53514208325</v>
      </c>
      <c r="I3871" s="43">
        <v>51</v>
      </c>
      <c r="J3871" s="46" t="s">
        <v>22</v>
      </c>
      <c r="K3871" s="43">
        <v>12.25</v>
      </c>
      <c r="L3871" s="43">
        <v>7.5</v>
      </c>
      <c r="M3871" s="43">
        <v>11</v>
      </c>
      <c r="N3871" s="37" t="s">
        <v>23</v>
      </c>
      <c r="O3871" s="37" t="s">
        <v>1023</v>
      </c>
    </row>
    <row r="3872" spans="1:15" s="36" customFormat="1" x14ac:dyDescent="0.25">
      <c r="A3872" s="39" t="s">
        <v>7690</v>
      </c>
      <c r="B3872" s="44" t="str">
        <f t="shared" si="72"/>
        <v>Oil Smart Control/Sim/50Hz/.5Hp/V153</v>
      </c>
      <c r="C3872" s="39" t="str">
        <f>VLOOKUP(A3872,'[2]2021 M10 PricePartsList'!$A:$D,2,FALSE)</f>
        <v>Oil Smart Control/Sim/50Hz/.5Hp/V153</v>
      </c>
      <c r="D3872" s="39" t="s">
        <v>787</v>
      </c>
      <c r="E3872" s="37" t="s">
        <v>21</v>
      </c>
      <c r="F3872" s="50">
        <v>4031</v>
      </c>
      <c r="G3872" s="41"/>
      <c r="H3872" s="42">
        <v>53514208332</v>
      </c>
      <c r="I3872" s="43">
        <v>50</v>
      </c>
      <c r="J3872" s="46" t="s">
        <v>22</v>
      </c>
      <c r="K3872" s="43">
        <v>12.25</v>
      </c>
      <c r="L3872" s="43">
        <v>7.5</v>
      </c>
      <c r="M3872" s="43">
        <v>11</v>
      </c>
      <c r="N3872" s="37" t="s">
        <v>23</v>
      </c>
      <c r="O3872" s="37" t="s">
        <v>1023</v>
      </c>
    </row>
    <row r="3873" spans="1:15" s="36" customFormat="1" x14ac:dyDescent="0.25">
      <c r="A3873" s="39" t="s">
        <v>7691</v>
      </c>
      <c r="B3873" s="44" t="str">
        <f t="shared" si="72"/>
        <v>Oil Smart Control/Sim/50Hz/.5Hp/V161</v>
      </c>
      <c r="C3873" s="39" t="str">
        <f>VLOOKUP(A3873,'[2]2021 M10 PricePartsList'!$A:$D,2,FALSE)</f>
        <v>Oil Smart Control/Sim/50Hz/.5Hp/V161</v>
      </c>
      <c r="D3873" s="39" t="s">
        <v>787</v>
      </c>
      <c r="E3873" s="37" t="s">
        <v>21</v>
      </c>
      <c r="F3873" s="50">
        <v>4456</v>
      </c>
      <c r="G3873" s="41"/>
      <c r="H3873" s="42">
        <v>53514208349</v>
      </c>
      <c r="I3873" s="43">
        <v>92</v>
      </c>
      <c r="J3873" s="46" t="s">
        <v>22</v>
      </c>
      <c r="K3873" s="43">
        <v>12.25</v>
      </c>
      <c r="L3873" s="43">
        <v>7.5</v>
      </c>
      <c r="M3873" s="43">
        <v>11</v>
      </c>
      <c r="N3873" s="37" t="s">
        <v>23</v>
      </c>
      <c r="O3873" s="37" t="s">
        <v>1023</v>
      </c>
    </row>
    <row r="3874" spans="1:15" s="36" customFormat="1" x14ac:dyDescent="0.25">
      <c r="A3874" s="37" t="s">
        <v>7692</v>
      </c>
      <c r="B3874" s="44" t="str">
        <f t="shared" si="72"/>
        <v>M95 115V/1Ph/.5Hp/cCSAus</v>
      </c>
      <c r="C3874" s="37" t="s">
        <v>7693</v>
      </c>
      <c r="D3874" s="37" t="str">
        <f>VLOOKUP(A3874,'[1]Zoeller Pump Company'!$A$10:$C$3862,3,FALSE)</f>
        <v>https://www.zoellerpumps.com/en-us/products/sump-effluent-pumps/residential/model-95</v>
      </c>
      <c r="E3874" s="37" t="s">
        <v>21</v>
      </c>
      <c r="F3874" s="40">
        <v>479</v>
      </c>
      <c r="G3874" s="41">
        <f t="shared" ref="G3874:G3907" si="73">F3874*0.75</f>
        <v>359.25</v>
      </c>
      <c r="H3874" s="42">
        <v>53514399573</v>
      </c>
      <c r="I3874" s="43">
        <v>38</v>
      </c>
      <c r="J3874" s="43" t="s">
        <v>22</v>
      </c>
      <c r="K3874" s="43">
        <v>12.25</v>
      </c>
      <c r="L3874" s="43">
        <v>7.75</v>
      </c>
      <c r="M3874" s="43">
        <v>11</v>
      </c>
      <c r="N3874" s="37" t="s">
        <v>986</v>
      </c>
      <c r="O3874" s="37" t="s">
        <v>24</v>
      </c>
    </row>
    <row r="3875" spans="1:15" s="36" customFormat="1" x14ac:dyDescent="0.25">
      <c r="A3875" s="37" t="s">
        <v>7694</v>
      </c>
      <c r="B3875" s="44" t="str">
        <f t="shared" si="72"/>
        <v>M98 115V/1Ph/cCSAus/UL</v>
      </c>
      <c r="C3875" s="37" t="s">
        <v>7695</v>
      </c>
      <c r="D3875" s="37" t="str">
        <f>VLOOKUP(A3875,'[1]Zoeller Pump Company'!$A$10:$C$3862,3,FALSE)</f>
        <v>https://www.zoellerpumps.com/en-us/products/sump-effluent-pumps/residential/model-98</v>
      </c>
      <c r="E3875" s="37" t="s">
        <v>21</v>
      </c>
      <c r="F3875" s="40">
        <v>363</v>
      </c>
      <c r="G3875" s="41">
        <f t="shared" si="73"/>
        <v>272.25</v>
      </c>
      <c r="H3875" s="42">
        <v>53514029463</v>
      </c>
      <c r="I3875" s="43">
        <v>36</v>
      </c>
      <c r="J3875" s="43" t="s">
        <v>22</v>
      </c>
      <c r="K3875" s="43">
        <v>12.25</v>
      </c>
      <c r="L3875" s="43">
        <v>7.75</v>
      </c>
      <c r="M3875" s="43">
        <v>11</v>
      </c>
      <c r="N3875" s="37" t="s">
        <v>195</v>
      </c>
      <c r="O3875" s="37" t="s">
        <v>196</v>
      </c>
    </row>
    <row r="3876" spans="1:15" s="36" customFormat="1" x14ac:dyDescent="0.25">
      <c r="A3876" s="37" t="s">
        <v>7696</v>
      </c>
      <c r="B3876" s="44" t="str">
        <f t="shared" si="72"/>
        <v>N98 115V/1Ph/cCSAus/UL</v>
      </c>
      <c r="C3876" s="37" t="s">
        <v>7697</v>
      </c>
      <c r="D3876" s="37" t="s">
        <v>7698</v>
      </c>
      <c r="E3876" s="37" t="s">
        <v>21</v>
      </c>
      <c r="F3876" s="40">
        <v>342</v>
      </c>
      <c r="G3876" s="41">
        <f t="shared" si="73"/>
        <v>256.5</v>
      </c>
      <c r="H3876" s="42">
        <v>53514029470</v>
      </c>
      <c r="I3876" s="43">
        <v>35</v>
      </c>
      <c r="J3876" s="43" t="s">
        <v>22</v>
      </c>
      <c r="K3876" s="43">
        <v>12.25</v>
      </c>
      <c r="L3876" s="43">
        <v>7.75</v>
      </c>
      <c r="M3876" s="43">
        <v>11</v>
      </c>
      <c r="N3876" s="37" t="s">
        <v>195</v>
      </c>
      <c r="O3876" s="37" t="s">
        <v>196</v>
      </c>
    </row>
    <row r="3877" spans="1:15" s="36" customFormat="1" x14ac:dyDescent="0.25">
      <c r="A3877" s="37" t="s">
        <v>7699</v>
      </c>
      <c r="B3877" s="44" t="str">
        <f t="shared" si="72"/>
        <v>D98 230V/1Ph/cCSAus/UL</v>
      </c>
      <c r="C3877" s="37" t="s">
        <v>7700</v>
      </c>
      <c r="D3877" s="37" t="s">
        <v>7698</v>
      </c>
      <c r="E3877" s="37" t="s">
        <v>21</v>
      </c>
      <c r="F3877" s="40">
        <v>398</v>
      </c>
      <c r="G3877" s="41">
        <f t="shared" si="73"/>
        <v>298.5</v>
      </c>
      <c r="H3877" s="42">
        <v>53514029487</v>
      </c>
      <c r="I3877" s="43">
        <v>36</v>
      </c>
      <c r="J3877" s="43" t="s">
        <v>22</v>
      </c>
      <c r="K3877" s="43">
        <v>12.25</v>
      </c>
      <c r="L3877" s="43">
        <v>7.75</v>
      </c>
      <c r="M3877" s="43">
        <v>11</v>
      </c>
      <c r="N3877" s="37" t="s">
        <v>195</v>
      </c>
      <c r="O3877" s="37" t="s">
        <v>196</v>
      </c>
    </row>
    <row r="3878" spans="1:15" s="36" customFormat="1" x14ac:dyDescent="0.25">
      <c r="A3878" s="37" t="s">
        <v>7701</v>
      </c>
      <c r="B3878" s="44" t="str">
        <f t="shared" si="72"/>
        <v>E98 230V/1Ph/cCSAus/UL</v>
      </c>
      <c r="C3878" s="37" t="s">
        <v>7702</v>
      </c>
      <c r="D3878" s="37" t="s">
        <v>7698</v>
      </c>
      <c r="E3878" s="37" t="s">
        <v>21</v>
      </c>
      <c r="F3878" s="40">
        <v>376</v>
      </c>
      <c r="G3878" s="41">
        <f t="shared" si="73"/>
        <v>282</v>
      </c>
      <c r="H3878" s="42">
        <v>53514029494</v>
      </c>
      <c r="I3878" s="43">
        <v>35</v>
      </c>
      <c r="J3878" s="43" t="s">
        <v>22</v>
      </c>
      <c r="K3878" s="43">
        <v>12.25</v>
      </c>
      <c r="L3878" s="43">
        <v>7.75</v>
      </c>
      <c r="M3878" s="43">
        <v>11</v>
      </c>
      <c r="N3878" s="37" t="s">
        <v>195</v>
      </c>
      <c r="O3878" s="37" t="s">
        <v>196</v>
      </c>
    </row>
    <row r="3879" spans="1:15" s="36" customFormat="1" x14ac:dyDescent="0.25">
      <c r="A3879" s="37" t="s">
        <v>7703</v>
      </c>
      <c r="B3879" s="44" t="str">
        <f t="shared" si="72"/>
        <v>BN98 115V/1Ph/Pb15'/UL/cCSAus Pump</v>
      </c>
      <c r="C3879" s="37" t="s">
        <v>7704</v>
      </c>
      <c r="D3879" s="37" t="s">
        <v>7698</v>
      </c>
      <c r="E3879" s="37" t="s">
        <v>21</v>
      </c>
      <c r="F3879" s="40">
        <v>384</v>
      </c>
      <c r="G3879" s="41">
        <f t="shared" si="73"/>
        <v>288</v>
      </c>
      <c r="H3879" s="42">
        <v>53514029500</v>
      </c>
      <c r="I3879" s="43">
        <v>37</v>
      </c>
      <c r="J3879" s="43" t="s">
        <v>22</v>
      </c>
      <c r="K3879" s="43">
        <v>12.25</v>
      </c>
      <c r="L3879" s="43">
        <v>7.75</v>
      </c>
      <c r="M3879" s="43">
        <v>11</v>
      </c>
      <c r="N3879" s="37" t="s">
        <v>195</v>
      </c>
      <c r="O3879" s="37" t="s">
        <v>196</v>
      </c>
    </row>
    <row r="3880" spans="1:15" s="36" customFormat="1" x14ac:dyDescent="0.25">
      <c r="A3880" s="37" t="s">
        <v>7705</v>
      </c>
      <c r="B3880" s="44" t="str">
        <f t="shared" si="72"/>
        <v>M98 25'Cd/115V/1Ph/cCSAus/UL</v>
      </c>
      <c r="C3880" s="37" t="s">
        <v>7706</v>
      </c>
      <c r="D3880" s="37" t="s">
        <v>7698</v>
      </c>
      <c r="E3880" s="37" t="s">
        <v>21</v>
      </c>
      <c r="F3880" s="40">
        <v>403</v>
      </c>
      <c r="G3880" s="41">
        <f t="shared" si="73"/>
        <v>302.25</v>
      </c>
      <c r="H3880" s="42">
        <v>53514036485</v>
      </c>
      <c r="I3880" s="43">
        <v>38</v>
      </c>
      <c r="J3880" s="43" t="s">
        <v>22</v>
      </c>
      <c r="K3880" s="43">
        <v>12.25</v>
      </c>
      <c r="L3880" s="43">
        <v>7.75</v>
      </c>
      <c r="M3880" s="43">
        <v>11</v>
      </c>
      <c r="N3880" s="37" t="s">
        <v>195</v>
      </c>
      <c r="O3880" s="37" t="s">
        <v>196</v>
      </c>
    </row>
    <row r="3881" spans="1:15" s="36" customFormat="1" x14ac:dyDescent="0.25">
      <c r="A3881" s="37" t="s">
        <v>7707</v>
      </c>
      <c r="B3881" s="44" t="str">
        <f t="shared" si="72"/>
        <v>N98 35'Cd/115V/1Ph/cCSAus/UL</v>
      </c>
      <c r="C3881" s="37" t="s">
        <v>7708</v>
      </c>
      <c r="D3881" s="37" t="s">
        <v>7698</v>
      </c>
      <c r="E3881" s="37" t="s">
        <v>21</v>
      </c>
      <c r="F3881" s="40">
        <v>412</v>
      </c>
      <c r="G3881" s="41">
        <f t="shared" si="73"/>
        <v>309</v>
      </c>
      <c r="H3881" s="42">
        <v>53514036515</v>
      </c>
      <c r="I3881" s="43">
        <v>40</v>
      </c>
      <c r="J3881" s="43" t="s">
        <v>22</v>
      </c>
      <c r="K3881" s="43">
        <v>12.25</v>
      </c>
      <c r="L3881" s="43">
        <v>7.75</v>
      </c>
      <c r="M3881" s="43">
        <v>11</v>
      </c>
      <c r="N3881" s="37" t="s">
        <v>195</v>
      </c>
      <c r="O3881" s="37" t="s">
        <v>196</v>
      </c>
    </row>
    <row r="3882" spans="1:15" s="36" customFormat="1" x14ac:dyDescent="0.25">
      <c r="A3882" s="37" t="s">
        <v>7709</v>
      </c>
      <c r="B3882" s="44" t="str">
        <f t="shared" si="72"/>
        <v>M98 35'Cd/115V/1Ph/cCSAus/UL</v>
      </c>
      <c r="C3882" s="37" t="s">
        <v>7710</v>
      </c>
      <c r="D3882" s="37" t="s">
        <v>7698</v>
      </c>
      <c r="E3882" s="37" t="s">
        <v>21</v>
      </c>
      <c r="F3882" s="40">
        <v>433</v>
      </c>
      <c r="G3882" s="41">
        <f t="shared" si="73"/>
        <v>324.75</v>
      </c>
      <c r="H3882" s="42">
        <v>53514036850</v>
      </c>
      <c r="I3882" s="43">
        <v>40</v>
      </c>
      <c r="J3882" s="43" t="s">
        <v>22</v>
      </c>
      <c r="K3882" s="43">
        <v>12.25</v>
      </c>
      <c r="L3882" s="43">
        <v>7.75</v>
      </c>
      <c r="M3882" s="43">
        <v>11</v>
      </c>
      <c r="N3882" s="37" t="s">
        <v>195</v>
      </c>
      <c r="O3882" s="37" t="s">
        <v>196</v>
      </c>
    </row>
    <row r="3883" spans="1:15" s="36" customFormat="1" x14ac:dyDescent="0.25">
      <c r="A3883" s="37" t="s">
        <v>7711</v>
      </c>
      <c r="B3883" s="44" t="str">
        <f t="shared" ref="B3883:B3908" si="74">IF(D3883&lt;&gt;0,HYPERLINK(D3883,C3883),"NO LINK")</f>
        <v>N98 25'Cd/115V/1Ph/cCSAus/UL</v>
      </c>
      <c r="C3883" s="37" t="s">
        <v>7712</v>
      </c>
      <c r="D3883" s="37" t="s">
        <v>7698</v>
      </c>
      <c r="E3883" s="37" t="s">
        <v>21</v>
      </c>
      <c r="F3883" s="40">
        <v>382</v>
      </c>
      <c r="G3883" s="41">
        <f t="shared" si="73"/>
        <v>286.5</v>
      </c>
      <c r="H3883" s="42">
        <v>53514037390</v>
      </c>
      <c r="I3883" s="43">
        <v>37</v>
      </c>
      <c r="J3883" s="43" t="s">
        <v>22</v>
      </c>
      <c r="K3883" s="43">
        <v>12.25</v>
      </c>
      <c r="L3883" s="43">
        <v>7.75</v>
      </c>
      <c r="M3883" s="43">
        <v>11</v>
      </c>
      <c r="N3883" s="37" t="s">
        <v>195</v>
      </c>
      <c r="O3883" s="37" t="s">
        <v>196</v>
      </c>
    </row>
    <row r="3884" spans="1:15" s="36" customFormat="1" x14ac:dyDescent="0.25">
      <c r="A3884" s="37" t="s">
        <v>7713</v>
      </c>
      <c r="B3884" s="44" t="str">
        <f t="shared" si="74"/>
        <v>BE98 230V/1Ph/Pb15'/cCSAus/UL</v>
      </c>
      <c r="C3884" s="37" t="s">
        <v>7714</v>
      </c>
      <c r="D3884" s="37" t="s">
        <v>7698</v>
      </c>
      <c r="E3884" s="37" t="s">
        <v>21</v>
      </c>
      <c r="F3884" s="40">
        <v>420</v>
      </c>
      <c r="G3884" s="41">
        <f t="shared" si="73"/>
        <v>315</v>
      </c>
      <c r="H3884" s="42">
        <v>53514041434</v>
      </c>
      <c r="I3884" s="43">
        <v>37</v>
      </c>
      <c r="J3884" s="43" t="s">
        <v>22</v>
      </c>
      <c r="K3884" s="43">
        <v>12.25</v>
      </c>
      <c r="L3884" s="43">
        <v>7.75</v>
      </c>
      <c r="M3884" s="43">
        <v>11</v>
      </c>
      <c r="N3884" s="37" t="s">
        <v>195</v>
      </c>
      <c r="O3884" s="37" t="s">
        <v>196</v>
      </c>
    </row>
    <row r="3885" spans="1:15" s="36" customFormat="1" x14ac:dyDescent="0.25">
      <c r="A3885" s="37" t="s">
        <v>7715</v>
      </c>
      <c r="B3885" s="44" t="str">
        <f t="shared" si="74"/>
        <v>D98 25'Cd/230V/1Ph/cCSAus/UL</v>
      </c>
      <c r="C3885" s="37" t="s">
        <v>7716</v>
      </c>
      <c r="D3885" s="37" t="s">
        <v>7698</v>
      </c>
      <c r="E3885" s="37" t="s">
        <v>21</v>
      </c>
      <c r="F3885" s="40">
        <v>438</v>
      </c>
      <c r="G3885" s="41">
        <f t="shared" si="73"/>
        <v>328.5</v>
      </c>
      <c r="H3885" s="42">
        <v>53514058289</v>
      </c>
      <c r="I3885" s="43">
        <v>39</v>
      </c>
      <c r="J3885" s="43" t="s">
        <v>22</v>
      </c>
      <c r="K3885" s="43">
        <v>12.25</v>
      </c>
      <c r="L3885" s="43">
        <v>7.75</v>
      </c>
      <c r="M3885" s="43">
        <v>11</v>
      </c>
      <c r="N3885" s="37" t="s">
        <v>195</v>
      </c>
      <c r="O3885" s="37" t="s">
        <v>196</v>
      </c>
    </row>
    <row r="3886" spans="1:15" s="36" customFormat="1" x14ac:dyDescent="0.25">
      <c r="A3886" s="37" t="s">
        <v>7717</v>
      </c>
      <c r="B3886" s="44" t="str">
        <f t="shared" si="74"/>
        <v>M98 115V/1Ph/Ci Imp/cCSAus/UL</v>
      </c>
      <c r="C3886" s="37" t="s">
        <v>7718</v>
      </c>
      <c r="D3886" s="37" t="s">
        <v>7698</v>
      </c>
      <c r="E3886" s="37" t="s">
        <v>21</v>
      </c>
      <c r="F3886" s="40">
        <v>393</v>
      </c>
      <c r="G3886" s="41">
        <f t="shared" si="73"/>
        <v>294.75</v>
      </c>
      <c r="H3886" s="42">
        <v>53514070045</v>
      </c>
      <c r="I3886" s="43">
        <v>36</v>
      </c>
      <c r="J3886" s="43" t="s">
        <v>22</v>
      </c>
      <c r="K3886" s="43">
        <v>12.25</v>
      </c>
      <c r="L3886" s="43">
        <v>7.75</v>
      </c>
      <c r="M3886" s="43">
        <v>11</v>
      </c>
      <c r="N3886" s="37" t="s">
        <v>195</v>
      </c>
      <c r="O3886" s="37" t="s">
        <v>196</v>
      </c>
    </row>
    <row r="3887" spans="1:15" s="36" customFormat="1" x14ac:dyDescent="0.25">
      <c r="A3887" s="37" t="s">
        <v>7719</v>
      </c>
      <c r="B3887" s="44" t="str">
        <f t="shared" si="74"/>
        <v>N98 115V/1Ph/Ci Imp/cCSAus/UL</v>
      </c>
      <c r="C3887" s="37" t="s">
        <v>7720</v>
      </c>
      <c r="D3887" s="37" t="s">
        <v>7698</v>
      </c>
      <c r="E3887" s="37" t="s">
        <v>21</v>
      </c>
      <c r="F3887" s="40">
        <v>372</v>
      </c>
      <c r="G3887" s="41">
        <f t="shared" si="73"/>
        <v>279</v>
      </c>
      <c r="H3887" s="42">
        <v>53514070052</v>
      </c>
      <c r="I3887" s="43">
        <v>35</v>
      </c>
      <c r="J3887" s="43" t="s">
        <v>22</v>
      </c>
      <c r="K3887" s="43">
        <v>12.25</v>
      </c>
      <c r="L3887" s="43">
        <v>7.75</v>
      </c>
      <c r="M3887" s="43">
        <v>11</v>
      </c>
      <c r="N3887" s="37" t="s">
        <v>195</v>
      </c>
      <c r="O3887" s="37" t="s">
        <v>196</v>
      </c>
    </row>
    <row r="3888" spans="1:15" s="36" customFormat="1" x14ac:dyDescent="0.25">
      <c r="A3888" s="37" t="s">
        <v>7721</v>
      </c>
      <c r="B3888" s="44" t="str">
        <f t="shared" si="74"/>
        <v>BN98 115V/1Ph/Ci Imp/Pb15'/UL/cCSAus</v>
      </c>
      <c r="C3888" s="37" t="s">
        <v>7722</v>
      </c>
      <c r="D3888" s="37" t="s">
        <v>7698</v>
      </c>
      <c r="E3888" s="37" t="s">
        <v>21</v>
      </c>
      <c r="F3888" s="40">
        <v>414</v>
      </c>
      <c r="G3888" s="41">
        <f t="shared" si="73"/>
        <v>310.5</v>
      </c>
      <c r="H3888" s="42">
        <v>53514087425</v>
      </c>
      <c r="I3888" s="43">
        <v>37</v>
      </c>
      <c r="J3888" s="43" t="s">
        <v>22</v>
      </c>
      <c r="K3888" s="43">
        <v>12.25</v>
      </c>
      <c r="L3888" s="43">
        <v>7.75</v>
      </c>
      <c r="M3888" s="43">
        <v>11</v>
      </c>
      <c r="N3888" s="37" t="s">
        <v>195</v>
      </c>
      <c r="O3888" s="37" t="s">
        <v>196</v>
      </c>
    </row>
    <row r="3889" spans="1:15" s="36" customFormat="1" x14ac:dyDescent="0.25">
      <c r="A3889" s="37" t="s">
        <v>7723</v>
      </c>
      <c r="B3889" s="44" t="str">
        <f t="shared" si="74"/>
        <v>E98 50'Cd/230V/1Ph/cCSAus/UL</v>
      </c>
      <c r="C3889" s="37" t="s">
        <v>7724</v>
      </c>
      <c r="D3889" s="37" t="s">
        <v>7698</v>
      </c>
      <c r="E3889" s="37" t="s">
        <v>21</v>
      </c>
      <c r="F3889" s="40">
        <v>498</v>
      </c>
      <c r="G3889" s="41">
        <f t="shared" si="73"/>
        <v>373.5</v>
      </c>
      <c r="H3889" s="42">
        <v>53514090548</v>
      </c>
      <c r="I3889" s="43">
        <v>44</v>
      </c>
      <c r="J3889" s="43" t="s">
        <v>22</v>
      </c>
      <c r="K3889" s="43">
        <v>12.25</v>
      </c>
      <c r="L3889" s="43">
        <v>7.75</v>
      </c>
      <c r="M3889" s="43">
        <v>11</v>
      </c>
      <c r="N3889" s="37" t="s">
        <v>195</v>
      </c>
      <c r="O3889" s="37" t="s">
        <v>196</v>
      </c>
    </row>
    <row r="3890" spans="1:15" s="36" customFormat="1" x14ac:dyDescent="0.25">
      <c r="A3890" s="37" t="s">
        <v>7725</v>
      </c>
      <c r="B3890" s="44" t="str">
        <f t="shared" si="74"/>
        <v>M98 35'Cd/115V/1Ph/Ci Imp/cCSAus/UL</v>
      </c>
      <c r="C3890" s="37" t="s">
        <v>7726</v>
      </c>
      <c r="D3890" s="37" t="s">
        <v>7698</v>
      </c>
      <c r="E3890" s="37" t="s">
        <v>21</v>
      </c>
      <c r="F3890" s="40">
        <v>463</v>
      </c>
      <c r="G3890" s="41">
        <f t="shared" si="73"/>
        <v>347.25</v>
      </c>
      <c r="H3890" s="42">
        <v>53514099152</v>
      </c>
      <c r="I3890" s="43">
        <v>40</v>
      </c>
      <c r="J3890" s="43" t="s">
        <v>22</v>
      </c>
      <c r="K3890" s="43">
        <v>12.25</v>
      </c>
      <c r="L3890" s="43">
        <v>7.75</v>
      </c>
      <c r="M3890" s="43">
        <v>11</v>
      </c>
      <c r="N3890" s="37" t="s">
        <v>195</v>
      </c>
      <c r="O3890" s="37" t="s">
        <v>196</v>
      </c>
    </row>
    <row r="3891" spans="1:15" s="36" customFormat="1" x14ac:dyDescent="0.25">
      <c r="A3891" s="37" t="s">
        <v>7727</v>
      </c>
      <c r="B3891" s="44" t="str">
        <f t="shared" si="74"/>
        <v>E98 230V/1Ph/CI Imp/cCSAus/UL</v>
      </c>
      <c r="C3891" s="37" t="s">
        <v>7728</v>
      </c>
      <c r="D3891" s="37" t="s">
        <v>7698</v>
      </c>
      <c r="E3891" s="37" t="s">
        <v>21</v>
      </c>
      <c r="F3891" s="40">
        <v>406</v>
      </c>
      <c r="G3891" s="41">
        <f t="shared" si="73"/>
        <v>304.5</v>
      </c>
      <c r="H3891" s="42">
        <v>53514101350</v>
      </c>
      <c r="I3891" s="43">
        <v>35</v>
      </c>
      <c r="J3891" s="43" t="s">
        <v>22</v>
      </c>
      <c r="K3891" s="43">
        <v>12.25</v>
      </c>
      <c r="L3891" s="43">
        <v>7.75</v>
      </c>
      <c r="M3891" s="43">
        <v>11</v>
      </c>
      <c r="N3891" s="37" t="s">
        <v>195</v>
      </c>
      <c r="O3891" s="37" t="s">
        <v>196</v>
      </c>
    </row>
    <row r="3892" spans="1:15" s="36" customFormat="1" x14ac:dyDescent="0.25">
      <c r="A3892" s="37" t="s">
        <v>7729</v>
      </c>
      <c r="B3892" s="44" t="str">
        <f t="shared" si="74"/>
        <v>BN98 35'Cd/115V/1P/Pb35'/cCSAus/UL</v>
      </c>
      <c r="C3892" s="37" t="s">
        <v>7730</v>
      </c>
      <c r="D3892" s="37" t="s">
        <v>7698</v>
      </c>
      <c r="E3892" s="37" t="s">
        <v>21</v>
      </c>
      <c r="F3892" s="40">
        <v>454</v>
      </c>
      <c r="G3892" s="41">
        <f t="shared" si="73"/>
        <v>340.5</v>
      </c>
      <c r="H3892" s="42">
        <v>53514103064</v>
      </c>
      <c r="I3892" s="43">
        <v>39</v>
      </c>
      <c r="J3892" s="43" t="s">
        <v>22</v>
      </c>
      <c r="K3892" s="43">
        <v>12.25</v>
      </c>
      <c r="L3892" s="43">
        <v>7.75</v>
      </c>
      <c r="M3892" s="43">
        <v>11</v>
      </c>
      <c r="N3892" s="37" t="s">
        <v>195</v>
      </c>
      <c r="O3892" s="37" t="s">
        <v>196</v>
      </c>
    </row>
    <row r="3893" spans="1:15" s="36" customFormat="1" x14ac:dyDescent="0.25">
      <c r="A3893" s="37" t="s">
        <v>7731</v>
      </c>
      <c r="B3893" s="44" t="str">
        <f t="shared" si="74"/>
        <v>N98 35'Cd/115V/1Ph/Ci Imp/cCSAus/UL</v>
      </c>
      <c r="C3893" s="37" t="s">
        <v>7732</v>
      </c>
      <c r="D3893" s="37" t="s">
        <v>7698</v>
      </c>
      <c r="E3893" s="37" t="s">
        <v>21</v>
      </c>
      <c r="F3893" s="40">
        <v>442</v>
      </c>
      <c r="G3893" s="41">
        <f t="shared" si="73"/>
        <v>331.5</v>
      </c>
      <c r="H3893" s="42">
        <v>53514104399</v>
      </c>
      <c r="I3893" s="43">
        <v>40</v>
      </c>
      <c r="J3893" s="43" t="s">
        <v>22</v>
      </c>
      <c r="K3893" s="43">
        <v>12.25</v>
      </c>
      <c r="L3893" s="43">
        <v>7.75</v>
      </c>
      <c r="M3893" s="43">
        <v>11</v>
      </c>
      <c r="N3893" s="37" t="s">
        <v>195</v>
      </c>
      <c r="O3893" s="37" t="s">
        <v>196</v>
      </c>
    </row>
    <row r="3894" spans="1:15" s="36" customFormat="1" x14ac:dyDescent="0.25">
      <c r="A3894" s="37" t="s">
        <v>7733</v>
      </c>
      <c r="B3894" s="44" t="str">
        <f t="shared" si="74"/>
        <v>D98 230V/1Ph/Ci Imp/cCSAus/UL</v>
      </c>
      <c r="C3894" s="37" t="s">
        <v>7734</v>
      </c>
      <c r="D3894" s="37" t="s">
        <v>7698</v>
      </c>
      <c r="E3894" s="37" t="s">
        <v>21</v>
      </c>
      <c r="F3894" s="40">
        <v>428</v>
      </c>
      <c r="G3894" s="41">
        <f t="shared" si="73"/>
        <v>321</v>
      </c>
      <c r="H3894" s="42">
        <v>53514114732</v>
      </c>
      <c r="I3894" s="43">
        <v>36</v>
      </c>
      <c r="J3894" s="43" t="s">
        <v>22</v>
      </c>
      <c r="K3894" s="43">
        <v>12.25</v>
      </c>
      <c r="L3894" s="43">
        <v>7.75</v>
      </c>
      <c r="M3894" s="43">
        <v>11</v>
      </c>
      <c r="N3894" s="37" t="s">
        <v>195</v>
      </c>
      <c r="O3894" s="37" t="s">
        <v>196</v>
      </c>
    </row>
    <row r="3895" spans="1:15" s="36" customFormat="1" x14ac:dyDescent="0.25">
      <c r="A3895" s="37" t="s">
        <v>7735</v>
      </c>
      <c r="B3895" s="44" t="str">
        <f t="shared" si="74"/>
        <v>D98 50'Cd/230V/1Ph/cCSAus/UL</v>
      </c>
      <c r="C3895" s="37" t="s">
        <v>7736</v>
      </c>
      <c r="D3895" s="37" t="s">
        <v>7698</v>
      </c>
      <c r="E3895" s="37" t="s">
        <v>21</v>
      </c>
      <c r="F3895" s="40">
        <v>520</v>
      </c>
      <c r="G3895" s="41">
        <f t="shared" si="73"/>
        <v>390</v>
      </c>
      <c r="H3895" s="42">
        <v>53514117238</v>
      </c>
      <c r="I3895" s="43">
        <v>45</v>
      </c>
      <c r="J3895" s="43" t="s">
        <v>22</v>
      </c>
      <c r="K3895" s="43">
        <v>12.25</v>
      </c>
      <c r="L3895" s="43">
        <v>7.75</v>
      </c>
      <c r="M3895" s="43">
        <v>11</v>
      </c>
      <c r="N3895" s="37" t="s">
        <v>195</v>
      </c>
      <c r="O3895" s="37" t="s">
        <v>196</v>
      </c>
    </row>
    <row r="3896" spans="1:15" s="36" customFormat="1" x14ac:dyDescent="0.25">
      <c r="A3896" s="37" t="s">
        <v>7737</v>
      </c>
      <c r="B3896" s="44" t="str">
        <f t="shared" si="74"/>
        <v>E98 25'Cd/230V/1Ph/cCSAus/UL</v>
      </c>
      <c r="C3896" s="37" t="s">
        <v>7738</v>
      </c>
      <c r="D3896" s="37" t="s">
        <v>7698</v>
      </c>
      <c r="E3896" s="37" t="s">
        <v>21</v>
      </c>
      <c r="F3896" s="40">
        <v>416</v>
      </c>
      <c r="G3896" s="41">
        <f t="shared" si="73"/>
        <v>312</v>
      </c>
      <c r="H3896" s="42">
        <v>53514123024</v>
      </c>
      <c r="I3896" s="43">
        <v>44</v>
      </c>
      <c r="J3896" s="43" t="s">
        <v>22</v>
      </c>
      <c r="K3896" s="43">
        <v>12.25</v>
      </c>
      <c r="L3896" s="43">
        <v>7.75</v>
      </c>
      <c r="M3896" s="43">
        <v>11</v>
      </c>
      <c r="N3896" s="37" t="s">
        <v>195</v>
      </c>
      <c r="O3896" s="37" t="s">
        <v>196</v>
      </c>
    </row>
    <row r="3897" spans="1:15" s="36" customFormat="1" x14ac:dyDescent="0.25">
      <c r="A3897" s="37" t="s">
        <v>7739</v>
      </c>
      <c r="B3897" s="44" t="str">
        <f t="shared" si="74"/>
        <v>E98 35'Cd/230V/1Ph/cCSAus/UL</v>
      </c>
      <c r="C3897" s="37" t="s">
        <v>7740</v>
      </c>
      <c r="D3897" s="37" t="s">
        <v>7698</v>
      </c>
      <c r="E3897" s="37" t="s">
        <v>21</v>
      </c>
      <c r="F3897" s="40">
        <v>446</v>
      </c>
      <c r="G3897" s="41">
        <f t="shared" si="73"/>
        <v>334.5</v>
      </c>
      <c r="H3897" s="42">
        <v>53514132248</v>
      </c>
      <c r="I3897" s="43">
        <v>40</v>
      </c>
      <c r="J3897" s="43" t="s">
        <v>22</v>
      </c>
      <c r="K3897" s="43">
        <v>12.25</v>
      </c>
      <c r="L3897" s="43">
        <v>7.75</v>
      </c>
      <c r="M3897" s="43">
        <v>11</v>
      </c>
      <c r="N3897" s="37" t="s">
        <v>195</v>
      </c>
      <c r="O3897" s="37" t="s">
        <v>196</v>
      </c>
    </row>
    <row r="3898" spans="1:15" s="36" customFormat="1" x14ac:dyDescent="0.25">
      <c r="A3898" s="37" t="s">
        <v>7741</v>
      </c>
      <c r="B3898" s="44" t="str">
        <f t="shared" si="74"/>
        <v>BN98 25'Cd/115V/1P/Pb25'/UL/cCSAus</v>
      </c>
      <c r="C3898" s="37" t="s">
        <v>7742</v>
      </c>
      <c r="D3898" s="37" t="s">
        <v>7698</v>
      </c>
      <c r="E3898" s="37" t="s">
        <v>21</v>
      </c>
      <c r="F3898" s="40">
        <v>424</v>
      </c>
      <c r="G3898" s="41">
        <f t="shared" si="73"/>
        <v>318</v>
      </c>
      <c r="H3898" s="42">
        <v>53514165079</v>
      </c>
      <c r="I3898" s="43">
        <v>39</v>
      </c>
      <c r="J3898" s="43" t="s">
        <v>22</v>
      </c>
      <c r="K3898" s="43">
        <v>12.25</v>
      </c>
      <c r="L3898" s="43">
        <v>7.75</v>
      </c>
      <c r="M3898" s="43">
        <v>11</v>
      </c>
      <c r="N3898" s="37" t="s">
        <v>195</v>
      </c>
      <c r="O3898" s="37" t="s">
        <v>196</v>
      </c>
    </row>
    <row r="3899" spans="1:15" s="36" customFormat="1" x14ac:dyDescent="0.25">
      <c r="A3899" s="37" t="s">
        <v>7743</v>
      </c>
      <c r="B3899" s="44" t="str">
        <f t="shared" si="74"/>
        <v>N98 25'Cd/115V/1Ph/Ci Imp/cCSAus/UL</v>
      </c>
      <c r="C3899" s="37" t="s">
        <v>7744</v>
      </c>
      <c r="D3899" s="37" t="s">
        <v>7698</v>
      </c>
      <c r="E3899" s="37" t="s">
        <v>21</v>
      </c>
      <c r="F3899" s="40">
        <v>412</v>
      </c>
      <c r="G3899" s="41">
        <f t="shared" si="73"/>
        <v>309</v>
      </c>
      <c r="H3899" s="42">
        <v>53514312220</v>
      </c>
      <c r="I3899" s="43">
        <v>40</v>
      </c>
      <c r="J3899" s="43" t="s">
        <v>22</v>
      </c>
      <c r="K3899" s="43">
        <v>12.25</v>
      </c>
      <c r="L3899" s="43">
        <v>7.75</v>
      </c>
      <c r="M3899" s="43">
        <v>11</v>
      </c>
      <c r="N3899" s="37" t="s">
        <v>195</v>
      </c>
      <c r="O3899" s="37" t="s">
        <v>196</v>
      </c>
    </row>
    <row r="3900" spans="1:15" s="36" customFormat="1" x14ac:dyDescent="0.25">
      <c r="A3900" s="37" t="s">
        <v>7745</v>
      </c>
      <c r="B3900" s="44" t="str">
        <f t="shared" si="74"/>
        <v>D98 35'Cd/230V/1Ph/cCSAus/UL</v>
      </c>
      <c r="C3900" s="37" t="s">
        <v>7746</v>
      </c>
      <c r="D3900" s="37" t="s">
        <v>7698</v>
      </c>
      <c r="E3900" s="37" t="s">
        <v>21</v>
      </c>
      <c r="F3900" s="40">
        <v>468</v>
      </c>
      <c r="G3900" s="41">
        <f t="shared" si="73"/>
        <v>351</v>
      </c>
      <c r="H3900" s="42">
        <v>53514316877</v>
      </c>
      <c r="I3900" s="43">
        <v>39</v>
      </c>
      <c r="J3900" s="43" t="s">
        <v>22</v>
      </c>
      <c r="K3900" s="43">
        <v>12.25</v>
      </c>
      <c r="L3900" s="43">
        <v>7.75</v>
      </c>
      <c r="M3900" s="43">
        <v>11</v>
      </c>
      <c r="N3900" s="37" t="s">
        <v>195</v>
      </c>
      <c r="O3900" s="37" t="s">
        <v>196</v>
      </c>
    </row>
    <row r="3901" spans="1:15" s="36" customFormat="1" x14ac:dyDescent="0.25">
      <c r="A3901" s="37" t="s">
        <v>7747</v>
      </c>
      <c r="B3901" s="44" t="str">
        <f t="shared" si="74"/>
        <v>BN98 115V/1Ph/Vertical Master 15'/UL/cCSAus Pump</v>
      </c>
      <c r="C3901" s="37" t="s">
        <v>7748</v>
      </c>
      <c r="D3901" s="37" t="s">
        <v>7698</v>
      </c>
      <c r="E3901" s="37" t="s">
        <v>21</v>
      </c>
      <c r="F3901" s="40">
        <v>400</v>
      </c>
      <c r="G3901" s="41">
        <f t="shared" si="73"/>
        <v>300</v>
      </c>
      <c r="H3901" s="42">
        <v>53514349783</v>
      </c>
      <c r="I3901" s="43">
        <v>37</v>
      </c>
      <c r="J3901" s="43" t="s">
        <v>22</v>
      </c>
      <c r="K3901" s="43">
        <v>12.25</v>
      </c>
      <c r="L3901" s="43">
        <v>7.75</v>
      </c>
      <c r="M3901" s="43">
        <v>11</v>
      </c>
      <c r="N3901" s="37" t="s">
        <v>195</v>
      </c>
      <c r="O3901" s="37" t="s">
        <v>196</v>
      </c>
    </row>
    <row r="3902" spans="1:15" s="36" customFormat="1" x14ac:dyDescent="0.25">
      <c r="A3902" s="37" t="s">
        <v>7749</v>
      </c>
      <c r="B3902" s="44" t="str">
        <f t="shared" si="74"/>
        <v>BE98 50'Cd/230V/1Ph/Pb50'/cCSAus/UL</v>
      </c>
      <c r="C3902" s="37" t="s">
        <v>7750</v>
      </c>
      <c r="D3902" s="37" t="s">
        <v>7698</v>
      </c>
      <c r="E3902" s="37" t="s">
        <v>21</v>
      </c>
      <c r="F3902" s="40">
        <v>542</v>
      </c>
      <c r="G3902" s="41">
        <f t="shared" si="73"/>
        <v>406.5</v>
      </c>
      <c r="H3902" s="42">
        <v>53514407230</v>
      </c>
      <c r="I3902" s="43">
        <v>37</v>
      </c>
      <c r="J3902" s="43" t="s">
        <v>22</v>
      </c>
      <c r="K3902" s="43">
        <v>12.25</v>
      </c>
      <c r="L3902" s="43">
        <v>7.75</v>
      </c>
      <c r="M3902" s="43">
        <v>11</v>
      </c>
      <c r="N3902" s="37" t="s">
        <v>195</v>
      </c>
      <c r="O3902" s="37" t="s">
        <v>196</v>
      </c>
    </row>
    <row r="3903" spans="1:15" s="36" customFormat="1" x14ac:dyDescent="0.25">
      <c r="A3903" s="39" t="s">
        <v>7751</v>
      </c>
      <c r="B3903" s="44" t="str">
        <f t="shared" si="74"/>
        <v>LN98 115V/1Ph/Pb Floatles Switch 15'/cCSAus Pump</v>
      </c>
      <c r="C3903" s="39" t="str">
        <f>VLOOKUP(A3903,'[2]2021 M10 PricePartsList'!$A:$D,2,FALSE)</f>
        <v>LN98 115V/1Ph/Pb Floatles Switch 15'/cCSAus Pump</v>
      </c>
      <c r="D3903" s="37" t="s">
        <v>7698</v>
      </c>
      <c r="E3903" s="37" t="s">
        <v>21</v>
      </c>
      <c r="F3903" s="50">
        <v>460</v>
      </c>
      <c r="G3903" s="41">
        <f t="shared" si="73"/>
        <v>345</v>
      </c>
      <c r="H3903" s="42">
        <v>53514422707</v>
      </c>
      <c r="I3903" s="43">
        <v>31</v>
      </c>
      <c r="J3903" s="46" t="s">
        <v>22</v>
      </c>
      <c r="K3903" s="43">
        <v>12.25</v>
      </c>
      <c r="L3903" s="43">
        <v>7.75</v>
      </c>
      <c r="M3903" s="43">
        <v>11</v>
      </c>
      <c r="N3903" s="37" t="s">
        <v>195</v>
      </c>
      <c r="O3903" s="37" t="s">
        <v>196</v>
      </c>
    </row>
    <row r="3904" spans="1:15" s="36" customFormat="1" x14ac:dyDescent="0.25">
      <c r="A3904" s="39" t="s">
        <v>7751</v>
      </c>
      <c r="B3904" s="44" t="str">
        <f t="shared" si="74"/>
        <v>LN98 115V/1Ph/Pb Floatles Switch 15'/cCSAus Pump</v>
      </c>
      <c r="C3904" s="39" t="str">
        <f>VLOOKUP(A3904,'[2]2021 M10 PricePartsList'!$A:$D,2,FALSE)</f>
        <v>LN98 115V/1Ph/Pb Floatles Switch 15'/cCSAus Pump</v>
      </c>
      <c r="D3904" s="37" t="s">
        <v>7698</v>
      </c>
      <c r="E3904" s="37" t="s">
        <v>21</v>
      </c>
      <c r="F3904" s="50">
        <v>460</v>
      </c>
      <c r="G3904" s="41">
        <f t="shared" si="73"/>
        <v>345</v>
      </c>
      <c r="H3904" s="42">
        <v>53514422707</v>
      </c>
      <c r="I3904" s="43">
        <v>31</v>
      </c>
      <c r="J3904" s="46" t="s">
        <v>22</v>
      </c>
      <c r="K3904" s="43">
        <v>12.25</v>
      </c>
      <c r="L3904" s="43">
        <v>7.75</v>
      </c>
      <c r="M3904" s="43">
        <v>11</v>
      </c>
      <c r="N3904" s="37" t="s">
        <v>195</v>
      </c>
      <c r="O3904" s="37" t="s">
        <v>196</v>
      </c>
    </row>
    <row r="3905" spans="1:15" s="36" customFormat="1" x14ac:dyDescent="0.25">
      <c r="A3905" s="39" t="s">
        <v>7752</v>
      </c>
      <c r="B3905" s="44" t="str">
        <f t="shared" si="74"/>
        <v>M98 115V/1Ph/cCSAus/Cast Iron Impeller &amp; Base</v>
      </c>
      <c r="C3905" s="39" t="str">
        <f>VLOOKUP(A3905,'[2]2021 M10 PricePartsList'!$A:$D,2,FALSE)</f>
        <v>M98 115V/1Ph/cCSAus/Cast Iron Impeller &amp; Base</v>
      </c>
      <c r="D3905" s="37" t="s">
        <v>7698</v>
      </c>
      <c r="E3905" s="37" t="s">
        <v>21</v>
      </c>
      <c r="F3905" s="50">
        <v>413</v>
      </c>
      <c r="G3905" s="41">
        <f t="shared" si="73"/>
        <v>309.75</v>
      </c>
      <c r="H3905" s="42">
        <v>53514474225</v>
      </c>
      <c r="I3905" s="43">
        <v>31</v>
      </c>
      <c r="J3905" s="46" t="s">
        <v>22</v>
      </c>
      <c r="K3905" s="43">
        <v>12.25</v>
      </c>
      <c r="L3905" s="43">
        <v>7.75</v>
      </c>
      <c r="M3905" s="43">
        <v>11</v>
      </c>
      <c r="N3905" s="37" t="s">
        <v>195</v>
      </c>
      <c r="O3905" s="37" t="s">
        <v>196</v>
      </c>
    </row>
    <row r="3906" spans="1:15" s="36" customFormat="1" x14ac:dyDescent="0.25">
      <c r="A3906" s="39" t="s">
        <v>7752</v>
      </c>
      <c r="B3906" s="44" t="str">
        <f t="shared" si="74"/>
        <v>M98 115V/1Ph/cCSAus/Cast Iron Impeller &amp; Base</v>
      </c>
      <c r="C3906" s="39" t="str">
        <f>VLOOKUP(A3906,'[2]2021 M10 PricePartsList'!$A:$D,2,FALSE)</f>
        <v>M98 115V/1Ph/cCSAus/Cast Iron Impeller &amp; Base</v>
      </c>
      <c r="D3906" s="37" t="s">
        <v>7698</v>
      </c>
      <c r="E3906" s="37" t="s">
        <v>21</v>
      </c>
      <c r="F3906" s="50">
        <v>413</v>
      </c>
      <c r="G3906" s="41">
        <f t="shared" si="73"/>
        <v>309.75</v>
      </c>
      <c r="H3906" s="42">
        <v>53514474225</v>
      </c>
      <c r="I3906" s="43">
        <v>31</v>
      </c>
      <c r="J3906" s="46" t="s">
        <v>22</v>
      </c>
      <c r="K3906" s="43">
        <v>12.25</v>
      </c>
      <c r="L3906" s="43">
        <v>7.75</v>
      </c>
      <c r="M3906" s="43">
        <v>11</v>
      </c>
      <c r="N3906" s="37" t="s">
        <v>195</v>
      </c>
      <c r="O3906" s="37" t="s">
        <v>196</v>
      </c>
    </row>
    <row r="3907" spans="1:15" s="36" customFormat="1" x14ac:dyDescent="0.25">
      <c r="A3907" s="39" t="s">
        <v>7753</v>
      </c>
      <c r="B3907" s="44" t="str">
        <f t="shared" si="74"/>
        <v>N98 115V/1Ph/cCSAus/Cast Iron Impeller &amp; Base</v>
      </c>
      <c r="C3907" s="39" t="str">
        <f>VLOOKUP(A3907,'[2]2021 M10 PricePartsList'!$A:$D,2,FALSE)</f>
        <v>N98 115V/1Ph/cCSAus/Cast Iron Impeller &amp; Base</v>
      </c>
      <c r="D3907" s="37" t="s">
        <v>7698</v>
      </c>
      <c r="E3907" s="37" t="s">
        <v>21</v>
      </c>
      <c r="F3907" s="50">
        <v>392</v>
      </c>
      <c r="G3907" s="41">
        <f t="shared" si="73"/>
        <v>294</v>
      </c>
      <c r="H3907" s="42">
        <v>53514474256</v>
      </c>
      <c r="I3907" s="43">
        <v>31</v>
      </c>
      <c r="J3907" s="46" t="s">
        <v>22</v>
      </c>
      <c r="K3907" s="43">
        <v>12.25</v>
      </c>
      <c r="L3907" s="43">
        <v>7.75</v>
      </c>
      <c r="M3907" s="43">
        <v>11</v>
      </c>
      <c r="N3907" s="37" t="s">
        <v>195</v>
      </c>
      <c r="O3907" s="37" t="s">
        <v>196</v>
      </c>
    </row>
    <row r="3908" spans="1:15" s="36" customFormat="1" x14ac:dyDescent="0.25">
      <c r="A3908" s="39" t="s">
        <v>7753</v>
      </c>
      <c r="B3908" s="44" t="str">
        <f t="shared" si="74"/>
        <v>N98 115V/1Ph/cCSAus/Cast Iron Impeller &amp; Base</v>
      </c>
      <c r="C3908" s="39" t="str">
        <f>VLOOKUP(A3908,'[2]2021 M10 PricePartsList'!$A:$D,2,FALSE)</f>
        <v>N98 115V/1Ph/cCSAus/Cast Iron Impeller &amp; Base</v>
      </c>
      <c r="D3908" s="37" t="s">
        <v>7698</v>
      </c>
      <c r="E3908" s="37" t="s">
        <v>21</v>
      </c>
      <c r="F3908" s="50">
        <v>392</v>
      </c>
      <c r="G3908" s="41">
        <f>F3908*0.75</f>
        <v>294</v>
      </c>
      <c r="H3908" s="42">
        <v>53514474256</v>
      </c>
      <c r="I3908" s="43">
        <v>31</v>
      </c>
      <c r="J3908" s="46" t="s">
        <v>22</v>
      </c>
      <c r="K3908" s="43">
        <v>12.25</v>
      </c>
      <c r="L3908" s="43">
        <v>7.75</v>
      </c>
      <c r="M3908" s="43">
        <v>11</v>
      </c>
      <c r="N3908" s="37" t="s">
        <v>195</v>
      </c>
      <c r="O3908" s="37" t="s">
        <v>196</v>
      </c>
    </row>
  </sheetData>
  <sheetProtection algorithmName="SHA-512" hashValue="o3daBGnLLu+clKiZqV1jnqpuEoOscnxTTlbzJsbdspLKe67eCIiBupi7ldGM04j5y/NuIMgQ9kSriEANMAr9vw==" saltValue="s3K/Cfkt4LNvnhiyfO8+NQ==" spinCount="100000" sheet="1" objects="1" scenarios="1"/>
  <mergeCells count="2">
    <mergeCell ref="A1:N1"/>
    <mergeCell ref="A2:N3"/>
  </mergeCells>
  <hyperlinks>
    <hyperlink ref="D3094" r:id="rId1" xr:uid="{44693A3C-BC03-46DE-B1E6-04D4536720CF}"/>
    <hyperlink ref="D3095" r:id="rId2" xr:uid="{B1AEF9DA-51E4-41A3-9513-C99ECABE7D6B}"/>
    <hyperlink ref="D3098" r:id="rId3" xr:uid="{487B3821-ADA4-4B17-9E9B-0B649E997BF5}"/>
    <hyperlink ref="D3099" r:id="rId4" xr:uid="{4B78A7F6-963A-4DD4-A48B-95B12FE4B606}"/>
    <hyperlink ref="D1797" r:id="rId5" location="product-specifications" display="https://www.zoellerpumps.com/en-us/products/potable-water/two-stage-centrifugal - product-specifications" xr:uid="{40E82802-17EB-4DC4-BC1B-B8351802A979}"/>
    <hyperlink ref="D1755:D1756" r:id="rId6" location="product-specifications" display="https://www.zoellerpumps.com/en-us/products/potable-water/two-stage-centrifugal - product-specifications" xr:uid="{CD569A85-CFDD-4CBB-AC2D-22A85A00306F}"/>
    <hyperlink ref="D1792" r:id="rId7" xr:uid="{50FCE41D-31BE-45E0-B3DA-ADB9E75B17B2}"/>
    <hyperlink ref="D1750:D1753" r:id="rId8" display="https://www.zoellerpumps.com/en-us/products/potable-water/end-suction-centrifugal" xr:uid="{FBEB962D-F0E4-437B-AFCA-9E79C4679E44}"/>
    <hyperlink ref="D3065" r:id="rId9" xr:uid="{068A4296-C6D7-4A7A-9514-92FF3EF3C899}"/>
    <hyperlink ref="D2998:D3015" r:id="rId10" display="https://www.zoellerpumps.com/en-us/products/potable-water/turbine" xr:uid="{39C432E1-7463-4C33-BD68-2B4C323B7183}"/>
    <hyperlink ref="D3086" r:id="rId11" xr:uid="{98BC82B2-299A-4091-B579-497C0F2E799A}"/>
    <hyperlink ref="D3019:D3020" r:id="rId12" display="https://www.zoellerpumps.com/en-us/products/potable-water/jet-pumps" xr:uid="{B950B3A5-2462-4692-8EF5-4C80152363F6}"/>
    <hyperlink ref="D2070" r:id="rId13" xr:uid="{E94D906A-6CB5-43B9-9D14-47DDDBD115C4}"/>
    <hyperlink ref="D2016" r:id="rId14" xr:uid="{FC1DBA35-B704-4899-BCD2-72C766C11176}"/>
    <hyperlink ref="D2009" r:id="rId15" xr:uid="{D67DFB76-41AA-498A-BA3E-CEC4405DB802}"/>
    <hyperlink ref="D2005" r:id="rId16" xr:uid="{9AF6F132-3515-4FB1-B0B6-941CCB37F0F3}"/>
    <hyperlink ref="D1730" r:id="rId17" xr:uid="{A38DB871-6431-4E33-ABA6-C227B1A88710}"/>
    <hyperlink ref="D510" r:id="rId18" xr:uid="{FF58C0BB-E6C7-4111-B05D-AF50B3E0E6FD}"/>
    <hyperlink ref="D497:D498" r:id="rId19" display="https://www.zoellerpumps.com/en-us/products/grinder-pumps/progressing-cavity/932-replacement" xr:uid="{96A0EF3E-BB5E-44B4-8F19-1017BED19670}"/>
    <hyperlink ref="D460" r:id="rId20" xr:uid="{9B9160BC-0556-4046-9CBA-5FE648A5BB96}"/>
    <hyperlink ref="D461" r:id="rId21" xr:uid="{2F6DFD5E-C416-4CCA-B2CA-92AE552FBE14}"/>
    <hyperlink ref="D466" r:id="rId22" location="progressing-cavity" display="https://www.zoellerpumps.com/en-us/products/grinder-pumps - progressing-cavity" xr:uid="{FDD3492C-F4D4-4681-8205-3C93D7BA74F4}"/>
    <hyperlink ref="D435" r:id="rId23" xr:uid="{B4FC1749-D327-4DFF-920C-2FA6DC090B8C}"/>
    <hyperlink ref="D3234" r:id="rId24" location="sales-and-marketing" display="https://www.zoellerpumps.com/en-us/products/accessories/rail-systems - sales-and-marketing" xr:uid="{285E17DF-30B3-4CB1-B0C4-CA81E7A830D1}"/>
    <hyperlink ref="D3201" r:id="rId25" xr:uid="{623A9646-5361-4C9F-8AA6-83A1D7490E22}"/>
    <hyperlink ref="D3128:D3131" r:id="rId26" display="https://www.zoellerpumps.com/en-us/products/check-valves/cast-iron-plastic" xr:uid="{4F925711-60B5-45F3-A8D2-AE975766320E}"/>
    <hyperlink ref="D488" r:id="rId27" xr:uid="{8806A9A6-2CEF-41DF-BCE8-D1DD80BA7B98}"/>
    <hyperlink ref="D487" r:id="rId28" xr:uid="{1C156EE8-E6BE-482A-BE9B-675596DA5D9E}"/>
    <hyperlink ref="D486" r:id="rId29" xr:uid="{40EB3078-EAC7-466A-908D-FA23EA4B2556}"/>
    <hyperlink ref="D484" r:id="rId30" xr:uid="{FB3C22DF-6F7A-4E5C-8115-FDC6EC5E30FF}"/>
    <hyperlink ref="D482" r:id="rId31" xr:uid="{A22D857E-1840-44EC-B0EE-09D3C27EC60A}"/>
    <hyperlink ref="D481" r:id="rId32" xr:uid="{EEC2C69B-188F-42F1-B44C-6F52B49FEE1F}"/>
    <hyperlink ref="D483" r:id="rId33" location="progressing-cavity" display="https://www.zoellerpumps.com/en-us/products/grinder-pumps - progressing-cavity" xr:uid="{7A3B1DE9-8C92-4F51-9602-9BC954F0875E}"/>
    <hyperlink ref="D485" r:id="rId34" xr:uid="{21E4A6BC-6F50-456F-8B15-BAB1193AECFE}"/>
    <hyperlink ref="D399" r:id="rId35" xr:uid="{83F55336-DC91-495A-8827-411F4AF33233}"/>
    <hyperlink ref="D398:D432" r:id="rId36" display="https://www.zoellerpumps.com/en-us/products/potable-water" xr:uid="{B8715961-249A-4CDA-A07C-7B90455EA960}"/>
    <hyperlink ref="D371" r:id="rId37" location="progressing-cavity" display="https://www.zoellerpumps.com/en-us/products/grinder-pumps - progressing-cavity" xr:uid="{06AF65DB-FD01-4760-A9A4-B3422C8EF959}"/>
    <hyperlink ref="D369" r:id="rId38" location="progressing-cavity" display="https://www.zoellerpumps.com/en-us/products/grinder-pumps - progressing-cavity" xr:uid="{DE77DE4E-91D0-4030-8F95-10A992DFD855}"/>
    <hyperlink ref="D370" r:id="rId39" location="progressing-cavity" display="https://www.zoellerpumps.com/en-us/products/grinder-pumps - progressing-cavity" xr:uid="{CE99E512-4EE4-4DFE-B03B-06795BD10606}"/>
    <hyperlink ref="D513" r:id="rId40" xr:uid="{04D51255-8636-4BE4-9087-466BF0A4ADE1}"/>
    <hyperlink ref="D514" r:id="rId41" xr:uid="{745B6934-E766-417D-BB0D-598645292275}"/>
    <hyperlink ref="D516" r:id="rId42" xr:uid="{5F273B67-2455-45C6-B527-C7DB0BEA19C7}"/>
    <hyperlink ref="D517" r:id="rId43" xr:uid="{4D810ABF-E4EB-4945-94A0-416A771D52A6}"/>
    <hyperlink ref="D519" r:id="rId44" xr:uid="{E0C9A3E7-BFBB-49E0-BFD2-FCA6854ECA88}"/>
    <hyperlink ref="D505:D506" r:id="rId45" display="https://www.zoellerpumps.com/en-us/products/package-systems/drain-pump" xr:uid="{24B6CE37-723E-4D01-A721-409A4AEE5E15}"/>
    <hyperlink ref="D522" r:id="rId46" xr:uid="{F5BDCDC2-C7AB-4D2E-B095-C45E81BA6E3D}"/>
    <hyperlink ref="D593" r:id="rId47" xr:uid="{BB093D05-D898-402C-8D96-7D7227E29FE0}"/>
    <hyperlink ref="D3101" r:id="rId48" xr:uid="{DB99005D-0B13-4EAF-B7EA-D2AEEAFE9D3C}"/>
    <hyperlink ref="D3102" r:id="rId49" xr:uid="{2D26A716-A54C-444D-905F-596908CBB4C0}"/>
    <hyperlink ref="D3093" r:id="rId50" xr:uid="{F82DB133-EF1B-48D3-B2AB-3B1F6B1CBFDF}"/>
  </hyperlinks>
  <pageMargins left="0.7" right="0.7" top="0.75" bottom="0.75" header="0.3" footer="0.3"/>
  <pageSetup orientation="portrait" r:id="rId51"/>
  <drawing r:id="rId5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B6E99-F795-4C5D-A491-0DC139E1BEEA}">
  <dimension ref="A1:G1385"/>
  <sheetViews>
    <sheetView zoomScale="140" zoomScaleNormal="140" workbookViewId="0">
      <selection activeCell="A6" sqref="A6"/>
    </sheetView>
  </sheetViews>
  <sheetFormatPr defaultRowHeight="15" x14ac:dyDescent="0.25"/>
  <cols>
    <col min="1" max="1" width="15.140625" style="86" bestFit="1" customWidth="1"/>
    <col min="2" max="2" width="90.28515625" style="85" customWidth="1"/>
    <col min="3" max="3" width="12.7109375" style="53" customWidth="1"/>
    <col min="4" max="4" width="16" style="54" customWidth="1"/>
    <col min="5" max="5" width="26.140625" style="55" bestFit="1" customWidth="1"/>
    <col min="6" max="6" width="10.7109375" style="56" customWidth="1"/>
    <col min="7" max="7" width="6.85546875" style="53" customWidth="1"/>
    <col min="8" max="16384" width="9.140625" style="85"/>
  </cols>
  <sheetData>
    <row r="1" spans="1:7" s="58" customFormat="1" ht="31.5" customHeight="1" x14ac:dyDescent="0.35">
      <c r="A1" s="93" t="s">
        <v>7754</v>
      </c>
      <c r="B1" s="94"/>
      <c r="C1" s="94"/>
      <c r="D1" s="94"/>
      <c r="E1" s="94"/>
      <c r="F1" s="94"/>
      <c r="G1" s="95"/>
    </row>
    <row r="2" spans="1:7" s="12" customFormat="1" ht="15" customHeight="1" x14ac:dyDescent="0.3">
      <c r="A2" s="96" t="s">
        <v>7755</v>
      </c>
      <c r="B2" s="97"/>
      <c r="C2" s="97"/>
      <c r="D2" s="97"/>
      <c r="E2" s="97"/>
      <c r="F2" s="97"/>
      <c r="G2" s="98"/>
    </row>
    <row r="3" spans="1:7" s="12" customFormat="1" ht="15.75" customHeight="1" thickBot="1" x14ac:dyDescent="0.35">
      <c r="A3" s="99"/>
      <c r="B3" s="100"/>
      <c r="C3" s="100"/>
      <c r="D3" s="100"/>
      <c r="E3" s="100"/>
      <c r="F3" s="100"/>
      <c r="G3" s="101"/>
    </row>
    <row r="4" spans="1:7" s="12" customFormat="1" ht="17.25" thickBot="1" x14ac:dyDescent="0.35">
      <c r="A4" s="59" t="s">
        <v>2</v>
      </c>
      <c r="B4" s="60" t="s">
        <v>3</v>
      </c>
      <c r="C4" s="60" t="s">
        <v>4</v>
      </c>
      <c r="D4" s="61" t="s">
        <v>5</v>
      </c>
      <c r="E4" s="62" t="s">
        <v>7</v>
      </c>
      <c r="F4" s="63" t="s">
        <v>8</v>
      </c>
      <c r="G4" s="64" t="s">
        <v>4</v>
      </c>
    </row>
    <row r="5" spans="1:7" s="12" customFormat="1" ht="19.5" thickBot="1" x14ac:dyDescent="0.35">
      <c r="A5" s="65">
        <v>14955</v>
      </c>
      <c r="B5" s="66" t="str">
        <f>VLOOKUP($A$5,A8:G1386,2,FALSE)</f>
        <v>WM266 115V/1P/Vfs/cCSAus/(Replace 100/102 Pumps)</v>
      </c>
      <c r="C5" s="67" t="str">
        <f>VLOOKUP($A$5,A8:H1386,3,FALSE)</f>
        <v>EA</v>
      </c>
      <c r="D5" s="68">
        <f>VLOOKUP($A$5,A8:I1386,4,FALSE)</f>
        <v>457</v>
      </c>
      <c r="E5" s="69">
        <f>VLOOKUP($A$5,A8:J1386,5,FALSE)</f>
        <v>53514136512</v>
      </c>
      <c r="F5" s="70">
        <f>VLOOKUP($A$5,A8:K1386,6,FALSE)</f>
        <v>42</v>
      </c>
      <c r="G5" s="67" t="str">
        <f>VLOOKUP($A$5,A8:L1386,7,FALSE)</f>
        <v>LB</v>
      </c>
    </row>
    <row r="6" spans="1:7" s="12" customFormat="1" ht="23.25" x14ac:dyDescent="0.3">
      <c r="A6" s="71"/>
      <c r="B6" s="72"/>
      <c r="C6" s="73"/>
      <c r="D6" s="74"/>
      <c r="E6" s="75"/>
      <c r="F6" s="76"/>
      <c r="G6" s="77"/>
    </row>
    <row r="7" spans="1:7" s="12" customFormat="1" ht="19.5" thickBot="1" x14ac:dyDescent="0.35">
      <c r="A7" s="27" t="s">
        <v>16</v>
      </c>
      <c r="B7" s="28" t="s">
        <v>3</v>
      </c>
      <c r="C7" s="28" t="s">
        <v>4</v>
      </c>
      <c r="D7" s="29" t="s">
        <v>5</v>
      </c>
      <c r="E7" s="78" t="s">
        <v>7</v>
      </c>
      <c r="F7" s="30" t="s">
        <v>8</v>
      </c>
      <c r="G7" s="79" t="s">
        <v>4</v>
      </c>
    </row>
    <row r="8" spans="1:7" s="2" customFormat="1" x14ac:dyDescent="0.25">
      <c r="A8" s="80">
        <v>11678</v>
      </c>
      <c r="B8" s="39" t="s">
        <v>7756</v>
      </c>
      <c r="C8" s="39" t="s">
        <v>21</v>
      </c>
      <c r="D8" s="50">
        <v>210</v>
      </c>
      <c r="E8" s="48">
        <v>53514082918</v>
      </c>
      <c r="F8" s="46">
        <v>16</v>
      </c>
      <c r="G8" s="39" t="s">
        <v>22</v>
      </c>
    </row>
    <row r="9" spans="1:7" s="2" customFormat="1" x14ac:dyDescent="0.25">
      <c r="A9" s="80">
        <v>1003</v>
      </c>
      <c r="B9" s="39" t="s">
        <v>7757</v>
      </c>
      <c r="C9" s="39" t="s">
        <v>21</v>
      </c>
      <c r="D9" s="50">
        <v>92</v>
      </c>
      <c r="E9" s="48">
        <v>53514000011</v>
      </c>
      <c r="F9" s="46">
        <v>13</v>
      </c>
      <c r="G9" s="39" t="s">
        <v>22</v>
      </c>
    </row>
    <row r="10" spans="1:7" s="2" customFormat="1" x14ac:dyDescent="0.25">
      <c r="A10" s="80">
        <v>1005</v>
      </c>
      <c r="B10" s="39" t="s">
        <v>7758</v>
      </c>
      <c r="C10" s="39" t="s">
        <v>21</v>
      </c>
      <c r="D10" s="50">
        <v>143.5</v>
      </c>
      <c r="E10" s="48">
        <v>53514000028</v>
      </c>
      <c r="F10" s="46">
        <v>15.5</v>
      </c>
      <c r="G10" s="39" t="s">
        <v>22</v>
      </c>
    </row>
    <row r="11" spans="1:7" s="2" customFormat="1" x14ac:dyDescent="0.25">
      <c r="A11" s="80">
        <v>1011</v>
      </c>
      <c r="B11" s="39" t="s">
        <v>7759</v>
      </c>
      <c r="C11" s="39" t="s">
        <v>21</v>
      </c>
      <c r="D11" s="50">
        <v>6.5</v>
      </c>
      <c r="E11" s="48">
        <v>53514000035</v>
      </c>
      <c r="F11" s="46">
        <v>0.01</v>
      </c>
      <c r="G11" s="39" t="s">
        <v>22</v>
      </c>
    </row>
    <row r="12" spans="1:7" s="2" customFormat="1" x14ac:dyDescent="0.25">
      <c r="A12" s="80">
        <v>1012</v>
      </c>
      <c r="B12" s="39" t="s">
        <v>7760</v>
      </c>
      <c r="C12" s="39" t="s">
        <v>21</v>
      </c>
      <c r="D12" s="50">
        <v>2</v>
      </c>
      <c r="E12" s="48">
        <v>53514000042</v>
      </c>
      <c r="F12" s="46">
        <v>2.1999999999999999E-2</v>
      </c>
      <c r="G12" s="39" t="s">
        <v>22</v>
      </c>
    </row>
    <row r="13" spans="1:7" s="2" customFormat="1" x14ac:dyDescent="0.25">
      <c r="A13" s="80">
        <v>1013</v>
      </c>
      <c r="B13" s="39" t="s">
        <v>7761</v>
      </c>
      <c r="C13" s="39" t="s">
        <v>21</v>
      </c>
      <c r="D13" s="50">
        <v>15</v>
      </c>
      <c r="E13" s="48">
        <v>53514000059</v>
      </c>
      <c r="F13" s="46">
        <v>0.5</v>
      </c>
      <c r="G13" s="39" t="s">
        <v>22</v>
      </c>
    </row>
    <row r="14" spans="1:7" s="2" customFormat="1" x14ac:dyDescent="0.25">
      <c r="A14" s="80">
        <v>1014</v>
      </c>
      <c r="B14" s="39" t="s">
        <v>7762</v>
      </c>
      <c r="C14" s="39" t="s">
        <v>21</v>
      </c>
      <c r="D14" s="50">
        <v>1</v>
      </c>
      <c r="E14" s="48">
        <v>53514000066</v>
      </c>
      <c r="F14" s="46">
        <v>0.01</v>
      </c>
      <c r="G14" s="39" t="s">
        <v>22</v>
      </c>
    </row>
    <row r="15" spans="1:7" s="2" customFormat="1" x14ac:dyDescent="0.25">
      <c r="A15" s="80">
        <v>1015</v>
      </c>
      <c r="B15" s="39" t="s">
        <v>7763</v>
      </c>
      <c r="C15" s="39" t="s">
        <v>21</v>
      </c>
      <c r="D15" s="50">
        <v>15</v>
      </c>
      <c r="E15" s="48">
        <v>53514058081</v>
      </c>
      <c r="F15" s="46">
        <v>0.2</v>
      </c>
      <c r="G15" s="39" t="s">
        <v>22</v>
      </c>
    </row>
    <row r="16" spans="1:7" s="2" customFormat="1" x14ac:dyDescent="0.25">
      <c r="A16" s="80">
        <v>1023</v>
      </c>
      <c r="B16" s="39" t="s">
        <v>7764</v>
      </c>
      <c r="C16" s="39" t="s">
        <v>21</v>
      </c>
      <c r="D16" s="50">
        <v>7.5</v>
      </c>
      <c r="E16" s="48">
        <v>53514000073</v>
      </c>
      <c r="F16" s="46">
        <v>0.42499999999999999</v>
      </c>
      <c r="G16" s="39" t="s">
        <v>22</v>
      </c>
    </row>
    <row r="17" spans="1:7" s="2" customFormat="1" x14ac:dyDescent="0.25">
      <c r="A17" s="80">
        <v>1036</v>
      </c>
      <c r="B17" s="39" t="s">
        <v>7765</v>
      </c>
      <c r="C17" s="39" t="s">
        <v>21</v>
      </c>
      <c r="D17" s="50">
        <v>78</v>
      </c>
      <c r="E17" s="48">
        <v>53514000080</v>
      </c>
      <c r="F17" s="46">
        <v>1.8</v>
      </c>
      <c r="G17" s="39" t="s">
        <v>22</v>
      </c>
    </row>
    <row r="18" spans="1:7" s="2" customFormat="1" x14ac:dyDescent="0.25">
      <c r="A18" s="80">
        <v>1043</v>
      </c>
      <c r="B18" s="39" t="s">
        <v>7766</v>
      </c>
      <c r="C18" s="39" t="s">
        <v>21</v>
      </c>
      <c r="D18" s="50">
        <v>15.5</v>
      </c>
      <c r="E18" s="48">
        <v>53514000103</v>
      </c>
      <c r="F18" s="46">
        <v>0.08</v>
      </c>
      <c r="G18" s="39" t="s">
        <v>22</v>
      </c>
    </row>
    <row r="19" spans="1:7" s="2" customFormat="1" x14ac:dyDescent="0.25">
      <c r="A19" s="80">
        <v>1070</v>
      </c>
      <c r="B19" s="39" t="s">
        <v>7767</v>
      </c>
      <c r="C19" s="39" t="s">
        <v>21</v>
      </c>
      <c r="D19" s="50">
        <v>16.5</v>
      </c>
      <c r="E19" s="48">
        <v>53514000172</v>
      </c>
      <c r="F19" s="46">
        <v>0.1</v>
      </c>
      <c r="G19" s="39" t="s">
        <v>22</v>
      </c>
    </row>
    <row r="20" spans="1:7" s="2" customFormat="1" x14ac:dyDescent="0.25">
      <c r="A20" s="80">
        <v>1072</v>
      </c>
      <c r="B20" s="39" t="s">
        <v>7768</v>
      </c>
      <c r="C20" s="39" t="s">
        <v>21</v>
      </c>
      <c r="D20" s="50">
        <v>3.5</v>
      </c>
      <c r="E20" s="48">
        <v>53514000189</v>
      </c>
      <c r="F20" s="46">
        <v>0.1</v>
      </c>
      <c r="G20" s="39" t="s">
        <v>22</v>
      </c>
    </row>
    <row r="21" spans="1:7" s="2" customFormat="1" x14ac:dyDescent="0.25">
      <c r="A21" s="80">
        <v>1074</v>
      </c>
      <c r="B21" s="39" t="s">
        <v>7769</v>
      </c>
      <c r="C21" s="39" t="s">
        <v>21</v>
      </c>
      <c r="D21" s="50">
        <v>93.5</v>
      </c>
      <c r="E21" s="48">
        <v>53514000196</v>
      </c>
      <c r="F21" s="46">
        <v>5.2</v>
      </c>
      <c r="G21" s="39" t="s">
        <v>22</v>
      </c>
    </row>
    <row r="22" spans="1:7" s="2" customFormat="1" x14ac:dyDescent="0.25">
      <c r="A22" s="80">
        <v>1076</v>
      </c>
      <c r="B22" s="39" t="s">
        <v>7770</v>
      </c>
      <c r="C22" s="39" t="s">
        <v>21</v>
      </c>
      <c r="D22" s="50">
        <v>175.5</v>
      </c>
      <c r="E22" s="48">
        <v>53514000202</v>
      </c>
      <c r="F22" s="46">
        <v>6</v>
      </c>
      <c r="G22" s="39" t="s">
        <v>22</v>
      </c>
    </row>
    <row r="23" spans="1:7" s="2" customFormat="1" x14ac:dyDescent="0.25">
      <c r="A23" s="80">
        <v>1077</v>
      </c>
      <c r="B23" s="39" t="s">
        <v>7771</v>
      </c>
      <c r="C23" s="39" t="s">
        <v>21</v>
      </c>
      <c r="D23" s="50">
        <v>115</v>
      </c>
      <c r="E23" s="48">
        <v>53514000219</v>
      </c>
      <c r="F23" s="46">
        <v>10.5</v>
      </c>
      <c r="G23" s="39" t="s">
        <v>22</v>
      </c>
    </row>
    <row r="24" spans="1:7" s="2" customFormat="1" x14ac:dyDescent="0.25">
      <c r="A24" s="80">
        <v>1082</v>
      </c>
      <c r="B24" s="39" t="s">
        <v>7772</v>
      </c>
      <c r="C24" s="39" t="s">
        <v>21</v>
      </c>
      <c r="D24" s="50">
        <v>1</v>
      </c>
      <c r="E24" s="48">
        <v>53514000226</v>
      </c>
      <c r="F24" s="46">
        <v>0.5</v>
      </c>
      <c r="G24" s="39" t="s">
        <v>22</v>
      </c>
    </row>
    <row r="25" spans="1:7" s="2" customFormat="1" x14ac:dyDescent="0.25">
      <c r="A25" s="80">
        <v>1134</v>
      </c>
      <c r="B25" s="39" t="s">
        <v>7773</v>
      </c>
      <c r="C25" s="39" t="s">
        <v>21</v>
      </c>
      <c r="D25" s="50">
        <v>1</v>
      </c>
      <c r="E25" s="48">
        <v>53514000257</v>
      </c>
      <c r="F25" s="46">
        <v>0.14399999999999999</v>
      </c>
      <c r="G25" s="39" t="s">
        <v>22</v>
      </c>
    </row>
    <row r="26" spans="1:7" s="2" customFormat="1" x14ac:dyDescent="0.25">
      <c r="A26" s="80">
        <v>1509</v>
      </c>
      <c r="B26" s="39" t="s">
        <v>7774</v>
      </c>
      <c r="C26" s="39" t="s">
        <v>21</v>
      </c>
      <c r="D26" s="50">
        <v>57</v>
      </c>
      <c r="E26" s="48">
        <v>53514064914</v>
      </c>
      <c r="F26" s="46">
        <v>47</v>
      </c>
      <c r="G26" s="39" t="s">
        <v>22</v>
      </c>
    </row>
    <row r="27" spans="1:7" s="2" customFormat="1" x14ac:dyDescent="0.25">
      <c r="A27" s="81">
        <v>1519</v>
      </c>
      <c r="B27" s="82" t="s">
        <v>7775</v>
      </c>
      <c r="C27" s="82" t="s">
        <v>21</v>
      </c>
      <c r="D27" s="50">
        <v>398.5</v>
      </c>
      <c r="E27" s="83">
        <v>53514000264</v>
      </c>
      <c r="F27" s="84">
        <v>5.2</v>
      </c>
      <c r="G27" s="82" t="s">
        <v>22</v>
      </c>
    </row>
    <row r="28" spans="1:7" s="2" customFormat="1" x14ac:dyDescent="0.25">
      <c r="A28" s="80">
        <v>1526</v>
      </c>
      <c r="B28" s="39" t="s">
        <v>7776</v>
      </c>
      <c r="C28" s="39" t="s">
        <v>21</v>
      </c>
      <c r="D28" s="50">
        <v>2</v>
      </c>
      <c r="E28" s="48">
        <v>53514000271</v>
      </c>
      <c r="F28" s="46">
        <v>1.54E-2</v>
      </c>
      <c r="G28" s="39" t="s">
        <v>22</v>
      </c>
    </row>
    <row r="29" spans="1:7" s="2" customFormat="1" x14ac:dyDescent="0.25">
      <c r="A29" s="80">
        <v>1536</v>
      </c>
      <c r="B29" s="39" t="s">
        <v>7777</v>
      </c>
      <c r="C29" s="39" t="s">
        <v>21</v>
      </c>
      <c r="D29" s="50">
        <v>14.5</v>
      </c>
      <c r="E29" s="48">
        <v>53514000288</v>
      </c>
      <c r="F29" s="46">
        <v>0.3</v>
      </c>
      <c r="G29" s="39" t="s">
        <v>22</v>
      </c>
    </row>
    <row r="30" spans="1:7" s="2" customFormat="1" x14ac:dyDescent="0.25">
      <c r="A30" s="80">
        <v>1766</v>
      </c>
      <c r="B30" s="39" t="s">
        <v>7778</v>
      </c>
      <c r="C30" s="39" t="s">
        <v>21</v>
      </c>
      <c r="D30" s="50">
        <v>4.5</v>
      </c>
      <c r="E30" s="48">
        <v>53514000363</v>
      </c>
      <c r="F30" s="46">
        <v>0.06</v>
      </c>
      <c r="G30" s="39" t="s">
        <v>22</v>
      </c>
    </row>
    <row r="31" spans="1:7" s="2" customFormat="1" x14ac:dyDescent="0.25">
      <c r="A31" s="80">
        <v>1769</v>
      </c>
      <c r="B31" s="39" t="s">
        <v>7779</v>
      </c>
      <c r="C31" s="39" t="s">
        <v>21</v>
      </c>
      <c r="D31" s="50">
        <v>5.5</v>
      </c>
      <c r="E31" s="48">
        <v>53514000370</v>
      </c>
      <c r="F31" s="46">
        <v>3.8</v>
      </c>
      <c r="G31" s="39" t="s">
        <v>22</v>
      </c>
    </row>
    <row r="32" spans="1:7" s="2" customFormat="1" x14ac:dyDescent="0.25">
      <c r="A32" s="80">
        <v>1770</v>
      </c>
      <c r="B32" s="39" t="s">
        <v>7780</v>
      </c>
      <c r="C32" s="39" t="s">
        <v>21</v>
      </c>
      <c r="D32" s="50">
        <v>0.5</v>
      </c>
      <c r="E32" s="48">
        <v>53514000387</v>
      </c>
      <c r="F32" s="46">
        <v>1E-3</v>
      </c>
      <c r="G32" s="39" t="s">
        <v>22</v>
      </c>
    </row>
    <row r="33" spans="1:7" s="2" customFormat="1" x14ac:dyDescent="0.25">
      <c r="A33" s="80">
        <v>1776</v>
      </c>
      <c r="B33" s="39" t="s">
        <v>7781</v>
      </c>
      <c r="C33" s="39" t="s">
        <v>21</v>
      </c>
      <c r="D33" s="50">
        <v>0.5</v>
      </c>
      <c r="E33" s="48">
        <v>53514000400</v>
      </c>
      <c r="F33" s="46">
        <v>0.01</v>
      </c>
      <c r="G33" s="39" t="s">
        <v>22</v>
      </c>
    </row>
    <row r="34" spans="1:7" s="2" customFormat="1" x14ac:dyDescent="0.25">
      <c r="A34" s="80">
        <v>1797</v>
      </c>
      <c r="B34" s="39" t="s">
        <v>7782</v>
      </c>
      <c r="C34" s="39" t="s">
        <v>21</v>
      </c>
      <c r="D34" s="50">
        <v>1</v>
      </c>
      <c r="E34" s="48">
        <v>53514086022</v>
      </c>
      <c r="F34" s="46">
        <v>1E-3</v>
      </c>
      <c r="G34" s="39" t="s">
        <v>22</v>
      </c>
    </row>
    <row r="35" spans="1:7" s="2" customFormat="1" x14ac:dyDescent="0.25">
      <c r="A35" s="80">
        <v>1809</v>
      </c>
      <c r="B35" s="39" t="s">
        <v>7783</v>
      </c>
      <c r="C35" s="39" t="s">
        <v>21</v>
      </c>
      <c r="D35" s="50">
        <v>0.5</v>
      </c>
      <c r="E35" s="48">
        <v>53514034160</v>
      </c>
      <c r="F35" s="46">
        <v>1.2E-2</v>
      </c>
      <c r="G35" s="39" t="s">
        <v>22</v>
      </c>
    </row>
    <row r="36" spans="1:7" s="2" customFormat="1" x14ac:dyDescent="0.25">
      <c r="A36" s="80">
        <v>1810</v>
      </c>
      <c r="B36" s="39" t="s">
        <v>7784</v>
      </c>
      <c r="C36" s="39" t="s">
        <v>21</v>
      </c>
      <c r="D36" s="50">
        <v>0.5</v>
      </c>
      <c r="E36" s="48">
        <v>53514000417</v>
      </c>
      <c r="F36" s="46">
        <v>0.01</v>
      </c>
      <c r="G36" s="39" t="s">
        <v>22</v>
      </c>
    </row>
    <row r="37" spans="1:7" s="2" customFormat="1" x14ac:dyDescent="0.25">
      <c r="A37" s="80">
        <v>1812</v>
      </c>
      <c r="B37" s="39" t="s">
        <v>7785</v>
      </c>
      <c r="C37" s="39" t="s">
        <v>21</v>
      </c>
      <c r="D37" s="50">
        <v>0.5</v>
      </c>
      <c r="E37" s="48">
        <v>53514000424</v>
      </c>
      <c r="F37" s="46">
        <v>0.01</v>
      </c>
      <c r="G37" s="39" t="s">
        <v>22</v>
      </c>
    </row>
    <row r="38" spans="1:7" s="2" customFormat="1" x14ac:dyDescent="0.25">
      <c r="A38" s="80">
        <v>1819</v>
      </c>
      <c r="B38" s="39" t="s">
        <v>7786</v>
      </c>
      <c r="C38" s="39" t="s">
        <v>21</v>
      </c>
      <c r="D38" s="50">
        <v>1.5</v>
      </c>
      <c r="E38" s="48">
        <v>53514000455</v>
      </c>
      <c r="F38" s="46">
        <v>1.2E-2</v>
      </c>
      <c r="G38" s="39" t="s">
        <v>22</v>
      </c>
    </row>
    <row r="39" spans="1:7" s="2" customFormat="1" x14ac:dyDescent="0.25">
      <c r="A39" s="80">
        <v>1822</v>
      </c>
      <c r="B39" s="39" t="s">
        <v>7787</v>
      </c>
      <c r="C39" s="39" t="s">
        <v>21</v>
      </c>
      <c r="D39" s="50">
        <v>0.5</v>
      </c>
      <c r="E39" s="48">
        <v>53514086961</v>
      </c>
      <c r="F39" s="46">
        <v>0.01</v>
      </c>
      <c r="G39" s="39" t="s">
        <v>22</v>
      </c>
    </row>
    <row r="40" spans="1:7" s="2" customFormat="1" x14ac:dyDescent="0.25">
      <c r="A40" s="80">
        <v>1851</v>
      </c>
      <c r="B40" s="39" t="s">
        <v>7788</v>
      </c>
      <c r="C40" s="39" t="s">
        <v>21</v>
      </c>
      <c r="D40" s="50">
        <v>1</v>
      </c>
      <c r="E40" s="48">
        <v>53514000462</v>
      </c>
      <c r="F40" s="46">
        <v>0.01</v>
      </c>
      <c r="G40" s="39" t="s">
        <v>22</v>
      </c>
    </row>
    <row r="41" spans="1:7" s="2" customFormat="1" x14ac:dyDescent="0.25">
      <c r="A41" s="80">
        <v>1852</v>
      </c>
      <c r="B41" s="39" t="s">
        <v>7789</v>
      </c>
      <c r="C41" s="39" t="s">
        <v>21</v>
      </c>
      <c r="D41" s="50">
        <v>1</v>
      </c>
      <c r="E41" s="48">
        <v>53514000479</v>
      </c>
      <c r="F41" s="46">
        <v>0.01</v>
      </c>
      <c r="G41" s="39" t="s">
        <v>22</v>
      </c>
    </row>
    <row r="42" spans="1:7" s="2" customFormat="1" x14ac:dyDescent="0.25">
      <c r="A42" s="80">
        <v>1877</v>
      </c>
      <c r="B42" s="39" t="s">
        <v>7790</v>
      </c>
      <c r="C42" s="39" t="s">
        <v>21</v>
      </c>
      <c r="D42" s="50">
        <v>0.5</v>
      </c>
      <c r="E42" s="48">
        <v>53514000523</v>
      </c>
      <c r="F42" s="46">
        <v>0.01</v>
      </c>
      <c r="G42" s="39" t="s">
        <v>22</v>
      </c>
    </row>
    <row r="43" spans="1:7" s="2" customFormat="1" x14ac:dyDescent="0.25">
      <c r="A43" s="80">
        <v>1883</v>
      </c>
      <c r="B43" s="39" t="s">
        <v>7791</v>
      </c>
      <c r="C43" s="39" t="s">
        <v>21</v>
      </c>
      <c r="D43" s="50">
        <v>0.5</v>
      </c>
      <c r="E43" s="48">
        <v>53514000554</v>
      </c>
      <c r="F43" s="46">
        <v>0.01</v>
      </c>
      <c r="G43" s="39" t="s">
        <v>22</v>
      </c>
    </row>
    <row r="44" spans="1:7" s="2" customFormat="1" x14ac:dyDescent="0.25">
      <c r="A44" s="80">
        <v>1885</v>
      </c>
      <c r="B44" s="39" t="s">
        <v>7792</v>
      </c>
      <c r="C44" s="39" t="s">
        <v>21</v>
      </c>
      <c r="D44" s="50">
        <v>0.5</v>
      </c>
      <c r="E44" s="48">
        <v>53514000561</v>
      </c>
      <c r="F44" s="46">
        <v>0.01</v>
      </c>
      <c r="G44" s="39" t="s">
        <v>22</v>
      </c>
    </row>
    <row r="45" spans="1:7" s="2" customFormat="1" x14ac:dyDescent="0.25">
      <c r="A45" s="80">
        <v>1891</v>
      </c>
      <c r="B45" s="39" t="s">
        <v>7793</v>
      </c>
      <c r="C45" s="39" t="s">
        <v>21</v>
      </c>
      <c r="D45" s="50">
        <v>0.5</v>
      </c>
      <c r="E45" s="48">
        <v>53514000592</v>
      </c>
      <c r="F45" s="46">
        <v>0.01</v>
      </c>
      <c r="G45" s="39" t="s">
        <v>22</v>
      </c>
    </row>
    <row r="46" spans="1:7" s="2" customFormat="1" x14ac:dyDescent="0.25">
      <c r="A46" s="80">
        <v>1895</v>
      </c>
      <c r="B46" s="39" t="s">
        <v>7794</v>
      </c>
      <c r="C46" s="39" t="s">
        <v>21</v>
      </c>
      <c r="D46" s="50">
        <v>2</v>
      </c>
      <c r="E46" s="48">
        <v>53514000615</v>
      </c>
      <c r="F46" s="46">
        <v>0.04</v>
      </c>
      <c r="G46" s="39" t="s">
        <v>22</v>
      </c>
    </row>
    <row r="47" spans="1:7" s="2" customFormat="1" x14ac:dyDescent="0.25">
      <c r="A47" s="80">
        <v>1903</v>
      </c>
      <c r="B47" s="39" t="s">
        <v>7795</v>
      </c>
      <c r="C47" s="39" t="s">
        <v>21</v>
      </c>
      <c r="D47" s="50">
        <v>0.5</v>
      </c>
      <c r="E47" s="48">
        <v>53514000639</v>
      </c>
      <c r="F47" s="46">
        <v>0.01</v>
      </c>
      <c r="G47" s="39" t="s">
        <v>22</v>
      </c>
    </row>
    <row r="48" spans="1:7" s="2" customFormat="1" x14ac:dyDescent="0.25">
      <c r="A48" s="80">
        <v>1908</v>
      </c>
      <c r="B48" s="39" t="s">
        <v>7796</v>
      </c>
      <c r="C48" s="39" t="s">
        <v>21</v>
      </c>
      <c r="D48" s="50">
        <v>1</v>
      </c>
      <c r="E48" s="48">
        <v>53514084721</v>
      </c>
      <c r="F48" s="46">
        <v>0.01</v>
      </c>
      <c r="G48" s="39" t="s">
        <v>22</v>
      </c>
    </row>
    <row r="49" spans="1:7" s="2" customFormat="1" x14ac:dyDescent="0.25">
      <c r="A49" s="80">
        <v>1909</v>
      </c>
      <c r="B49" s="39" t="s">
        <v>7797</v>
      </c>
      <c r="C49" s="39" t="s">
        <v>21</v>
      </c>
      <c r="D49" s="50">
        <v>4.5</v>
      </c>
      <c r="E49" s="48">
        <v>53514000646</v>
      </c>
      <c r="F49" s="46">
        <v>0.01</v>
      </c>
      <c r="G49" s="39" t="s">
        <v>22</v>
      </c>
    </row>
    <row r="50" spans="1:7" s="2" customFormat="1" x14ac:dyDescent="0.25">
      <c r="A50" s="80">
        <v>1910</v>
      </c>
      <c r="B50" s="39" t="s">
        <v>7798</v>
      </c>
      <c r="C50" s="39" t="s">
        <v>21</v>
      </c>
      <c r="D50" s="50">
        <v>1</v>
      </c>
      <c r="E50" s="48">
        <v>53514000653</v>
      </c>
      <c r="F50" s="46">
        <v>0.01</v>
      </c>
      <c r="G50" s="39" t="s">
        <v>22</v>
      </c>
    </row>
    <row r="51" spans="1:7" s="2" customFormat="1" x14ac:dyDescent="0.25">
      <c r="A51" s="80">
        <v>1911</v>
      </c>
      <c r="B51" s="39" t="s">
        <v>7799</v>
      </c>
      <c r="C51" s="39" t="s">
        <v>21</v>
      </c>
      <c r="D51" s="50">
        <v>1</v>
      </c>
      <c r="E51" s="48">
        <v>53514034214</v>
      </c>
      <c r="F51" s="46">
        <v>0.1</v>
      </c>
      <c r="G51" s="39" t="s">
        <v>22</v>
      </c>
    </row>
    <row r="52" spans="1:7" s="2" customFormat="1" x14ac:dyDescent="0.25">
      <c r="A52" s="80">
        <v>1914</v>
      </c>
      <c r="B52" s="39" t="s">
        <v>7800</v>
      </c>
      <c r="C52" s="39" t="s">
        <v>21</v>
      </c>
      <c r="D52" s="50">
        <v>0.5</v>
      </c>
      <c r="E52" s="48">
        <v>53514000660</v>
      </c>
      <c r="F52" s="46">
        <v>0.01</v>
      </c>
      <c r="G52" s="39" t="s">
        <v>22</v>
      </c>
    </row>
    <row r="53" spans="1:7" s="2" customFormat="1" x14ac:dyDescent="0.25">
      <c r="A53" s="80">
        <v>1916</v>
      </c>
      <c r="B53" s="39" t="s">
        <v>7801</v>
      </c>
      <c r="C53" s="39" t="s">
        <v>21</v>
      </c>
      <c r="D53" s="50">
        <v>0.5</v>
      </c>
      <c r="E53" s="48">
        <v>53514000677</v>
      </c>
      <c r="F53" s="46">
        <v>0.01</v>
      </c>
      <c r="G53" s="39" t="s">
        <v>22</v>
      </c>
    </row>
    <row r="54" spans="1:7" s="2" customFormat="1" x14ac:dyDescent="0.25">
      <c r="A54" s="80">
        <v>1920</v>
      </c>
      <c r="B54" s="39" t="s">
        <v>7802</v>
      </c>
      <c r="C54" s="39" t="s">
        <v>21</v>
      </c>
      <c r="D54" s="50">
        <v>0.5</v>
      </c>
      <c r="E54" s="48">
        <v>53514034238</v>
      </c>
      <c r="F54" s="46">
        <v>1.4999999999999999E-2</v>
      </c>
      <c r="G54" s="39" t="s">
        <v>22</v>
      </c>
    </row>
    <row r="55" spans="1:7" s="2" customFormat="1" x14ac:dyDescent="0.25">
      <c r="A55" s="80">
        <v>1928</v>
      </c>
      <c r="B55" s="39" t="s">
        <v>7803</v>
      </c>
      <c r="C55" s="39" t="s">
        <v>21</v>
      </c>
      <c r="D55" s="50">
        <v>10</v>
      </c>
      <c r="E55" s="48">
        <v>53514000684</v>
      </c>
      <c r="F55" s="46">
        <v>0.16</v>
      </c>
      <c r="G55" s="39" t="s">
        <v>22</v>
      </c>
    </row>
    <row r="56" spans="1:7" s="2" customFormat="1" x14ac:dyDescent="0.25">
      <c r="A56" s="80">
        <v>2000</v>
      </c>
      <c r="B56" s="39" t="s">
        <v>7804</v>
      </c>
      <c r="C56" s="39" t="s">
        <v>21</v>
      </c>
      <c r="D56" s="50">
        <v>1</v>
      </c>
      <c r="E56" s="48">
        <v>53514000691</v>
      </c>
      <c r="F56" s="46">
        <v>0.01</v>
      </c>
      <c r="G56" s="39" t="s">
        <v>22</v>
      </c>
    </row>
    <row r="57" spans="1:7" s="2" customFormat="1" x14ac:dyDescent="0.25">
      <c r="A57" s="80">
        <v>2051</v>
      </c>
      <c r="B57" s="39" t="s">
        <v>7805</v>
      </c>
      <c r="C57" s="39" t="s">
        <v>21</v>
      </c>
      <c r="D57" s="50">
        <v>0.5</v>
      </c>
      <c r="E57" s="48">
        <v>53514000714</v>
      </c>
      <c r="F57" s="46">
        <v>0.01</v>
      </c>
      <c r="G57" s="39" t="s">
        <v>22</v>
      </c>
    </row>
    <row r="58" spans="1:7" s="2" customFormat="1" x14ac:dyDescent="0.25">
      <c r="A58" s="80">
        <v>2056</v>
      </c>
      <c r="B58" s="39" t="s">
        <v>7806</v>
      </c>
      <c r="C58" s="39" t="s">
        <v>21</v>
      </c>
      <c r="D58" s="50">
        <v>0.5</v>
      </c>
      <c r="E58" s="48">
        <v>53514034245</v>
      </c>
      <c r="F58" s="46">
        <v>0.01</v>
      </c>
      <c r="G58" s="39" t="s">
        <v>22</v>
      </c>
    </row>
    <row r="59" spans="1:7" s="2" customFormat="1" x14ac:dyDescent="0.25">
      <c r="A59" s="80">
        <v>2115</v>
      </c>
      <c r="B59" s="39" t="s">
        <v>7807</v>
      </c>
      <c r="C59" s="39" t="s">
        <v>21</v>
      </c>
      <c r="D59" s="50">
        <v>0.5</v>
      </c>
      <c r="E59" s="48">
        <v>53514000745</v>
      </c>
      <c r="F59" s="46">
        <v>0.01</v>
      </c>
      <c r="G59" s="39" t="s">
        <v>22</v>
      </c>
    </row>
    <row r="60" spans="1:7" s="2" customFormat="1" x14ac:dyDescent="0.25">
      <c r="A60" s="80">
        <v>2117</v>
      </c>
      <c r="B60" s="39" t="s">
        <v>7808</v>
      </c>
      <c r="C60" s="39" t="s">
        <v>21</v>
      </c>
      <c r="D60" s="50">
        <v>0.5</v>
      </c>
      <c r="E60" s="48">
        <v>53514000752</v>
      </c>
      <c r="F60" s="46">
        <v>0.01</v>
      </c>
      <c r="G60" s="39" t="s">
        <v>22</v>
      </c>
    </row>
    <row r="61" spans="1:7" s="2" customFormat="1" x14ac:dyDescent="0.25">
      <c r="A61" s="80">
        <v>2140</v>
      </c>
      <c r="B61" s="39" t="s">
        <v>7809</v>
      </c>
      <c r="C61" s="39" t="s">
        <v>21</v>
      </c>
      <c r="D61" s="50">
        <v>0.5</v>
      </c>
      <c r="E61" s="48">
        <v>53514000769</v>
      </c>
      <c r="F61" s="46">
        <v>0.01</v>
      </c>
      <c r="G61" s="39" t="s">
        <v>22</v>
      </c>
    </row>
    <row r="62" spans="1:7" s="2" customFormat="1" x14ac:dyDescent="0.25">
      <c r="A62" s="80">
        <v>2222</v>
      </c>
      <c r="B62" s="39" t="s">
        <v>7810</v>
      </c>
      <c r="C62" s="39" t="s">
        <v>21</v>
      </c>
      <c r="D62" s="50">
        <v>4.5</v>
      </c>
      <c r="E62" s="48">
        <v>53514000790</v>
      </c>
      <c r="F62" s="46">
        <v>0.01</v>
      </c>
      <c r="G62" s="39" t="s">
        <v>22</v>
      </c>
    </row>
    <row r="63" spans="1:7" s="2" customFormat="1" x14ac:dyDescent="0.25">
      <c r="A63" s="80">
        <v>2226</v>
      </c>
      <c r="B63" s="39" t="s">
        <v>7811</v>
      </c>
      <c r="C63" s="39" t="s">
        <v>21</v>
      </c>
      <c r="D63" s="50">
        <v>4.5</v>
      </c>
      <c r="E63" s="48">
        <v>53514000806</v>
      </c>
      <c r="F63" s="46">
        <v>0.01</v>
      </c>
      <c r="G63" s="39" t="s">
        <v>22</v>
      </c>
    </row>
    <row r="64" spans="1:7" s="2" customFormat="1" x14ac:dyDescent="0.25">
      <c r="A64" s="80">
        <v>2227</v>
      </c>
      <c r="B64" s="39" t="s">
        <v>7812</v>
      </c>
      <c r="C64" s="39" t="s">
        <v>21</v>
      </c>
      <c r="D64" s="50">
        <v>4.5</v>
      </c>
      <c r="E64" s="48">
        <v>53514000813</v>
      </c>
      <c r="F64" s="46">
        <v>0.01</v>
      </c>
      <c r="G64" s="39" t="s">
        <v>22</v>
      </c>
    </row>
    <row r="65" spans="1:7" s="2" customFormat="1" x14ac:dyDescent="0.25">
      <c r="A65" s="80">
        <v>2229</v>
      </c>
      <c r="B65" s="39" t="s">
        <v>7813</v>
      </c>
      <c r="C65" s="39" t="s">
        <v>21</v>
      </c>
      <c r="D65" s="50">
        <v>5.5</v>
      </c>
      <c r="E65" s="48">
        <v>53514000820</v>
      </c>
      <c r="F65" s="46">
        <v>0.09</v>
      </c>
      <c r="G65" s="39" t="s">
        <v>22</v>
      </c>
    </row>
    <row r="66" spans="1:7" s="2" customFormat="1" x14ac:dyDescent="0.25">
      <c r="A66" s="80">
        <v>2231</v>
      </c>
      <c r="B66" s="39" t="s">
        <v>7814</v>
      </c>
      <c r="C66" s="39" t="s">
        <v>21</v>
      </c>
      <c r="D66" s="50">
        <v>3</v>
      </c>
      <c r="E66" s="48">
        <v>53514000837</v>
      </c>
      <c r="F66" s="46">
        <v>0.03</v>
      </c>
      <c r="G66" s="39" t="s">
        <v>22</v>
      </c>
    </row>
    <row r="67" spans="1:7" s="2" customFormat="1" x14ac:dyDescent="0.25">
      <c r="A67" s="80">
        <v>2318</v>
      </c>
      <c r="B67" s="39" t="s">
        <v>7815</v>
      </c>
      <c r="C67" s="39" t="s">
        <v>21</v>
      </c>
      <c r="D67" s="50">
        <v>54</v>
      </c>
      <c r="E67" s="48">
        <v>53514000851</v>
      </c>
      <c r="F67" s="46">
        <v>1.1000000000000001</v>
      </c>
      <c r="G67" s="39" t="s">
        <v>22</v>
      </c>
    </row>
    <row r="68" spans="1:7" s="2" customFormat="1" x14ac:dyDescent="0.25">
      <c r="A68" s="80">
        <v>2319</v>
      </c>
      <c r="B68" s="39" t="s">
        <v>7816</v>
      </c>
      <c r="C68" s="39" t="s">
        <v>21</v>
      </c>
      <c r="D68" s="50">
        <v>31.5</v>
      </c>
      <c r="E68" s="48">
        <v>53514000868</v>
      </c>
      <c r="F68" s="46">
        <v>0.95</v>
      </c>
      <c r="G68" s="39" t="s">
        <v>22</v>
      </c>
    </row>
    <row r="69" spans="1:7" s="2" customFormat="1" x14ac:dyDescent="0.25">
      <c r="A69" s="80">
        <v>2320</v>
      </c>
      <c r="B69" s="39" t="s">
        <v>7817</v>
      </c>
      <c r="C69" s="39" t="s">
        <v>21</v>
      </c>
      <c r="D69" s="50">
        <v>35.5</v>
      </c>
      <c r="E69" s="48">
        <v>53514000875</v>
      </c>
      <c r="F69" s="46">
        <v>0.65</v>
      </c>
      <c r="G69" s="39" t="s">
        <v>22</v>
      </c>
    </row>
    <row r="70" spans="1:7" s="2" customFormat="1" x14ac:dyDescent="0.25">
      <c r="A70" s="80">
        <v>2321</v>
      </c>
      <c r="B70" s="39" t="s">
        <v>7818</v>
      </c>
      <c r="C70" s="39" t="s">
        <v>21</v>
      </c>
      <c r="D70" s="50">
        <v>22.5</v>
      </c>
      <c r="E70" s="48">
        <v>53514000882</v>
      </c>
      <c r="F70" s="46">
        <v>0.65</v>
      </c>
      <c r="G70" s="39" t="s">
        <v>22</v>
      </c>
    </row>
    <row r="71" spans="1:7" s="2" customFormat="1" x14ac:dyDescent="0.25">
      <c r="A71" s="80">
        <v>2326</v>
      </c>
      <c r="B71" s="39" t="s">
        <v>7819</v>
      </c>
      <c r="C71" s="39" t="s">
        <v>21</v>
      </c>
      <c r="D71" s="50">
        <v>2.5</v>
      </c>
      <c r="E71" s="48">
        <v>53514000912</v>
      </c>
      <c r="F71" s="46">
        <v>0.05</v>
      </c>
      <c r="G71" s="39" t="s">
        <v>22</v>
      </c>
    </row>
    <row r="72" spans="1:7" s="2" customFormat="1" x14ac:dyDescent="0.25">
      <c r="A72" s="80">
        <v>2351</v>
      </c>
      <c r="B72" s="39" t="s">
        <v>7820</v>
      </c>
      <c r="C72" s="39" t="s">
        <v>21</v>
      </c>
      <c r="D72" s="50">
        <v>7</v>
      </c>
      <c r="E72" s="48">
        <v>53514001070</v>
      </c>
      <c r="F72" s="46">
        <v>0.8</v>
      </c>
      <c r="G72" s="39" t="s">
        <v>22</v>
      </c>
    </row>
    <row r="73" spans="1:7" s="2" customFormat="1" x14ac:dyDescent="0.25">
      <c r="A73" s="80">
        <v>2357</v>
      </c>
      <c r="B73" s="39" t="s">
        <v>7821</v>
      </c>
      <c r="C73" s="39" t="s">
        <v>21</v>
      </c>
      <c r="D73" s="50">
        <v>121</v>
      </c>
      <c r="E73" s="48">
        <v>53514001124</v>
      </c>
      <c r="F73" s="46">
        <v>13.5</v>
      </c>
      <c r="G73" s="39" t="s">
        <v>22</v>
      </c>
    </row>
    <row r="74" spans="1:7" s="2" customFormat="1" x14ac:dyDescent="0.25">
      <c r="A74" s="80">
        <v>2379</v>
      </c>
      <c r="B74" s="39" t="s">
        <v>7822</v>
      </c>
      <c r="C74" s="39" t="s">
        <v>21</v>
      </c>
      <c r="D74" s="50">
        <v>33</v>
      </c>
      <c r="E74" s="48">
        <v>53514001186</v>
      </c>
      <c r="F74" s="46">
        <v>0.2</v>
      </c>
      <c r="G74" s="39" t="s">
        <v>22</v>
      </c>
    </row>
    <row r="75" spans="1:7" s="2" customFormat="1" x14ac:dyDescent="0.25">
      <c r="A75" s="80">
        <v>2381</v>
      </c>
      <c r="B75" s="39" t="s">
        <v>7823</v>
      </c>
      <c r="C75" s="39" t="s">
        <v>21</v>
      </c>
      <c r="D75" s="50">
        <v>21</v>
      </c>
      <c r="E75" s="48">
        <v>53514001209</v>
      </c>
      <c r="F75" s="46">
        <v>0.43</v>
      </c>
      <c r="G75" s="39" t="s">
        <v>22</v>
      </c>
    </row>
    <row r="76" spans="1:7" s="2" customFormat="1" x14ac:dyDescent="0.25">
      <c r="A76" s="80">
        <v>2383</v>
      </c>
      <c r="B76" s="39" t="s">
        <v>7824</v>
      </c>
      <c r="C76" s="39" t="s">
        <v>21</v>
      </c>
      <c r="D76" s="50">
        <v>51.5</v>
      </c>
      <c r="E76" s="48">
        <v>53514001223</v>
      </c>
      <c r="F76" s="46">
        <v>2</v>
      </c>
      <c r="G76" s="39" t="s">
        <v>22</v>
      </c>
    </row>
    <row r="77" spans="1:7" s="2" customFormat="1" x14ac:dyDescent="0.25">
      <c r="A77" s="80">
        <v>2401</v>
      </c>
      <c r="B77" s="39" t="s">
        <v>7825</v>
      </c>
      <c r="C77" s="39" t="s">
        <v>21</v>
      </c>
      <c r="D77" s="50">
        <v>223.5</v>
      </c>
      <c r="E77" s="48">
        <v>53514001254</v>
      </c>
      <c r="F77" s="46">
        <v>12.3</v>
      </c>
      <c r="G77" s="39" t="s">
        <v>22</v>
      </c>
    </row>
    <row r="78" spans="1:7" s="2" customFormat="1" x14ac:dyDescent="0.25">
      <c r="A78" s="80">
        <v>2402</v>
      </c>
      <c r="B78" s="39" t="s">
        <v>7826</v>
      </c>
      <c r="C78" s="39" t="s">
        <v>21</v>
      </c>
      <c r="D78" s="50">
        <v>62.5</v>
      </c>
      <c r="E78" s="48">
        <v>53514001261</v>
      </c>
      <c r="F78" s="46">
        <v>1.33</v>
      </c>
      <c r="G78" s="39" t="s">
        <v>22</v>
      </c>
    </row>
    <row r="79" spans="1:7" s="2" customFormat="1" x14ac:dyDescent="0.25">
      <c r="A79" s="80">
        <v>2425</v>
      </c>
      <c r="B79" s="39" t="s">
        <v>7827</v>
      </c>
      <c r="C79" s="39" t="s">
        <v>21</v>
      </c>
      <c r="D79" s="50">
        <v>177</v>
      </c>
      <c r="E79" s="48">
        <v>53514001391</v>
      </c>
      <c r="F79" s="46">
        <v>7.5</v>
      </c>
      <c r="G79" s="39" t="s">
        <v>22</v>
      </c>
    </row>
    <row r="80" spans="1:7" s="2" customFormat="1" x14ac:dyDescent="0.25">
      <c r="A80" s="80">
        <v>2429</v>
      </c>
      <c r="B80" s="39" t="s">
        <v>7828</v>
      </c>
      <c r="C80" s="39" t="s">
        <v>21</v>
      </c>
      <c r="D80" s="50">
        <v>62.5</v>
      </c>
      <c r="E80" s="48">
        <v>53514001407</v>
      </c>
      <c r="F80" s="46">
        <v>1.33</v>
      </c>
      <c r="G80" s="39" t="s">
        <v>22</v>
      </c>
    </row>
    <row r="81" spans="1:7" s="2" customFormat="1" x14ac:dyDescent="0.25">
      <c r="A81" s="80">
        <v>2430</v>
      </c>
      <c r="B81" s="39" t="s">
        <v>7829</v>
      </c>
      <c r="C81" s="39" t="s">
        <v>21</v>
      </c>
      <c r="D81" s="50">
        <v>27.5</v>
      </c>
      <c r="E81" s="48">
        <v>53514001414</v>
      </c>
      <c r="F81" s="46">
        <v>0.1</v>
      </c>
      <c r="G81" s="39" t="s">
        <v>22</v>
      </c>
    </row>
    <row r="82" spans="1:7" s="2" customFormat="1" x14ac:dyDescent="0.25">
      <c r="A82" s="80">
        <v>2474</v>
      </c>
      <c r="B82" s="39" t="s">
        <v>7830</v>
      </c>
      <c r="C82" s="39" t="s">
        <v>21</v>
      </c>
      <c r="D82" s="50">
        <v>14.5</v>
      </c>
      <c r="E82" s="48">
        <v>53514001452</v>
      </c>
      <c r="F82" s="46">
        <v>1</v>
      </c>
      <c r="G82" s="39" t="s">
        <v>22</v>
      </c>
    </row>
    <row r="83" spans="1:7" s="2" customFormat="1" x14ac:dyDescent="0.25">
      <c r="A83" s="80">
        <v>2475</v>
      </c>
      <c r="B83" s="39" t="s">
        <v>7831</v>
      </c>
      <c r="C83" s="39" t="s">
        <v>21</v>
      </c>
      <c r="D83" s="50">
        <v>215.5</v>
      </c>
      <c r="E83" s="48">
        <v>53514001469</v>
      </c>
      <c r="F83" s="46">
        <v>14.75</v>
      </c>
      <c r="G83" s="39" t="s">
        <v>22</v>
      </c>
    </row>
    <row r="84" spans="1:7" s="2" customFormat="1" x14ac:dyDescent="0.25">
      <c r="A84" s="80">
        <v>2476</v>
      </c>
      <c r="B84" s="39" t="s">
        <v>7832</v>
      </c>
      <c r="C84" s="39" t="s">
        <v>21</v>
      </c>
      <c r="D84" s="50">
        <v>304.5</v>
      </c>
      <c r="E84" s="48">
        <v>53514001476</v>
      </c>
      <c r="F84" s="46">
        <v>15</v>
      </c>
      <c r="G84" s="39" t="s">
        <v>22</v>
      </c>
    </row>
    <row r="85" spans="1:7" s="2" customFormat="1" x14ac:dyDescent="0.25">
      <c r="A85" s="81">
        <v>2477</v>
      </c>
      <c r="B85" s="82" t="s">
        <v>7833</v>
      </c>
      <c r="C85" s="82" t="s">
        <v>21</v>
      </c>
      <c r="D85" s="50">
        <v>1045.5</v>
      </c>
      <c r="E85" s="83">
        <v>53514001483</v>
      </c>
      <c r="F85" s="84">
        <v>18.25</v>
      </c>
      <c r="G85" s="82" t="s">
        <v>22</v>
      </c>
    </row>
    <row r="86" spans="1:7" s="2" customFormat="1" x14ac:dyDescent="0.25">
      <c r="A86" s="81">
        <v>2478</v>
      </c>
      <c r="B86" s="82" t="s">
        <v>7834</v>
      </c>
      <c r="C86" s="82" t="s">
        <v>21</v>
      </c>
      <c r="D86" s="50">
        <v>1135</v>
      </c>
      <c r="E86" s="83">
        <v>53514001490</v>
      </c>
      <c r="F86" s="84">
        <v>18.5</v>
      </c>
      <c r="G86" s="82" t="s">
        <v>22</v>
      </c>
    </row>
    <row r="87" spans="1:7" s="2" customFormat="1" x14ac:dyDescent="0.25">
      <c r="A87" s="80">
        <v>2499</v>
      </c>
      <c r="B87" s="39" t="s">
        <v>7835</v>
      </c>
      <c r="C87" s="39" t="s">
        <v>21</v>
      </c>
      <c r="D87" s="50">
        <v>219</v>
      </c>
      <c r="E87" s="48">
        <v>53514001544</v>
      </c>
      <c r="F87" s="46">
        <v>12.18</v>
      </c>
      <c r="G87" s="39" t="s">
        <v>22</v>
      </c>
    </row>
    <row r="88" spans="1:7" s="2" customFormat="1" x14ac:dyDescent="0.25">
      <c r="A88" s="80">
        <v>2507</v>
      </c>
      <c r="B88" s="39" t="s">
        <v>7836</v>
      </c>
      <c r="C88" s="39" t="s">
        <v>21</v>
      </c>
      <c r="D88" s="50">
        <v>101</v>
      </c>
      <c r="E88" s="48">
        <v>53514001568</v>
      </c>
      <c r="F88" s="46">
        <v>1.33</v>
      </c>
      <c r="G88" s="39" t="s">
        <v>22</v>
      </c>
    </row>
    <row r="89" spans="1:7" s="2" customFormat="1" x14ac:dyDescent="0.25">
      <c r="A89" s="80">
        <v>2508</v>
      </c>
      <c r="B89" s="39" t="s">
        <v>7837</v>
      </c>
      <c r="C89" s="39" t="s">
        <v>21</v>
      </c>
      <c r="D89" s="50">
        <v>101</v>
      </c>
      <c r="E89" s="48">
        <v>53514001575</v>
      </c>
      <c r="F89" s="46">
        <v>1.33</v>
      </c>
      <c r="G89" s="39" t="s">
        <v>22</v>
      </c>
    </row>
    <row r="90" spans="1:7" s="2" customFormat="1" x14ac:dyDescent="0.25">
      <c r="A90" s="80">
        <v>2524</v>
      </c>
      <c r="B90" s="39" t="s">
        <v>7838</v>
      </c>
      <c r="C90" s="39" t="s">
        <v>21</v>
      </c>
      <c r="D90" s="50">
        <v>2</v>
      </c>
      <c r="E90" s="48">
        <v>53514001605</v>
      </c>
      <c r="F90" s="46">
        <v>1.32E-2</v>
      </c>
      <c r="G90" s="39" t="s">
        <v>22</v>
      </c>
    </row>
    <row r="91" spans="1:7" s="2" customFormat="1" x14ac:dyDescent="0.25">
      <c r="A91" s="80">
        <v>2570</v>
      </c>
      <c r="B91" s="39" t="s">
        <v>7839</v>
      </c>
      <c r="C91" s="39" t="s">
        <v>21</v>
      </c>
      <c r="D91" s="50">
        <v>11</v>
      </c>
      <c r="E91" s="48">
        <v>53514001612</v>
      </c>
      <c r="F91" s="46">
        <v>0.2</v>
      </c>
      <c r="G91" s="39" t="s">
        <v>22</v>
      </c>
    </row>
    <row r="92" spans="1:7" s="2" customFormat="1" x14ac:dyDescent="0.25">
      <c r="A92" s="80">
        <v>2588</v>
      </c>
      <c r="B92" s="39" t="s">
        <v>7840</v>
      </c>
      <c r="C92" s="39" t="s">
        <v>21</v>
      </c>
      <c r="D92" s="50">
        <v>25.5</v>
      </c>
      <c r="E92" s="48">
        <v>53514001643</v>
      </c>
      <c r="F92" s="46">
        <v>1.1879999999999999</v>
      </c>
      <c r="G92" s="39" t="s">
        <v>22</v>
      </c>
    </row>
    <row r="93" spans="1:7" s="2" customFormat="1" x14ac:dyDescent="0.25">
      <c r="A93" s="80">
        <v>2589</v>
      </c>
      <c r="B93" s="39" t="s">
        <v>7841</v>
      </c>
      <c r="C93" s="39" t="s">
        <v>21</v>
      </c>
      <c r="D93" s="50">
        <v>76</v>
      </c>
      <c r="E93" s="48">
        <v>53514001650</v>
      </c>
      <c r="F93" s="46">
        <v>2.2999999999999998</v>
      </c>
      <c r="G93" s="39" t="s">
        <v>22</v>
      </c>
    </row>
    <row r="94" spans="1:7" s="2" customFormat="1" x14ac:dyDescent="0.25">
      <c r="A94" s="80">
        <v>2593</v>
      </c>
      <c r="B94" s="39" t="s">
        <v>7842</v>
      </c>
      <c r="C94" s="39" t="s">
        <v>21</v>
      </c>
      <c r="D94" s="50">
        <v>87.5</v>
      </c>
      <c r="E94" s="48">
        <v>53514001674</v>
      </c>
      <c r="F94" s="46">
        <v>4</v>
      </c>
      <c r="G94" s="39" t="s">
        <v>22</v>
      </c>
    </row>
    <row r="95" spans="1:7" s="2" customFormat="1" x14ac:dyDescent="0.25">
      <c r="A95" s="80">
        <v>2596</v>
      </c>
      <c r="B95" s="39" t="s">
        <v>7843</v>
      </c>
      <c r="C95" s="39" t="s">
        <v>21</v>
      </c>
      <c r="D95" s="50">
        <v>209.5</v>
      </c>
      <c r="E95" s="48">
        <v>53514001681</v>
      </c>
      <c r="F95" s="46">
        <v>11.2</v>
      </c>
      <c r="G95" s="39" t="s">
        <v>22</v>
      </c>
    </row>
    <row r="96" spans="1:7" s="2" customFormat="1" x14ac:dyDescent="0.25">
      <c r="A96" s="80">
        <v>2597</v>
      </c>
      <c r="B96" s="39" t="s">
        <v>7844</v>
      </c>
      <c r="C96" s="39" t="s">
        <v>21</v>
      </c>
      <c r="D96" s="50">
        <v>12.5</v>
      </c>
      <c r="E96" s="48">
        <v>53514001698</v>
      </c>
      <c r="F96" s="46">
        <v>1</v>
      </c>
      <c r="G96" s="39" t="s">
        <v>22</v>
      </c>
    </row>
    <row r="97" spans="1:7" s="2" customFormat="1" x14ac:dyDescent="0.25">
      <c r="A97" s="81">
        <v>2599</v>
      </c>
      <c r="B97" s="82" t="s">
        <v>7845</v>
      </c>
      <c r="C97" s="82" t="s">
        <v>21</v>
      </c>
      <c r="D97" s="50">
        <v>415</v>
      </c>
      <c r="E97" s="83">
        <v>53514001704</v>
      </c>
      <c r="F97" s="84">
        <v>5.9</v>
      </c>
      <c r="G97" s="82" t="s">
        <v>22</v>
      </c>
    </row>
    <row r="98" spans="1:7" s="2" customFormat="1" x14ac:dyDescent="0.25">
      <c r="A98" s="80">
        <v>2608</v>
      </c>
      <c r="B98" s="39" t="s">
        <v>7846</v>
      </c>
      <c r="C98" s="39" t="s">
        <v>21</v>
      </c>
      <c r="D98" s="50">
        <v>1</v>
      </c>
      <c r="E98" s="48">
        <v>53514001711</v>
      </c>
      <c r="F98" s="46">
        <v>0.01</v>
      </c>
      <c r="G98" s="39" t="s">
        <v>22</v>
      </c>
    </row>
    <row r="99" spans="1:7" s="2" customFormat="1" x14ac:dyDescent="0.25">
      <c r="A99" s="80">
        <v>2609</v>
      </c>
      <c r="B99" s="39" t="s">
        <v>7847</v>
      </c>
      <c r="C99" s="39" t="s">
        <v>21</v>
      </c>
      <c r="D99" s="50">
        <v>3</v>
      </c>
      <c r="E99" s="48">
        <v>53514001728</v>
      </c>
      <c r="F99" s="46">
        <v>0.01</v>
      </c>
      <c r="G99" s="39" t="s">
        <v>22</v>
      </c>
    </row>
    <row r="100" spans="1:7" s="2" customFormat="1" x14ac:dyDescent="0.25">
      <c r="A100" s="80">
        <v>2690</v>
      </c>
      <c r="B100" s="39" t="s">
        <v>7848</v>
      </c>
      <c r="C100" s="39" t="s">
        <v>21</v>
      </c>
      <c r="D100" s="50">
        <v>11</v>
      </c>
      <c r="E100" s="48">
        <v>53514001773</v>
      </c>
      <c r="F100" s="46">
        <v>0.42</v>
      </c>
      <c r="G100" s="39" t="s">
        <v>22</v>
      </c>
    </row>
    <row r="101" spans="1:7" s="2" customFormat="1" x14ac:dyDescent="0.25">
      <c r="A101" s="80">
        <v>2691</v>
      </c>
      <c r="B101" s="39" t="s">
        <v>7849</v>
      </c>
      <c r="C101" s="39" t="s">
        <v>21</v>
      </c>
      <c r="D101" s="50">
        <v>86.5</v>
      </c>
      <c r="E101" s="48">
        <v>53514001780</v>
      </c>
      <c r="F101" s="46">
        <v>4.76</v>
      </c>
      <c r="G101" s="39" t="s">
        <v>22</v>
      </c>
    </row>
    <row r="102" spans="1:7" s="2" customFormat="1" x14ac:dyDescent="0.25">
      <c r="A102" s="80">
        <v>2701</v>
      </c>
      <c r="B102" s="39" t="s">
        <v>7850</v>
      </c>
      <c r="C102" s="39" t="s">
        <v>21</v>
      </c>
      <c r="D102" s="50">
        <v>86.5</v>
      </c>
      <c r="E102" s="48">
        <v>53514001797</v>
      </c>
      <c r="F102" s="46">
        <v>4.76</v>
      </c>
      <c r="G102" s="39" t="s">
        <v>22</v>
      </c>
    </row>
    <row r="103" spans="1:7" s="2" customFormat="1" x14ac:dyDescent="0.25">
      <c r="A103" s="80">
        <v>2987</v>
      </c>
      <c r="B103" s="39" t="s">
        <v>7851</v>
      </c>
      <c r="C103" s="39" t="s">
        <v>21</v>
      </c>
      <c r="D103" s="50">
        <v>6</v>
      </c>
      <c r="E103" s="48">
        <v>53514001971</v>
      </c>
      <c r="F103" s="46">
        <v>0.2</v>
      </c>
      <c r="G103" s="39" t="s">
        <v>22</v>
      </c>
    </row>
    <row r="104" spans="1:7" s="2" customFormat="1" x14ac:dyDescent="0.25">
      <c r="A104" s="80">
        <v>2998</v>
      </c>
      <c r="B104" s="39" t="s">
        <v>7852</v>
      </c>
      <c r="C104" s="39" t="s">
        <v>21</v>
      </c>
      <c r="D104" s="50">
        <v>72</v>
      </c>
      <c r="E104" s="48">
        <v>53514002015</v>
      </c>
      <c r="F104" s="46">
        <v>2.5</v>
      </c>
      <c r="G104" s="39" t="s">
        <v>22</v>
      </c>
    </row>
    <row r="105" spans="1:7" s="2" customFormat="1" x14ac:dyDescent="0.25">
      <c r="A105" s="80">
        <v>2999</v>
      </c>
      <c r="B105" s="39" t="s">
        <v>7853</v>
      </c>
      <c r="C105" s="39" t="s">
        <v>21</v>
      </c>
      <c r="D105" s="50">
        <v>109</v>
      </c>
      <c r="E105" s="48">
        <v>53514002022</v>
      </c>
      <c r="F105" s="46">
        <v>3.5</v>
      </c>
      <c r="G105" s="39" t="s">
        <v>22</v>
      </c>
    </row>
    <row r="106" spans="1:7" s="2" customFormat="1" x14ac:dyDescent="0.25">
      <c r="A106" s="80">
        <v>3006</v>
      </c>
      <c r="B106" s="39" t="s">
        <v>7854</v>
      </c>
      <c r="C106" s="39" t="s">
        <v>21</v>
      </c>
      <c r="D106" s="50">
        <v>58.5</v>
      </c>
      <c r="E106" s="48">
        <v>53514002053</v>
      </c>
      <c r="F106" s="46">
        <v>1.603</v>
      </c>
      <c r="G106" s="39" t="s">
        <v>22</v>
      </c>
    </row>
    <row r="107" spans="1:7" s="2" customFormat="1" x14ac:dyDescent="0.25">
      <c r="A107" s="80">
        <v>3020</v>
      </c>
      <c r="B107" s="39" t="s">
        <v>7855</v>
      </c>
      <c r="C107" s="39" t="s">
        <v>21</v>
      </c>
      <c r="D107" s="50">
        <v>45.5</v>
      </c>
      <c r="E107" s="48">
        <v>53514002084</v>
      </c>
      <c r="F107" s="46">
        <v>0.1</v>
      </c>
      <c r="G107" s="39" t="s">
        <v>22</v>
      </c>
    </row>
    <row r="108" spans="1:7" s="2" customFormat="1" x14ac:dyDescent="0.25">
      <c r="A108" s="80">
        <v>3021</v>
      </c>
      <c r="B108" s="39" t="s">
        <v>7856</v>
      </c>
      <c r="C108" s="39" t="s">
        <v>21</v>
      </c>
      <c r="D108" s="50">
        <v>67</v>
      </c>
      <c r="E108" s="48">
        <v>53514002091</v>
      </c>
      <c r="F108" s="46">
        <v>2</v>
      </c>
      <c r="G108" s="39" t="s">
        <v>22</v>
      </c>
    </row>
    <row r="109" spans="1:7" s="2" customFormat="1" x14ac:dyDescent="0.25">
      <c r="A109" s="80">
        <v>3041</v>
      </c>
      <c r="B109" s="39" t="s">
        <v>7857</v>
      </c>
      <c r="C109" s="39" t="s">
        <v>21</v>
      </c>
      <c r="D109" s="50">
        <v>19.5</v>
      </c>
      <c r="E109" s="48">
        <v>53514002145</v>
      </c>
      <c r="F109" s="46">
        <v>0.6</v>
      </c>
      <c r="G109" s="39" t="s">
        <v>22</v>
      </c>
    </row>
    <row r="110" spans="1:7" s="2" customFormat="1" x14ac:dyDescent="0.25">
      <c r="A110" s="80">
        <v>3052</v>
      </c>
      <c r="B110" s="39" t="s">
        <v>7858</v>
      </c>
      <c r="C110" s="39" t="s">
        <v>21</v>
      </c>
      <c r="D110" s="50">
        <v>13.5</v>
      </c>
      <c r="E110" s="48">
        <v>53514057572</v>
      </c>
      <c r="F110" s="46">
        <v>1</v>
      </c>
      <c r="G110" s="39" t="s">
        <v>22</v>
      </c>
    </row>
    <row r="111" spans="1:7" s="2" customFormat="1" x14ac:dyDescent="0.25">
      <c r="A111" s="80">
        <v>3055</v>
      </c>
      <c r="B111" s="39" t="s">
        <v>7859</v>
      </c>
      <c r="C111" s="39" t="s">
        <v>21</v>
      </c>
      <c r="D111" s="50">
        <v>20</v>
      </c>
      <c r="E111" s="48">
        <v>53514002183</v>
      </c>
      <c r="F111" s="46">
        <v>0.2</v>
      </c>
      <c r="G111" s="39" t="s">
        <v>22</v>
      </c>
    </row>
    <row r="112" spans="1:7" s="2" customFormat="1" x14ac:dyDescent="0.25">
      <c r="A112" s="80">
        <v>3060</v>
      </c>
      <c r="B112" s="39" t="s">
        <v>7860</v>
      </c>
      <c r="C112" s="39" t="s">
        <v>21</v>
      </c>
      <c r="D112" s="50">
        <v>2</v>
      </c>
      <c r="E112" s="48">
        <v>53514002220</v>
      </c>
      <c r="F112" s="46">
        <v>0.13</v>
      </c>
      <c r="G112" s="39" t="s">
        <v>22</v>
      </c>
    </row>
    <row r="113" spans="1:7" s="2" customFormat="1" x14ac:dyDescent="0.25">
      <c r="A113" s="80">
        <v>3083</v>
      </c>
      <c r="B113" s="39" t="s">
        <v>7861</v>
      </c>
      <c r="C113" s="39" t="s">
        <v>21</v>
      </c>
      <c r="D113" s="50">
        <v>15.5</v>
      </c>
      <c r="E113" s="48">
        <v>53514002237</v>
      </c>
      <c r="F113" s="46">
        <v>8.4000000000000005E-2</v>
      </c>
      <c r="G113" s="39" t="s">
        <v>22</v>
      </c>
    </row>
    <row r="114" spans="1:7" s="2" customFormat="1" x14ac:dyDescent="0.25">
      <c r="A114" s="80">
        <v>3126</v>
      </c>
      <c r="B114" s="39" t="s">
        <v>7862</v>
      </c>
      <c r="C114" s="39" t="s">
        <v>21</v>
      </c>
      <c r="D114" s="50">
        <v>31</v>
      </c>
      <c r="E114" s="48">
        <v>53514002275</v>
      </c>
      <c r="F114" s="46">
        <v>0.182</v>
      </c>
      <c r="G114" s="39" t="s">
        <v>22</v>
      </c>
    </row>
    <row r="115" spans="1:7" s="2" customFormat="1" x14ac:dyDescent="0.25">
      <c r="A115" s="80">
        <v>3127</v>
      </c>
      <c r="B115" s="39" t="s">
        <v>7863</v>
      </c>
      <c r="C115" s="39" t="s">
        <v>21</v>
      </c>
      <c r="D115" s="50">
        <v>18</v>
      </c>
      <c r="E115" s="48">
        <v>53514002282</v>
      </c>
      <c r="F115" s="46">
        <v>0.17</v>
      </c>
      <c r="G115" s="39" t="s">
        <v>22</v>
      </c>
    </row>
    <row r="116" spans="1:7" s="2" customFormat="1" x14ac:dyDescent="0.25">
      <c r="A116" s="80">
        <v>3128</v>
      </c>
      <c r="B116" s="39" t="s">
        <v>7864</v>
      </c>
      <c r="C116" s="39" t="s">
        <v>21</v>
      </c>
      <c r="D116" s="50">
        <v>1</v>
      </c>
      <c r="E116" s="48">
        <v>53514002299</v>
      </c>
      <c r="F116" s="46">
        <v>0.03</v>
      </c>
      <c r="G116" s="39" t="s">
        <v>22</v>
      </c>
    </row>
    <row r="117" spans="1:7" s="2" customFormat="1" x14ac:dyDescent="0.25">
      <c r="A117" s="80">
        <v>3165</v>
      </c>
      <c r="B117" s="39" t="s">
        <v>7865</v>
      </c>
      <c r="C117" s="39" t="s">
        <v>21</v>
      </c>
      <c r="D117" s="50">
        <v>8</v>
      </c>
      <c r="E117" s="48">
        <v>53514002350</v>
      </c>
      <c r="F117" s="46">
        <v>0.03</v>
      </c>
      <c r="G117" s="39" t="s">
        <v>22</v>
      </c>
    </row>
    <row r="118" spans="1:7" s="2" customFormat="1" x14ac:dyDescent="0.25">
      <c r="A118" s="80">
        <v>3167</v>
      </c>
      <c r="B118" s="39" t="s">
        <v>7866</v>
      </c>
      <c r="C118" s="39" t="s">
        <v>21</v>
      </c>
      <c r="D118" s="50">
        <v>134.5</v>
      </c>
      <c r="E118" s="48">
        <v>53514002374</v>
      </c>
      <c r="F118" s="46">
        <v>4</v>
      </c>
      <c r="G118" s="39" t="s">
        <v>22</v>
      </c>
    </row>
    <row r="119" spans="1:7" s="2" customFormat="1" x14ac:dyDescent="0.25">
      <c r="A119" s="80">
        <v>3168</v>
      </c>
      <c r="B119" s="39" t="s">
        <v>7867</v>
      </c>
      <c r="C119" s="39" t="s">
        <v>21</v>
      </c>
      <c r="D119" s="50">
        <v>54.5</v>
      </c>
      <c r="E119" s="48">
        <v>53514002381</v>
      </c>
      <c r="F119" s="46">
        <v>2.75</v>
      </c>
      <c r="G119" s="39" t="s">
        <v>22</v>
      </c>
    </row>
    <row r="120" spans="1:7" s="2" customFormat="1" x14ac:dyDescent="0.25">
      <c r="A120" s="80">
        <v>3170</v>
      </c>
      <c r="B120" s="39" t="s">
        <v>7868</v>
      </c>
      <c r="C120" s="39" t="s">
        <v>21</v>
      </c>
      <c r="D120" s="50">
        <v>182</v>
      </c>
      <c r="E120" s="48">
        <v>53514002398</v>
      </c>
      <c r="F120" s="46">
        <v>8</v>
      </c>
      <c r="G120" s="39" t="s">
        <v>22</v>
      </c>
    </row>
    <row r="121" spans="1:7" s="2" customFormat="1" x14ac:dyDescent="0.25">
      <c r="A121" s="80">
        <v>3173</v>
      </c>
      <c r="B121" s="39" t="s">
        <v>7869</v>
      </c>
      <c r="C121" s="39" t="s">
        <v>21</v>
      </c>
      <c r="D121" s="50">
        <v>206.5</v>
      </c>
      <c r="E121" s="48">
        <v>53514002411</v>
      </c>
      <c r="F121" s="46">
        <v>11.9</v>
      </c>
      <c r="G121" s="39" t="s">
        <v>22</v>
      </c>
    </row>
    <row r="122" spans="1:7" s="2" customFormat="1" x14ac:dyDescent="0.25">
      <c r="A122" s="80">
        <v>3174</v>
      </c>
      <c r="B122" s="39" t="s">
        <v>7870</v>
      </c>
      <c r="C122" s="39" t="s">
        <v>21</v>
      </c>
      <c r="D122" s="50">
        <v>211</v>
      </c>
      <c r="E122" s="48">
        <v>53514002428</v>
      </c>
      <c r="F122" s="46">
        <v>11.9</v>
      </c>
      <c r="G122" s="39" t="s">
        <v>22</v>
      </c>
    </row>
    <row r="123" spans="1:7" s="2" customFormat="1" x14ac:dyDescent="0.25">
      <c r="A123" s="80">
        <v>3176</v>
      </c>
      <c r="B123" s="39" t="s">
        <v>7871</v>
      </c>
      <c r="C123" s="39" t="s">
        <v>21</v>
      </c>
      <c r="D123" s="50">
        <v>144.5</v>
      </c>
      <c r="E123" s="48">
        <v>53514002442</v>
      </c>
      <c r="F123" s="46">
        <v>4.5999999999999996</v>
      </c>
      <c r="G123" s="39" t="s">
        <v>22</v>
      </c>
    </row>
    <row r="124" spans="1:7" s="2" customFormat="1" x14ac:dyDescent="0.25">
      <c r="A124" s="80">
        <v>3177</v>
      </c>
      <c r="B124" s="39" t="s">
        <v>7872</v>
      </c>
      <c r="C124" s="39" t="s">
        <v>21</v>
      </c>
      <c r="D124" s="50">
        <v>58</v>
      </c>
      <c r="E124" s="48">
        <v>53514002459</v>
      </c>
      <c r="F124" s="46">
        <v>6.8</v>
      </c>
      <c r="G124" s="39" t="s">
        <v>22</v>
      </c>
    </row>
    <row r="125" spans="1:7" s="2" customFormat="1" x14ac:dyDescent="0.25">
      <c r="A125" s="80">
        <v>3178</v>
      </c>
      <c r="B125" s="39" t="s">
        <v>7873</v>
      </c>
      <c r="C125" s="39" t="s">
        <v>21</v>
      </c>
      <c r="D125" s="50">
        <v>73</v>
      </c>
      <c r="E125" s="48">
        <v>53514002466</v>
      </c>
      <c r="F125" s="46">
        <v>6.8</v>
      </c>
      <c r="G125" s="39" t="s">
        <v>22</v>
      </c>
    </row>
    <row r="126" spans="1:7" s="2" customFormat="1" x14ac:dyDescent="0.25">
      <c r="A126" s="81">
        <v>3179</v>
      </c>
      <c r="B126" s="82" t="s">
        <v>7874</v>
      </c>
      <c r="C126" s="82" t="s">
        <v>21</v>
      </c>
      <c r="D126" s="50">
        <v>700.5</v>
      </c>
      <c r="E126" s="83">
        <v>53514002473</v>
      </c>
      <c r="F126" s="84">
        <v>9.1</v>
      </c>
      <c r="G126" s="82" t="s">
        <v>22</v>
      </c>
    </row>
    <row r="127" spans="1:7" s="2" customFormat="1" x14ac:dyDescent="0.25">
      <c r="A127" s="80">
        <v>3180</v>
      </c>
      <c r="B127" s="39" t="s">
        <v>7875</v>
      </c>
      <c r="C127" s="39" t="s">
        <v>21</v>
      </c>
      <c r="D127" s="50">
        <v>15</v>
      </c>
      <c r="E127" s="48">
        <v>53514002480</v>
      </c>
      <c r="F127" s="46">
        <v>0.5</v>
      </c>
      <c r="G127" s="39" t="s">
        <v>22</v>
      </c>
    </row>
    <row r="128" spans="1:7" s="2" customFormat="1" x14ac:dyDescent="0.25">
      <c r="A128" s="80">
        <v>3181</v>
      </c>
      <c r="B128" s="39" t="s">
        <v>7876</v>
      </c>
      <c r="C128" s="39" t="s">
        <v>21</v>
      </c>
      <c r="D128" s="50">
        <v>89.5</v>
      </c>
      <c r="E128" s="48">
        <v>53514002497</v>
      </c>
      <c r="F128" s="46">
        <v>3.5</v>
      </c>
      <c r="G128" s="39" t="s">
        <v>22</v>
      </c>
    </row>
    <row r="129" spans="1:7" s="2" customFormat="1" x14ac:dyDescent="0.25">
      <c r="A129" s="80">
        <v>3188</v>
      </c>
      <c r="B129" s="39" t="s">
        <v>7877</v>
      </c>
      <c r="C129" s="39" t="s">
        <v>21</v>
      </c>
      <c r="D129" s="50">
        <v>36</v>
      </c>
      <c r="E129" s="48">
        <v>53514002503</v>
      </c>
      <c r="F129" s="46">
        <v>0.2</v>
      </c>
      <c r="G129" s="39" t="s">
        <v>22</v>
      </c>
    </row>
    <row r="130" spans="1:7" s="2" customFormat="1" x14ac:dyDescent="0.25">
      <c r="A130" s="80">
        <v>3229</v>
      </c>
      <c r="B130" s="39" t="s">
        <v>7878</v>
      </c>
      <c r="C130" s="39" t="s">
        <v>21</v>
      </c>
      <c r="D130" s="50">
        <v>1.5</v>
      </c>
      <c r="E130" s="48">
        <v>53514002527</v>
      </c>
      <c r="F130" s="46">
        <v>0.01</v>
      </c>
      <c r="G130" s="39" t="s">
        <v>22</v>
      </c>
    </row>
    <row r="131" spans="1:7" s="2" customFormat="1" x14ac:dyDescent="0.25">
      <c r="A131" s="80">
        <v>3402</v>
      </c>
      <c r="B131" s="39" t="s">
        <v>7879</v>
      </c>
      <c r="C131" s="39" t="s">
        <v>21</v>
      </c>
      <c r="D131" s="50">
        <v>2.5</v>
      </c>
      <c r="E131" s="48">
        <v>53514002602</v>
      </c>
      <c r="F131" s="46">
        <v>5.0000000000000001E-3</v>
      </c>
      <c r="G131" s="39" t="s">
        <v>22</v>
      </c>
    </row>
    <row r="132" spans="1:7" s="2" customFormat="1" x14ac:dyDescent="0.25">
      <c r="A132" s="80">
        <v>3429</v>
      </c>
      <c r="B132" s="39" t="s">
        <v>7880</v>
      </c>
      <c r="C132" s="39" t="s">
        <v>21</v>
      </c>
      <c r="D132" s="50">
        <v>173.5</v>
      </c>
      <c r="E132" s="48">
        <v>53514002619</v>
      </c>
      <c r="F132" s="46">
        <v>18.600000000000001</v>
      </c>
      <c r="G132" s="39" t="s">
        <v>22</v>
      </c>
    </row>
    <row r="133" spans="1:7" s="2" customFormat="1" x14ac:dyDescent="0.25">
      <c r="A133" s="80">
        <v>3575</v>
      </c>
      <c r="B133" s="39" t="s">
        <v>7881</v>
      </c>
      <c r="C133" s="39" t="s">
        <v>21</v>
      </c>
      <c r="D133" s="50">
        <v>28.5</v>
      </c>
      <c r="E133" s="48">
        <v>53514002640</v>
      </c>
      <c r="F133" s="46">
        <v>0.8</v>
      </c>
      <c r="G133" s="39" t="s">
        <v>22</v>
      </c>
    </row>
    <row r="134" spans="1:7" s="2" customFormat="1" x14ac:dyDescent="0.25">
      <c r="A134" s="80">
        <v>3617</v>
      </c>
      <c r="B134" s="39" t="s">
        <v>7882</v>
      </c>
      <c r="C134" s="39" t="s">
        <v>21</v>
      </c>
      <c r="D134" s="50">
        <v>48</v>
      </c>
      <c r="E134" s="48">
        <v>53514002695</v>
      </c>
      <c r="F134" s="46">
        <v>1.1000000000000001</v>
      </c>
      <c r="G134" s="39" t="s">
        <v>22</v>
      </c>
    </row>
    <row r="135" spans="1:7" s="2" customFormat="1" x14ac:dyDescent="0.25">
      <c r="A135" s="80">
        <v>3618</v>
      </c>
      <c r="B135" s="39" t="s">
        <v>7883</v>
      </c>
      <c r="C135" s="39" t="s">
        <v>21</v>
      </c>
      <c r="D135" s="50">
        <v>62.5</v>
      </c>
      <c r="E135" s="48">
        <v>53514002701</v>
      </c>
      <c r="F135" s="46">
        <v>1.1000000000000001</v>
      </c>
      <c r="G135" s="39" t="s">
        <v>22</v>
      </c>
    </row>
    <row r="136" spans="1:7" s="2" customFormat="1" x14ac:dyDescent="0.25">
      <c r="A136" s="80">
        <v>3619</v>
      </c>
      <c r="B136" s="39" t="s">
        <v>7884</v>
      </c>
      <c r="C136" s="39" t="s">
        <v>21</v>
      </c>
      <c r="D136" s="50">
        <v>101.5</v>
      </c>
      <c r="E136" s="48">
        <v>53514002718</v>
      </c>
      <c r="F136" s="46">
        <v>1.7</v>
      </c>
      <c r="G136" s="39" t="s">
        <v>22</v>
      </c>
    </row>
    <row r="137" spans="1:7" s="2" customFormat="1" x14ac:dyDescent="0.25">
      <c r="A137" s="80">
        <v>3644</v>
      </c>
      <c r="B137" s="39" t="s">
        <v>7885</v>
      </c>
      <c r="C137" s="39" t="s">
        <v>21</v>
      </c>
      <c r="D137" s="50">
        <v>6.5</v>
      </c>
      <c r="E137" s="48">
        <v>53514002725</v>
      </c>
      <c r="F137" s="46">
        <v>0.2</v>
      </c>
      <c r="G137" s="39" t="s">
        <v>22</v>
      </c>
    </row>
    <row r="138" spans="1:7" s="2" customFormat="1" x14ac:dyDescent="0.25">
      <c r="A138" s="80">
        <v>3753</v>
      </c>
      <c r="B138" s="39" t="s">
        <v>7886</v>
      </c>
      <c r="C138" s="39" t="s">
        <v>21</v>
      </c>
      <c r="D138" s="50">
        <v>0.5</v>
      </c>
      <c r="E138" s="48">
        <v>53514086985</v>
      </c>
      <c r="F138" s="46">
        <v>0.01</v>
      </c>
      <c r="G138" s="39" t="s">
        <v>22</v>
      </c>
    </row>
    <row r="139" spans="1:7" s="2" customFormat="1" x14ac:dyDescent="0.25">
      <c r="A139" s="80">
        <v>3761</v>
      </c>
      <c r="B139" s="39" t="s">
        <v>7887</v>
      </c>
      <c r="C139" s="39" t="s">
        <v>21</v>
      </c>
      <c r="D139" s="50">
        <v>86</v>
      </c>
      <c r="E139" s="48">
        <v>53514002961</v>
      </c>
      <c r="F139" s="46">
        <v>1.3</v>
      </c>
      <c r="G139" s="39" t="s">
        <v>22</v>
      </c>
    </row>
    <row r="140" spans="1:7" s="2" customFormat="1" x14ac:dyDescent="0.25">
      <c r="A140" s="80">
        <v>3790</v>
      </c>
      <c r="B140" s="39" t="s">
        <v>7888</v>
      </c>
      <c r="C140" s="39" t="s">
        <v>21</v>
      </c>
      <c r="D140" s="50">
        <v>36.5</v>
      </c>
      <c r="E140" s="48">
        <v>53514003098</v>
      </c>
      <c r="F140" s="46">
        <v>0.5</v>
      </c>
      <c r="G140" s="39" t="s">
        <v>22</v>
      </c>
    </row>
    <row r="141" spans="1:7" s="2" customFormat="1" x14ac:dyDescent="0.25">
      <c r="A141" s="80">
        <v>3795</v>
      </c>
      <c r="B141" s="39" t="s">
        <v>7889</v>
      </c>
      <c r="C141" s="39" t="s">
        <v>21</v>
      </c>
      <c r="D141" s="50">
        <v>30.5</v>
      </c>
      <c r="E141" s="48">
        <v>53514003104</v>
      </c>
      <c r="F141" s="46">
        <v>3</v>
      </c>
      <c r="G141" s="39" t="s">
        <v>22</v>
      </c>
    </row>
    <row r="142" spans="1:7" s="2" customFormat="1" x14ac:dyDescent="0.25">
      <c r="A142" s="80">
        <v>3796</v>
      </c>
      <c r="B142" s="39" t="s">
        <v>7890</v>
      </c>
      <c r="C142" s="39" t="s">
        <v>21</v>
      </c>
      <c r="D142" s="50">
        <v>88</v>
      </c>
      <c r="E142" s="48">
        <v>53514003111</v>
      </c>
      <c r="F142" s="46">
        <v>2.9</v>
      </c>
      <c r="G142" s="39" t="s">
        <v>22</v>
      </c>
    </row>
    <row r="143" spans="1:7" s="2" customFormat="1" x14ac:dyDescent="0.25">
      <c r="A143" s="80">
        <v>3801</v>
      </c>
      <c r="B143" s="39" t="s">
        <v>7891</v>
      </c>
      <c r="C143" s="39" t="s">
        <v>21</v>
      </c>
      <c r="D143" s="50">
        <v>5</v>
      </c>
      <c r="E143" s="48">
        <v>53514003128</v>
      </c>
      <c r="F143" s="46">
        <v>5.6000000000000001E-2</v>
      </c>
      <c r="G143" s="39" t="s">
        <v>22</v>
      </c>
    </row>
    <row r="144" spans="1:7" s="2" customFormat="1" x14ac:dyDescent="0.25">
      <c r="A144" s="80">
        <v>3810</v>
      </c>
      <c r="B144" s="39" t="s">
        <v>7892</v>
      </c>
      <c r="C144" s="39" t="s">
        <v>21</v>
      </c>
      <c r="D144" s="50">
        <v>0.5</v>
      </c>
      <c r="E144" s="48">
        <v>53514003135</v>
      </c>
      <c r="F144" s="46">
        <v>0.01</v>
      </c>
      <c r="G144" s="39" t="s">
        <v>22</v>
      </c>
    </row>
    <row r="145" spans="1:7" s="2" customFormat="1" x14ac:dyDescent="0.25">
      <c r="A145" s="80">
        <v>3845</v>
      </c>
      <c r="B145" s="39" t="s">
        <v>7893</v>
      </c>
      <c r="C145" s="39" t="s">
        <v>21</v>
      </c>
      <c r="D145" s="50">
        <v>38</v>
      </c>
      <c r="E145" s="48">
        <v>53514003234</v>
      </c>
      <c r="F145" s="46">
        <v>5.5</v>
      </c>
      <c r="G145" s="39" t="s">
        <v>22</v>
      </c>
    </row>
    <row r="146" spans="1:7" s="2" customFormat="1" x14ac:dyDescent="0.25">
      <c r="A146" s="80">
        <v>3849</v>
      </c>
      <c r="B146" s="39" t="s">
        <v>7894</v>
      </c>
      <c r="C146" s="39" t="s">
        <v>21</v>
      </c>
      <c r="D146" s="50">
        <v>75</v>
      </c>
      <c r="E146" s="48">
        <v>53514003241</v>
      </c>
      <c r="F146" s="46">
        <v>2.2999999999999998</v>
      </c>
      <c r="G146" s="39" t="s">
        <v>22</v>
      </c>
    </row>
    <row r="147" spans="1:7" s="2" customFormat="1" x14ac:dyDescent="0.25">
      <c r="A147" s="80">
        <v>3851</v>
      </c>
      <c r="B147" s="39" t="s">
        <v>7895</v>
      </c>
      <c r="C147" s="39" t="s">
        <v>21</v>
      </c>
      <c r="D147" s="50">
        <v>59</v>
      </c>
      <c r="E147" s="48">
        <v>53514003258</v>
      </c>
      <c r="F147" s="46">
        <v>6.7949999999999999</v>
      </c>
      <c r="G147" s="39" t="s">
        <v>22</v>
      </c>
    </row>
    <row r="148" spans="1:7" s="2" customFormat="1" x14ac:dyDescent="0.25">
      <c r="A148" s="80">
        <v>3852</v>
      </c>
      <c r="B148" s="39" t="s">
        <v>7896</v>
      </c>
      <c r="C148" s="39" t="s">
        <v>21</v>
      </c>
      <c r="D148" s="50">
        <v>12.5</v>
      </c>
      <c r="E148" s="48">
        <v>53514003265</v>
      </c>
      <c r="F148" s="46">
        <v>0.6</v>
      </c>
      <c r="G148" s="39" t="s">
        <v>22</v>
      </c>
    </row>
    <row r="149" spans="1:7" s="2" customFormat="1" x14ac:dyDescent="0.25">
      <c r="A149" s="80">
        <v>3853</v>
      </c>
      <c r="B149" s="39" t="s">
        <v>7897</v>
      </c>
      <c r="C149" s="39" t="s">
        <v>21</v>
      </c>
      <c r="D149" s="50">
        <v>35.5</v>
      </c>
      <c r="E149" s="48">
        <v>53514003272</v>
      </c>
      <c r="F149" s="46">
        <v>4.75</v>
      </c>
      <c r="G149" s="39" t="s">
        <v>22</v>
      </c>
    </row>
    <row r="150" spans="1:7" s="2" customFormat="1" x14ac:dyDescent="0.25">
      <c r="A150" s="80">
        <v>3877</v>
      </c>
      <c r="B150" s="39" t="s">
        <v>7898</v>
      </c>
      <c r="C150" s="39" t="s">
        <v>21</v>
      </c>
      <c r="D150" s="50">
        <v>70</v>
      </c>
      <c r="E150" s="48">
        <v>53514003319</v>
      </c>
      <c r="F150" s="46">
        <v>13</v>
      </c>
      <c r="G150" s="39" t="s">
        <v>22</v>
      </c>
    </row>
    <row r="151" spans="1:7" s="2" customFormat="1" x14ac:dyDescent="0.25">
      <c r="A151" s="80">
        <v>3883</v>
      </c>
      <c r="B151" s="39" t="s">
        <v>7899</v>
      </c>
      <c r="C151" s="39" t="s">
        <v>21</v>
      </c>
      <c r="D151" s="50">
        <v>172.5</v>
      </c>
      <c r="E151" s="48">
        <v>53514003333</v>
      </c>
      <c r="F151" s="46">
        <v>13.5</v>
      </c>
      <c r="G151" s="39" t="s">
        <v>22</v>
      </c>
    </row>
    <row r="152" spans="1:7" s="2" customFormat="1" x14ac:dyDescent="0.25">
      <c r="A152" s="80">
        <v>3884</v>
      </c>
      <c r="B152" s="39" t="s">
        <v>7900</v>
      </c>
      <c r="C152" s="39" t="s">
        <v>21</v>
      </c>
      <c r="D152" s="50">
        <v>42</v>
      </c>
      <c r="E152" s="48">
        <v>53514003340</v>
      </c>
      <c r="F152" s="46">
        <v>1.375</v>
      </c>
      <c r="G152" s="39" t="s">
        <v>22</v>
      </c>
    </row>
    <row r="153" spans="1:7" s="2" customFormat="1" x14ac:dyDescent="0.25">
      <c r="A153" s="80">
        <v>3901</v>
      </c>
      <c r="B153" s="39" t="s">
        <v>7901</v>
      </c>
      <c r="C153" s="39" t="s">
        <v>21</v>
      </c>
      <c r="D153" s="50">
        <v>8.5</v>
      </c>
      <c r="E153" s="48">
        <v>53514003371</v>
      </c>
      <c r="F153" s="46">
        <v>0.6</v>
      </c>
      <c r="G153" s="39" t="s">
        <v>22</v>
      </c>
    </row>
    <row r="154" spans="1:7" s="2" customFormat="1" x14ac:dyDescent="0.25">
      <c r="A154" s="80">
        <v>3902</v>
      </c>
      <c r="B154" s="39" t="s">
        <v>7902</v>
      </c>
      <c r="C154" s="39" t="s">
        <v>21</v>
      </c>
      <c r="D154" s="50">
        <v>9.5</v>
      </c>
      <c r="E154" s="48">
        <v>53514003388</v>
      </c>
      <c r="F154" s="46">
        <v>0.2</v>
      </c>
      <c r="G154" s="39" t="s">
        <v>22</v>
      </c>
    </row>
    <row r="155" spans="1:7" s="2" customFormat="1" x14ac:dyDescent="0.25">
      <c r="A155" s="80">
        <v>3903</v>
      </c>
      <c r="B155" s="39" t="s">
        <v>7903</v>
      </c>
      <c r="C155" s="39" t="s">
        <v>21</v>
      </c>
      <c r="D155" s="50">
        <v>3.5</v>
      </c>
      <c r="E155" s="48">
        <v>53514003395</v>
      </c>
      <c r="F155" s="46">
        <v>0.03</v>
      </c>
      <c r="G155" s="39" t="s">
        <v>22</v>
      </c>
    </row>
    <row r="156" spans="1:7" s="2" customFormat="1" x14ac:dyDescent="0.25">
      <c r="A156" s="80">
        <v>3904</v>
      </c>
      <c r="B156" s="39" t="s">
        <v>7904</v>
      </c>
      <c r="C156" s="39" t="s">
        <v>21</v>
      </c>
      <c r="D156" s="50">
        <v>33.5</v>
      </c>
      <c r="E156" s="48">
        <v>53514003401</v>
      </c>
      <c r="F156" s="46">
        <v>0.2</v>
      </c>
      <c r="G156" s="39" t="s">
        <v>22</v>
      </c>
    </row>
    <row r="157" spans="1:7" s="2" customFormat="1" x14ac:dyDescent="0.25">
      <c r="A157" s="80">
        <v>3906</v>
      </c>
      <c r="B157" s="39" t="s">
        <v>7905</v>
      </c>
      <c r="C157" s="39" t="s">
        <v>21</v>
      </c>
      <c r="D157" s="50">
        <v>18.5</v>
      </c>
      <c r="E157" s="48">
        <v>53514003425</v>
      </c>
      <c r="F157" s="46">
        <v>0.5</v>
      </c>
      <c r="G157" s="39" t="s">
        <v>22</v>
      </c>
    </row>
    <row r="158" spans="1:7" s="2" customFormat="1" x14ac:dyDescent="0.25">
      <c r="A158" s="80">
        <v>3907</v>
      </c>
      <c r="B158" s="39" t="s">
        <v>7906</v>
      </c>
      <c r="C158" s="39" t="s">
        <v>21</v>
      </c>
      <c r="D158" s="50">
        <v>54.5</v>
      </c>
      <c r="E158" s="48">
        <v>53514003432</v>
      </c>
      <c r="F158" s="46">
        <v>4.25</v>
      </c>
      <c r="G158" s="39" t="s">
        <v>22</v>
      </c>
    </row>
    <row r="159" spans="1:7" s="2" customFormat="1" x14ac:dyDescent="0.25">
      <c r="A159" s="80">
        <v>3908</v>
      </c>
      <c r="B159" s="39" t="s">
        <v>7907</v>
      </c>
      <c r="C159" s="39" t="s">
        <v>21</v>
      </c>
      <c r="D159" s="50">
        <v>136</v>
      </c>
      <c r="E159" s="48">
        <v>53514003449</v>
      </c>
      <c r="F159" s="46">
        <v>3.8</v>
      </c>
      <c r="G159" s="39" t="s">
        <v>22</v>
      </c>
    </row>
    <row r="160" spans="1:7" s="2" customFormat="1" x14ac:dyDescent="0.25">
      <c r="A160" s="80">
        <v>3909</v>
      </c>
      <c r="B160" s="39" t="s">
        <v>7908</v>
      </c>
      <c r="C160" s="39" t="s">
        <v>21</v>
      </c>
      <c r="D160" s="50">
        <v>6</v>
      </c>
      <c r="E160" s="48">
        <v>53514003456</v>
      </c>
      <c r="F160" s="46">
        <v>0.11</v>
      </c>
      <c r="G160" s="39" t="s">
        <v>22</v>
      </c>
    </row>
    <row r="161" spans="1:7" s="2" customFormat="1" x14ac:dyDescent="0.25">
      <c r="A161" s="80">
        <v>3910</v>
      </c>
      <c r="B161" s="39" t="s">
        <v>7909</v>
      </c>
      <c r="C161" s="39" t="s">
        <v>21</v>
      </c>
      <c r="D161" s="50">
        <v>14</v>
      </c>
      <c r="E161" s="48">
        <v>53514003463</v>
      </c>
      <c r="F161" s="46">
        <v>0.3</v>
      </c>
      <c r="G161" s="39" t="s">
        <v>22</v>
      </c>
    </row>
    <row r="162" spans="1:7" s="2" customFormat="1" x14ac:dyDescent="0.25">
      <c r="A162" s="80">
        <v>3914</v>
      </c>
      <c r="B162" s="39" t="s">
        <v>7910</v>
      </c>
      <c r="C162" s="39" t="s">
        <v>21</v>
      </c>
      <c r="D162" s="50">
        <v>87.5</v>
      </c>
      <c r="E162" s="48">
        <v>53514003487</v>
      </c>
      <c r="F162" s="46">
        <v>6</v>
      </c>
      <c r="G162" s="39" t="s">
        <v>22</v>
      </c>
    </row>
    <row r="163" spans="1:7" s="2" customFormat="1" x14ac:dyDescent="0.25">
      <c r="A163" s="80">
        <v>3925</v>
      </c>
      <c r="B163" s="39" t="s">
        <v>7911</v>
      </c>
      <c r="C163" s="39" t="s">
        <v>21</v>
      </c>
      <c r="D163" s="50">
        <v>1</v>
      </c>
      <c r="E163" s="48">
        <v>53514003500</v>
      </c>
      <c r="F163" s="46">
        <v>7.0000000000000007E-2</v>
      </c>
      <c r="G163" s="39" t="s">
        <v>22</v>
      </c>
    </row>
    <row r="164" spans="1:7" s="2" customFormat="1" x14ac:dyDescent="0.25">
      <c r="A164" s="80">
        <v>4021</v>
      </c>
      <c r="B164" s="39" t="s">
        <v>7912</v>
      </c>
      <c r="C164" s="39" t="s">
        <v>21</v>
      </c>
      <c r="D164" s="50">
        <v>38</v>
      </c>
      <c r="E164" s="48">
        <v>53514003654</v>
      </c>
      <c r="F164" s="46">
        <v>3.4</v>
      </c>
      <c r="G164" s="39" t="s">
        <v>22</v>
      </c>
    </row>
    <row r="165" spans="1:7" s="2" customFormat="1" x14ac:dyDescent="0.25">
      <c r="A165" s="80">
        <v>4029</v>
      </c>
      <c r="B165" s="39" t="s">
        <v>7913</v>
      </c>
      <c r="C165" s="39" t="s">
        <v>21</v>
      </c>
      <c r="D165" s="50">
        <v>70.5</v>
      </c>
      <c r="E165" s="48">
        <v>53514003678</v>
      </c>
      <c r="F165" s="46">
        <v>12.25</v>
      </c>
      <c r="G165" s="39" t="s">
        <v>22</v>
      </c>
    </row>
    <row r="166" spans="1:7" s="2" customFormat="1" x14ac:dyDescent="0.25">
      <c r="A166" s="80">
        <v>4036</v>
      </c>
      <c r="B166" s="39" t="s">
        <v>7914</v>
      </c>
      <c r="C166" s="39" t="s">
        <v>21</v>
      </c>
      <c r="D166" s="50">
        <v>72.5</v>
      </c>
      <c r="E166" s="48">
        <v>53514003692</v>
      </c>
      <c r="F166" s="46">
        <v>2.1</v>
      </c>
      <c r="G166" s="39" t="s">
        <v>22</v>
      </c>
    </row>
    <row r="167" spans="1:7" s="2" customFormat="1" x14ac:dyDescent="0.25">
      <c r="A167" s="80">
        <v>4040</v>
      </c>
      <c r="B167" s="39" t="s">
        <v>7915</v>
      </c>
      <c r="C167" s="39" t="s">
        <v>21</v>
      </c>
      <c r="D167" s="50">
        <v>211.5</v>
      </c>
      <c r="E167" s="48">
        <v>53514003715</v>
      </c>
      <c r="F167" s="46">
        <v>15.1</v>
      </c>
      <c r="G167" s="39" t="s">
        <v>22</v>
      </c>
    </row>
    <row r="168" spans="1:7" s="2" customFormat="1" x14ac:dyDescent="0.25">
      <c r="A168" s="80">
        <v>4066</v>
      </c>
      <c r="B168" s="39" t="s">
        <v>7916</v>
      </c>
      <c r="C168" s="39" t="s">
        <v>21</v>
      </c>
      <c r="D168" s="50">
        <v>94</v>
      </c>
      <c r="E168" s="48">
        <v>53514095260</v>
      </c>
      <c r="F168" s="46">
        <v>1.93</v>
      </c>
      <c r="G168" s="39" t="s">
        <v>22</v>
      </c>
    </row>
    <row r="169" spans="1:7" s="2" customFormat="1" x14ac:dyDescent="0.25">
      <c r="A169" s="80">
        <v>4072</v>
      </c>
      <c r="B169" s="39" t="s">
        <v>7917</v>
      </c>
      <c r="C169" s="39" t="s">
        <v>21</v>
      </c>
      <c r="D169" s="50">
        <v>90</v>
      </c>
      <c r="E169" s="48">
        <v>53514003807</v>
      </c>
      <c r="F169" s="46">
        <v>1</v>
      </c>
      <c r="G169" s="39" t="s">
        <v>22</v>
      </c>
    </row>
    <row r="170" spans="1:7" s="2" customFormat="1" x14ac:dyDescent="0.25">
      <c r="A170" s="80">
        <v>4096</v>
      </c>
      <c r="B170" s="39" t="s">
        <v>7918</v>
      </c>
      <c r="C170" s="39" t="s">
        <v>21</v>
      </c>
      <c r="D170" s="50">
        <v>97</v>
      </c>
      <c r="E170" s="48">
        <v>53514003838</v>
      </c>
      <c r="F170" s="46">
        <v>1.8</v>
      </c>
      <c r="G170" s="39" t="s">
        <v>22</v>
      </c>
    </row>
    <row r="171" spans="1:7" s="2" customFormat="1" x14ac:dyDescent="0.25">
      <c r="A171" s="80">
        <v>4098</v>
      </c>
      <c r="B171" s="39" t="s">
        <v>7919</v>
      </c>
      <c r="C171" s="39" t="s">
        <v>21</v>
      </c>
      <c r="D171" s="50">
        <v>120.5</v>
      </c>
      <c r="E171" s="48">
        <v>53514003852</v>
      </c>
      <c r="F171" s="46">
        <v>14.8</v>
      </c>
      <c r="G171" s="39" t="s">
        <v>22</v>
      </c>
    </row>
    <row r="172" spans="1:7" s="2" customFormat="1" x14ac:dyDescent="0.25">
      <c r="A172" s="80">
        <v>4099</v>
      </c>
      <c r="B172" s="39" t="s">
        <v>7920</v>
      </c>
      <c r="C172" s="39" t="s">
        <v>21</v>
      </c>
      <c r="D172" s="50">
        <v>13.5</v>
      </c>
      <c r="E172" s="48">
        <v>53514003869</v>
      </c>
      <c r="F172" s="46">
        <v>0.02</v>
      </c>
      <c r="G172" s="39" t="s">
        <v>22</v>
      </c>
    </row>
    <row r="173" spans="1:7" s="2" customFormat="1" x14ac:dyDescent="0.25">
      <c r="A173" s="80">
        <v>4118</v>
      </c>
      <c r="B173" s="39" t="s">
        <v>7921</v>
      </c>
      <c r="C173" s="39" t="s">
        <v>21</v>
      </c>
      <c r="D173" s="50">
        <v>0.5</v>
      </c>
      <c r="E173" s="48">
        <v>53514003968</v>
      </c>
      <c r="F173" s="46">
        <v>0.01</v>
      </c>
      <c r="G173" s="39" t="s">
        <v>22</v>
      </c>
    </row>
    <row r="174" spans="1:7" s="2" customFormat="1" x14ac:dyDescent="0.25">
      <c r="A174" s="80">
        <v>4164</v>
      </c>
      <c r="B174" s="39" t="s">
        <v>7922</v>
      </c>
      <c r="C174" s="39" t="s">
        <v>21</v>
      </c>
      <c r="D174" s="50">
        <v>39.5</v>
      </c>
      <c r="E174" s="48">
        <v>53514004026</v>
      </c>
      <c r="F174" s="46">
        <v>0.2</v>
      </c>
      <c r="G174" s="39" t="s">
        <v>22</v>
      </c>
    </row>
    <row r="175" spans="1:7" s="2" customFormat="1" x14ac:dyDescent="0.25">
      <c r="A175" s="80">
        <v>4173</v>
      </c>
      <c r="B175" s="39" t="s">
        <v>7923</v>
      </c>
      <c r="C175" s="39" t="s">
        <v>21</v>
      </c>
      <c r="D175" s="50">
        <v>176</v>
      </c>
      <c r="E175" s="48">
        <v>53514004071</v>
      </c>
      <c r="F175" s="46">
        <v>2</v>
      </c>
      <c r="G175" s="39" t="s">
        <v>22</v>
      </c>
    </row>
    <row r="176" spans="1:7" s="2" customFormat="1" x14ac:dyDescent="0.25">
      <c r="A176" s="80">
        <v>4174</v>
      </c>
      <c r="B176" s="39" t="s">
        <v>7924</v>
      </c>
      <c r="C176" s="39" t="s">
        <v>21</v>
      </c>
      <c r="D176" s="50">
        <v>18</v>
      </c>
      <c r="E176" s="48">
        <v>53514004088</v>
      </c>
      <c r="F176" s="46">
        <v>0.02</v>
      </c>
      <c r="G176" s="39" t="s">
        <v>22</v>
      </c>
    </row>
    <row r="177" spans="1:7" s="2" customFormat="1" x14ac:dyDescent="0.25">
      <c r="A177" s="80">
        <v>4179</v>
      </c>
      <c r="B177" s="39" t="s">
        <v>7925</v>
      </c>
      <c r="C177" s="39" t="s">
        <v>21</v>
      </c>
      <c r="D177" s="50">
        <v>184</v>
      </c>
      <c r="E177" s="48">
        <v>53514004095</v>
      </c>
      <c r="F177" s="46">
        <v>7</v>
      </c>
      <c r="G177" s="39" t="s">
        <v>22</v>
      </c>
    </row>
    <row r="178" spans="1:7" s="2" customFormat="1" x14ac:dyDescent="0.25">
      <c r="A178" s="80">
        <v>4188</v>
      </c>
      <c r="B178" s="39" t="s">
        <v>7926</v>
      </c>
      <c r="C178" s="39" t="s">
        <v>21</v>
      </c>
      <c r="D178" s="50">
        <v>161</v>
      </c>
      <c r="E178" s="48">
        <v>53514004101</v>
      </c>
      <c r="F178" s="46">
        <v>16</v>
      </c>
      <c r="G178" s="39" t="s">
        <v>22</v>
      </c>
    </row>
    <row r="179" spans="1:7" s="2" customFormat="1" x14ac:dyDescent="0.25">
      <c r="A179" s="80">
        <v>4194</v>
      </c>
      <c r="B179" s="39" t="s">
        <v>7927</v>
      </c>
      <c r="C179" s="39" t="s">
        <v>21</v>
      </c>
      <c r="D179" s="50">
        <v>3</v>
      </c>
      <c r="E179" s="48">
        <v>53514004118</v>
      </c>
      <c r="F179" s="46">
        <v>0.02</v>
      </c>
      <c r="G179" s="39" t="s">
        <v>22</v>
      </c>
    </row>
    <row r="180" spans="1:7" s="2" customFormat="1" x14ac:dyDescent="0.25">
      <c r="A180" s="80">
        <v>4198</v>
      </c>
      <c r="B180" s="39" t="s">
        <v>7928</v>
      </c>
      <c r="C180" s="39" t="s">
        <v>21</v>
      </c>
      <c r="D180" s="50">
        <v>155</v>
      </c>
      <c r="E180" s="48">
        <v>53514004125</v>
      </c>
      <c r="F180" s="46">
        <v>17</v>
      </c>
      <c r="G180" s="39" t="s">
        <v>22</v>
      </c>
    </row>
    <row r="181" spans="1:7" s="2" customFormat="1" x14ac:dyDescent="0.25">
      <c r="A181" s="80">
        <v>4199</v>
      </c>
      <c r="B181" s="39" t="s">
        <v>7929</v>
      </c>
      <c r="C181" s="39" t="s">
        <v>21</v>
      </c>
      <c r="D181" s="50">
        <v>171</v>
      </c>
      <c r="E181" s="48">
        <v>53514004132</v>
      </c>
      <c r="F181" s="46">
        <v>2</v>
      </c>
      <c r="G181" s="39" t="s">
        <v>22</v>
      </c>
    </row>
    <row r="182" spans="1:7" s="2" customFormat="1" x14ac:dyDescent="0.25">
      <c r="A182" s="80">
        <v>4200</v>
      </c>
      <c r="B182" s="39" t="s">
        <v>7930</v>
      </c>
      <c r="C182" s="39" t="s">
        <v>21</v>
      </c>
      <c r="D182" s="50">
        <v>0.5</v>
      </c>
      <c r="E182" s="48">
        <v>53514079000</v>
      </c>
      <c r="F182" s="46">
        <v>0.01</v>
      </c>
      <c r="G182" s="39" t="s">
        <v>22</v>
      </c>
    </row>
    <row r="183" spans="1:7" s="2" customFormat="1" x14ac:dyDescent="0.25">
      <c r="A183" s="80">
        <v>4203</v>
      </c>
      <c r="B183" s="39" t="s">
        <v>7931</v>
      </c>
      <c r="C183" s="39" t="s">
        <v>21</v>
      </c>
      <c r="D183" s="50">
        <v>190</v>
      </c>
      <c r="E183" s="48">
        <v>53514004149</v>
      </c>
      <c r="F183" s="46">
        <v>2.2999999999999998</v>
      </c>
      <c r="G183" s="39" t="s">
        <v>22</v>
      </c>
    </row>
    <row r="184" spans="1:7" s="2" customFormat="1" x14ac:dyDescent="0.25">
      <c r="A184" s="80">
        <v>4205</v>
      </c>
      <c r="B184" s="39" t="s">
        <v>7932</v>
      </c>
      <c r="C184" s="39" t="s">
        <v>21</v>
      </c>
      <c r="D184" s="50">
        <v>115.5</v>
      </c>
      <c r="E184" s="48">
        <v>53514004156</v>
      </c>
      <c r="F184" s="46">
        <v>3.6</v>
      </c>
      <c r="G184" s="39" t="s">
        <v>22</v>
      </c>
    </row>
    <row r="185" spans="1:7" s="2" customFormat="1" x14ac:dyDescent="0.25">
      <c r="A185" s="80">
        <v>4207</v>
      </c>
      <c r="B185" s="39" t="s">
        <v>7933</v>
      </c>
      <c r="C185" s="39" t="s">
        <v>21</v>
      </c>
      <c r="D185" s="50">
        <v>241</v>
      </c>
      <c r="E185" s="48">
        <v>53514004170</v>
      </c>
      <c r="F185" s="46">
        <v>3</v>
      </c>
      <c r="G185" s="39" t="s">
        <v>22</v>
      </c>
    </row>
    <row r="186" spans="1:7" s="2" customFormat="1" x14ac:dyDescent="0.25">
      <c r="A186" s="80">
        <v>4208</v>
      </c>
      <c r="B186" s="39" t="s">
        <v>7934</v>
      </c>
      <c r="C186" s="39" t="s">
        <v>21</v>
      </c>
      <c r="D186" s="50">
        <v>185.5</v>
      </c>
      <c r="E186" s="48">
        <v>53514004187</v>
      </c>
      <c r="F186" s="46">
        <v>7</v>
      </c>
      <c r="G186" s="39" t="s">
        <v>22</v>
      </c>
    </row>
    <row r="187" spans="1:7" s="2" customFormat="1" x14ac:dyDescent="0.25">
      <c r="A187" s="80">
        <v>4214</v>
      </c>
      <c r="B187" s="39" t="s">
        <v>7935</v>
      </c>
      <c r="C187" s="39" t="s">
        <v>21</v>
      </c>
      <c r="D187" s="50">
        <v>155</v>
      </c>
      <c r="E187" s="48">
        <v>53514004194</v>
      </c>
      <c r="F187" s="46">
        <v>17</v>
      </c>
      <c r="G187" s="39" t="s">
        <v>22</v>
      </c>
    </row>
    <row r="188" spans="1:7" s="2" customFormat="1" x14ac:dyDescent="0.25">
      <c r="A188" s="80">
        <v>4216</v>
      </c>
      <c r="B188" s="39" t="s">
        <v>7936</v>
      </c>
      <c r="C188" s="39" t="s">
        <v>21</v>
      </c>
      <c r="D188" s="50">
        <v>152.5</v>
      </c>
      <c r="E188" s="48">
        <v>53514004200</v>
      </c>
      <c r="F188" s="46">
        <v>1.9</v>
      </c>
      <c r="G188" s="39" t="s">
        <v>22</v>
      </c>
    </row>
    <row r="189" spans="1:7" s="2" customFormat="1" x14ac:dyDescent="0.25">
      <c r="A189" s="80">
        <v>4222</v>
      </c>
      <c r="B189" s="39" t="s">
        <v>7937</v>
      </c>
      <c r="C189" s="39" t="s">
        <v>21</v>
      </c>
      <c r="D189" s="50">
        <v>175.5</v>
      </c>
      <c r="E189" s="48">
        <v>53514004217</v>
      </c>
      <c r="F189" s="46">
        <v>1.6</v>
      </c>
      <c r="G189" s="39" t="s">
        <v>22</v>
      </c>
    </row>
    <row r="190" spans="1:7" s="2" customFormat="1" x14ac:dyDescent="0.25">
      <c r="A190" s="80">
        <v>4234</v>
      </c>
      <c r="B190" s="39" t="s">
        <v>7938</v>
      </c>
      <c r="C190" s="39" t="s">
        <v>21</v>
      </c>
      <c r="D190" s="50">
        <v>178.5</v>
      </c>
      <c r="E190" s="48">
        <v>53514004248</v>
      </c>
      <c r="F190" s="46">
        <v>7</v>
      </c>
      <c r="G190" s="39" t="s">
        <v>22</v>
      </c>
    </row>
    <row r="191" spans="1:7" s="2" customFormat="1" x14ac:dyDescent="0.25">
      <c r="A191" s="80">
        <v>4247</v>
      </c>
      <c r="B191" s="39" t="s">
        <v>7939</v>
      </c>
      <c r="C191" s="39" t="s">
        <v>21</v>
      </c>
      <c r="D191" s="50">
        <v>289.5</v>
      </c>
      <c r="E191" s="48">
        <v>53514004255</v>
      </c>
      <c r="F191" s="46">
        <v>3.1</v>
      </c>
      <c r="G191" s="39" t="s">
        <v>22</v>
      </c>
    </row>
    <row r="192" spans="1:7" s="2" customFormat="1" x14ac:dyDescent="0.25">
      <c r="A192" s="80">
        <v>4251</v>
      </c>
      <c r="B192" s="39" t="s">
        <v>7940</v>
      </c>
      <c r="C192" s="39" t="s">
        <v>21</v>
      </c>
      <c r="D192" s="50">
        <v>177</v>
      </c>
      <c r="E192" s="48">
        <v>53514004262</v>
      </c>
      <c r="F192" s="46">
        <v>7</v>
      </c>
      <c r="G192" s="39" t="s">
        <v>22</v>
      </c>
    </row>
    <row r="193" spans="1:7" s="2" customFormat="1" x14ac:dyDescent="0.25">
      <c r="A193" s="80">
        <v>4281</v>
      </c>
      <c r="B193" s="39" t="s">
        <v>7941</v>
      </c>
      <c r="C193" s="39" t="s">
        <v>21</v>
      </c>
      <c r="D193" s="50">
        <v>108</v>
      </c>
      <c r="E193" s="48">
        <v>53514004309</v>
      </c>
      <c r="F193" s="46">
        <v>3</v>
      </c>
      <c r="G193" s="39" t="s">
        <v>22</v>
      </c>
    </row>
    <row r="194" spans="1:7" s="2" customFormat="1" x14ac:dyDescent="0.25">
      <c r="A194" s="80">
        <v>4304</v>
      </c>
      <c r="B194" s="39" t="s">
        <v>7942</v>
      </c>
      <c r="C194" s="39" t="s">
        <v>21</v>
      </c>
      <c r="D194" s="50">
        <v>11</v>
      </c>
      <c r="E194" s="48">
        <v>53514004354</v>
      </c>
      <c r="F194" s="46">
        <v>6.25</v>
      </c>
      <c r="G194" s="39" t="s">
        <v>22</v>
      </c>
    </row>
    <row r="195" spans="1:7" s="2" customFormat="1" x14ac:dyDescent="0.25">
      <c r="A195" s="80">
        <v>4305</v>
      </c>
      <c r="B195" s="39" t="s">
        <v>7943</v>
      </c>
      <c r="C195" s="39" t="s">
        <v>21</v>
      </c>
      <c r="D195" s="50">
        <v>0.5</v>
      </c>
      <c r="E195" s="48">
        <v>53514004361</v>
      </c>
      <c r="F195" s="46">
        <v>0.01</v>
      </c>
      <c r="G195" s="39" t="s">
        <v>22</v>
      </c>
    </row>
    <row r="196" spans="1:7" s="2" customFormat="1" x14ac:dyDescent="0.25">
      <c r="A196" s="80">
        <v>4307</v>
      </c>
      <c r="B196" s="39" t="s">
        <v>7944</v>
      </c>
      <c r="C196" s="39" t="s">
        <v>21</v>
      </c>
      <c r="D196" s="50">
        <v>152.5</v>
      </c>
      <c r="E196" s="48">
        <v>53514004378</v>
      </c>
      <c r="F196" s="46">
        <v>2</v>
      </c>
      <c r="G196" s="39" t="s">
        <v>22</v>
      </c>
    </row>
    <row r="197" spans="1:7" s="2" customFormat="1" x14ac:dyDescent="0.25">
      <c r="A197" s="80">
        <v>4322</v>
      </c>
      <c r="B197" s="39" t="s">
        <v>7819</v>
      </c>
      <c r="C197" s="39" t="s">
        <v>21</v>
      </c>
      <c r="D197" s="50">
        <v>2.5</v>
      </c>
      <c r="E197" s="48">
        <v>53514004392</v>
      </c>
      <c r="F197" s="46">
        <v>0.02</v>
      </c>
      <c r="G197" s="39" t="s">
        <v>22</v>
      </c>
    </row>
    <row r="198" spans="1:7" s="2" customFormat="1" x14ac:dyDescent="0.25">
      <c r="A198" s="80">
        <v>4327</v>
      </c>
      <c r="B198" s="39" t="s">
        <v>7945</v>
      </c>
      <c r="C198" s="39" t="s">
        <v>21</v>
      </c>
      <c r="D198" s="50">
        <v>32.5</v>
      </c>
      <c r="E198" s="48">
        <v>53514004415</v>
      </c>
      <c r="F198" s="46">
        <v>0.2</v>
      </c>
      <c r="G198" s="39" t="s">
        <v>22</v>
      </c>
    </row>
    <row r="199" spans="1:7" s="2" customFormat="1" x14ac:dyDescent="0.25">
      <c r="A199" s="80">
        <v>4351</v>
      </c>
      <c r="B199" s="39" t="s">
        <v>7946</v>
      </c>
      <c r="C199" s="39" t="s">
        <v>21</v>
      </c>
      <c r="D199" s="50">
        <v>5</v>
      </c>
      <c r="E199" s="48">
        <v>53514004514</v>
      </c>
      <c r="F199" s="46">
        <v>0.01</v>
      </c>
      <c r="G199" s="39" t="s">
        <v>22</v>
      </c>
    </row>
    <row r="200" spans="1:7" s="2" customFormat="1" x14ac:dyDescent="0.25">
      <c r="A200" s="80">
        <v>4374</v>
      </c>
      <c r="B200" s="39" t="s">
        <v>7932</v>
      </c>
      <c r="C200" s="39" t="s">
        <v>21</v>
      </c>
      <c r="D200" s="50">
        <v>176.5</v>
      </c>
      <c r="E200" s="48">
        <v>53514004545</v>
      </c>
      <c r="F200" s="46">
        <v>3.6</v>
      </c>
      <c r="G200" s="39" t="s">
        <v>22</v>
      </c>
    </row>
    <row r="201" spans="1:7" s="2" customFormat="1" x14ac:dyDescent="0.25">
      <c r="A201" s="80">
        <v>4376</v>
      </c>
      <c r="B201" s="39" t="s">
        <v>7919</v>
      </c>
      <c r="C201" s="39" t="s">
        <v>21</v>
      </c>
      <c r="D201" s="50">
        <v>177</v>
      </c>
      <c r="E201" s="48">
        <v>53514004569</v>
      </c>
      <c r="F201" s="46">
        <v>3.6</v>
      </c>
      <c r="G201" s="39" t="s">
        <v>22</v>
      </c>
    </row>
    <row r="202" spans="1:7" s="2" customFormat="1" x14ac:dyDescent="0.25">
      <c r="A202" s="80">
        <v>4377</v>
      </c>
      <c r="B202" s="39" t="s">
        <v>7941</v>
      </c>
      <c r="C202" s="39" t="s">
        <v>21</v>
      </c>
      <c r="D202" s="50">
        <v>108</v>
      </c>
      <c r="E202" s="48">
        <v>53514004576</v>
      </c>
      <c r="F202" s="46">
        <v>2.6</v>
      </c>
      <c r="G202" s="39" t="s">
        <v>22</v>
      </c>
    </row>
    <row r="203" spans="1:7" s="2" customFormat="1" x14ac:dyDescent="0.25">
      <c r="A203" s="80">
        <v>4378</v>
      </c>
      <c r="B203" s="39" t="s">
        <v>7947</v>
      </c>
      <c r="C203" s="39" t="s">
        <v>21</v>
      </c>
      <c r="D203" s="50">
        <v>52.5</v>
      </c>
      <c r="E203" s="48">
        <v>53514004583</v>
      </c>
      <c r="F203" s="46">
        <v>0.2</v>
      </c>
      <c r="G203" s="39" t="s">
        <v>22</v>
      </c>
    </row>
    <row r="204" spans="1:7" s="2" customFormat="1" x14ac:dyDescent="0.25">
      <c r="A204" s="80">
        <v>4380</v>
      </c>
      <c r="B204" s="39" t="s">
        <v>7948</v>
      </c>
      <c r="C204" s="39" t="s">
        <v>21</v>
      </c>
      <c r="D204" s="50">
        <v>192.5</v>
      </c>
      <c r="E204" s="48">
        <v>53514004606</v>
      </c>
      <c r="F204" s="46">
        <v>11.1</v>
      </c>
      <c r="G204" s="39" t="s">
        <v>22</v>
      </c>
    </row>
    <row r="205" spans="1:7" s="2" customFormat="1" x14ac:dyDescent="0.25">
      <c r="A205" s="80">
        <v>4400</v>
      </c>
      <c r="B205" s="39" t="s">
        <v>7949</v>
      </c>
      <c r="C205" s="39" t="s">
        <v>21</v>
      </c>
      <c r="D205" s="50">
        <v>17.5</v>
      </c>
      <c r="E205" s="48">
        <v>53514004620</v>
      </c>
      <c r="F205" s="46">
        <v>0.6</v>
      </c>
      <c r="G205" s="39" t="s">
        <v>22</v>
      </c>
    </row>
    <row r="206" spans="1:7" s="2" customFormat="1" x14ac:dyDescent="0.25">
      <c r="A206" s="80">
        <v>4416</v>
      </c>
      <c r="B206" s="39" t="s">
        <v>7950</v>
      </c>
      <c r="C206" s="39" t="s">
        <v>21</v>
      </c>
      <c r="D206" s="50">
        <v>0.5</v>
      </c>
      <c r="E206" s="48">
        <v>53514042172</v>
      </c>
      <c r="F206" s="46">
        <v>0.01</v>
      </c>
      <c r="G206" s="39" t="s">
        <v>22</v>
      </c>
    </row>
    <row r="207" spans="1:7" s="2" customFormat="1" x14ac:dyDescent="0.25">
      <c r="A207" s="80">
        <v>4452</v>
      </c>
      <c r="B207" s="39" t="s">
        <v>7951</v>
      </c>
      <c r="C207" s="39" t="s">
        <v>21</v>
      </c>
      <c r="D207" s="50">
        <v>15</v>
      </c>
      <c r="E207" s="48">
        <v>53514004682</v>
      </c>
      <c r="F207" s="46">
        <v>0.1</v>
      </c>
      <c r="G207" s="39" t="s">
        <v>22</v>
      </c>
    </row>
    <row r="208" spans="1:7" s="2" customFormat="1" x14ac:dyDescent="0.25">
      <c r="A208" s="80">
        <v>4480</v>
      </c>
      <c r="B208" s="39" t="s">
        <v>7952</v>
      </c>
      <c r="C208" s="39" t="s">
        <v>21</v>
      </c>
      <c r="D208" s="50">
        <v>0.5</v>
      </c>
      <c r="E208" s="48">
        <v>53514026240</v>
      </c>
      <c r="F208" s="46">
        <v>0.01</v>
      </c>
      <c r="G208" s="39" t="s">
        <v>22</v>
      </c>
    </row>
    <row r="209" spans="1:7" s="2" customFormat="1" x14ac:dyDescent="0.25">
      <c r="A209" s="80">
        <v>4486</v>
      </c>
      <c r="B209" s="39" t="s">
        <v>7953</v>
      </c>
      <c r="C209" s="39" t="s">
        <v>21</v>
      </c>
      <c r="D209" s="50">
        <v>3</v>
      </c>
      <c r="E209" s="48">
        <v>53514004736</v>
      </c>
      <c r="F209" s="46">
        <v>0.2</v>
      </c>
      <c r="G209" s="39" t="s">
        <v>22</v>
      </c>
    </row>
    <row r="210" spans="1:7" s="2" customFormat="1" x14ac:dyDescent="0.25">
      <c r="A210" s="80">
        <v>4529</v>
      </c>
      <c r="B210" s="39" t="s">
        <v>7954</v>
      </c>
      <c r="C210" s="39" t="s">
        <v>21</v>
      </c>
      <c r="D210" s="50">
        <v>1.5</v>
      </c>
      <c r="E210" s="48">
        <v>53514026257</v>
      </c>
      <c r="F210" s="46">
        <v>0.03</v>
      </c>
      <c r="G210" s="39" t="s">
        <v>22</v>
      </c>
    </row>
    <row r="211" spans="1:7" s="2" customFormat="1" x14ac:dyDescent="0.25">
      <c r="A211" s="80">
        <v>4531</v>
      </c>
      <c r="B211" s="39" t="s">
        <v>7955</v>
      </c>
      <c r="C211" s="39" t="s">
        <v>21</v>
      </c>
      <c r="D211" s="50">
        <v>1</v>
      </c>
      <c r="E211" s="48">
        <v>53514026264</v>
      </c>
      <c r="F211" s="46">
        <v>0.02</v>
      </c>
      <c r="G211" s="39" t="s">
        <v>22</v>
      </c>
    </row>
    <row r="212" spans="1:7" s="2" customFormat="1" x14ac:dyDescent="0.25">
      <c r="A212" s="80">
        <v>4583</v>
      </c>
      <c r="B212" s="39" t="s">
        <v>7925</v>
      </c>
      <c r="C212" s="39" t="s">
        <v>21</v>
      </c>
      <c r="D212" s="50">
        <v>240.5</v>
      </c>
      <c r="E212" s="48">
        <v>53514004965</v>
      </c>
      <c r="F212" s="46">
        <v>7</v>
      </c>
      <c r="G212" s="39" t="s">
        <v>22</v>
      </c>
    </row>
    <row r="213" spans="1:7" s="2" customFormat="1" x14ac:dyDescent="0.25">
      <c r="A213" s="80">
        <v>4584</v>
      </c>
      <c r="B213" s="39" t="s">
        <v>7934</v>
      </c>
      <c r="C213" s="39" t="s">
        <v>21</v>
      </c>
      <c r="D213" s="50">
        <v>242</v>
      </c>
      <c r="E213" s="48">
        <v>53514004972</v>
      </c>
      <c r="F213" s="46">
        <v>7</v>
      </c>
      <c r="G213" s="39" t="s">
        <v>22</v>
      </c>
    </row>
    <row r="214" spans="1:7" s="2" customFormat="1" x14ac:dyDescent="0.25">
      <c r="A214" s="80">
        <v>4597</v>
      </c>
      <c r="B214" s="39" t="s">
        <v>7956</v>
      </c>
      <c r="C214" s="39" t="s">
        <v>21</v>
      </c>
      <c r="D214" s="50">
        <v>339</v>
      </c>
      <c r="E214" s="48">
        <v>53514005016</v>
      </c>
      <c r="F214" s="46">
        <v>8</v>
      </c>
      <c r="G214" s="39" t="s">
        <v>22</v>
      </c>
    </row>
    <row r="215" spans="1:7" s="2" customFormat="1" x14ac:dyDescent="0.25">
      <c r="A215" s="80">
        <v>4610</v>
      </c>
      <c r="B215" s="39" t="s">
        <v>7957</v>
      </c>
      <c r="C215" s="39" t="s">
        <v>21</v>
      </c>
      <c r="D215" s="50">
        <v>34.5</v>
      </c>
      <c r="E215" s="48">
        <v>53514005030</v>
      </c>
      <c r="F215" s="46">
        <v>4.05</v>
      </c>
      <c r="G215" s="39" t="s">
        <v>22</v>
      </c>
    </row>
    <row r="216" spans="1:7" s="2" customFormat="1" x14ac:dyDescent="0.25">
      <c r="A216" s="81">
        <v>4611</v>
      </c>
      <c r="B216" s="82" t="s">
        <v>7958</v>
      </c>
      <c r="C216" s="82" t="s">
        <v>21</v>
      </c>
      <c r="D216" s="50">
        <v>398.5</v>
      </c>
      <c r="E216" s="83">
        <v>53514005047</v>
      </c>
      <c r="F216" s="84">
        <v>4.75</v>
      </c>
      <c r="G216" s="82" t="s">
        <v>22</v>
      </c>
    </row>
    <row r="217" spans="1:7" s="2" customFormat="1" x14ac:dyDescent="0.25">
      <c r="A217" s="80">
        <v>4612</v>
      </c>
      <c r="B217" s="39" t="s">
        <v>7959</v>
      </c>
      <c r="C217" s="39" t="s">
        <v>21</v>
      </c>
      <c r="D217" s="50">
        <v>54</v>
      </c>
      <c r="E217" s="48">
        <v>53514005054</v>
      </c>
      <c r="F217" s="46">
        <v>4.05</v>
      </c>
      <c r="G217" s="39" t="s">
        <v>22</v>
      </c>
    </row>
    <row r="218" spans="1:7" s="2" customFormat="1" x14ac:dyDescent="0.25">
      <c r="A218" s="80">
        <v>4614</v>
      </c>
      <c r="B218" s="39" t="s">
        <v>7960</v>
      </c>
      <c r="C218" s="39" t="s">
        <v>21</v>
      </c>
      <c r="D218" s="50">
        <v>116</v>
      </c>
      <c r="E218" s="48">
        <v>53514005061</v>
      </c>
      <c r="F218" s="46">
        <v>9.5</v>
      </c>
      <c r="G218" s="39" t="s">
        <v>22</v>
      </c>
    </row>
    <row r="219" spans="1:7" s="2" customFormat="1" x14ac:dyDescent="0.25">
      <c r="A219" s="80">
        <v>4628</v>
      </c>
      <c r="B219" s="39" t="s">
        <v>7961</v>
      </c>
      <c r="C219" s="39" t="s">
        <v>21</v>
      </c>
      <c r="D219" s="50">
        <v>72.5</v>
      </c>
      <c r="E219" s="48">
        <v>53514005085</v>
      </c>
      <c r="F219" s="46">
        <v>0.3</v>
      </c>
      <c r="G219" s="39" t="s">
        <v>22</v>
      </c>
    </row>
    <row r="220" spans="1:7" s="2" customFormat="1" x14ac:dyDescent="0.25">
      <c r="A220" s="80">
        <v>4644</v>
      </c>
      <c r="B220" s="39" t="s">
        <v>7962</v>
      </c>
      <c r="C220" s="39" t="s">
        <v>21</v>
      </c>
      <c r="D220" s="50">
        <v>0.5</v>
      </c>
      <c r="E220" s="48">
        <v>53514005108</v>
      </c>
      <c r="F220" s="46">
        <v>0.01</v>
      </c>
      <c r="G220" s="39" t="s">
        <v>22</v>
      </c>
    </row>
    <row r="221" spans="1:7" s="2" customFormat="1" x14ac:dyDescent="0.25">
      <c r="A221" s="80">
        <v>4645</v>
      </c>
      <c r="B221" s="39" t="s">
        <v>7963</v>
      </c>
      <c r="C221" s="39" t="s">
        <v>21</v>
      </c>
      <c r="D221" s="50">
        <v>5</v>
      </c>
      <c r="E221" s="48">
        <v>53514005115</v>
      </c>
      <c r="F221" s="46">
        <v>0.26500000000000001</v>
      </c>
      <c r="G221" s="39" t="s">
        <v>22</v>
      </c>
    </row>
    <row r="222" spans="1:7" s="2" customFormat="1" x14ac:dyDescent="0.25">
      <c r="A222" s="80">
        <v>4664</v>
      </c>
      <c r="B222" s="39" t="s">
        <v>7964</v>
      </c>
      <c r="C222" s="39" t="s">
        <v>21</v>
      </c>
      <c r="D222" s="50">
        <v>58.5</v>
      </c>
      <c r="E222" s="48">
        <v>53514030223</v>
      </c>
      <c r="F222" s="46">
        <v>1</v>
      </c>
      <c r="G222" s="39" t="s">
        <v>22</v>
      </c>
    </row>
    <row r="223" spans="1:7" s="2" customFormat="1" x14ac:dyDescent="0.25">
      <c r="A223" s="80">
        <v>4672</v>
      </c>
      <c r="B223" s="39" t="s">
        <v>7965</v>
      </c>
      <c r="C223" s="39" t="s">
        <v>21</v>
      </c>
      <c r="D223" s="50">
        <v>223.5</v>
      </c>
      <c r="E223" s="48">
        <v>53514005146</v>
      </c>
      <c r="F223" s="46">
        <v>15.1</v>
      </c>
      <c r="G223" s="39" t="s">
        <v>22</v>
      </c>
    </row>
    <row r="224" spans="1:7" s="2" customFormat="1" x14ac:dyDescent="0.25">
      <c r="A224" s="80">
        <v>4676</v>
      </c>
      <c r="B224" s="39" t="s">
        <v>7768</v>
      </c>
      <c r="C224" s="39" t="s">
        <v>21</v>
      </c>
      <c r="D224" s="50">
        <v>3</v>
      </c>
      <c r="E224" s="48">
        <v>53514005177</v>
      </c>
      <c r="F224" s="46">
        <v>0.06</v>
      </c>
      <c r="G224" s="39" t="s">
        <v>22</v>
      </c>
    </row>
    <row r="225" spans="1:7" s="2" customFormat="1" x14ac:dyDescent="0.25">
      <c r="A225" s="80">
        <v>4700</v>
      </c>
      <c r="B225" s="39" t="s">
        <v>7818</v>
      </c>
      <c r="C225" s="39" t="s">
        <v>21</v>
      </c>
      <c r="D225" s="50">
        <v>24</v>
      </c>
      <c r="E225" s="48">
        <v>53514005320</v>
      </c>
      <c r="F225" s="46">
        <v>1.4</v>
      </c>
      <c r="G225" s="39" t="s">
        <v>22</v>
      </c>
    </row>
    <row r="226" spans="1:7" s="2" customFormat="1" x14ac:dyDescent="0.25">
      <c r="A226" s="80">
        <v>4702</v>
      </c>
      <c r="B226" s="39" t="s">
        <v>7966</v>
      </c>
      <c r="C226" s="39" t="s">
        <v>21</v>
      </c>
      <c r="D226" s="50">
        <v>70</v>
      </c>
      <c r="E226" s="48">
        <v>53514005344</v>
      </c>
      <c r="F226" s="46">
        <v>2.2000000000000002</v>
      </c>
      <c r="G226" s="39" t="s">
        <v>22</v>
      </c>
    </row>
    <row r="227" spans="1:7" s="2" customFormat="1" x14ac:dyDescent="0.25">
      <c r="A227" s="80">
        <v>4703</v>
      </c>
      <c r="B227" s="39" t="s">
        <v>7967</v>
      </c>
      <c r="C227" s="39" t="s">
        <v>21</v>
      </c>
      <c r="D227" s="50">
        <v>38</v>
      </c>
      <c r="E227" s="48">
        <v>53514005351</v>
      </c>
      <c r="F227" s="46">
        <v>2.2999999999999998</v>
      </c>
      <c r="G227" s="39" t="s">
        <v>22</v>
      </c>
    </row>
    <row r="228" spans="1:7" s="2" customFormat="1" x14ac:dyDescent="0.25">
      <c r="A228" s="80">
        <v>4704</v>
      </c>
      <c r="B228" s="39" t="s">
        <v>7968</v>
      </c>
      <c r="C228" s="39" t="s">
        <v>21</v>
      </c>
      <c r="D228" s="50">
        <v>28</v>
      </c>
      <c r="E228" s="48">
        <v>53514005368</v>
      </c>
      <c r="F228" s="46">
        <v>0.2</v>
      </c>
      <c r="G228" s="39" t="s">
        <v>22</v>
      </c>
    </row>
    <row r="229" spans="1:7" s="2" customFormat="1" x14ac:dyDescent="0.25">
      <c r="A229" s="80">
        <v>4705</v>
      </c>
      <c r="B229" s="39" t="s">
        <v>7969</v>
      </c>
      <c r="C229" s="39" t="s">
        <v>21</v>
      </c>
      <c r="D229" s="50">
        <v>39.5</v>
      </c>
      <c r="E229" s="48">
        <v>53514005375</v>
      </c>
      <c r="F229" s="46">
        <v>0.1</v>
      </c>
      <c r="G229" s="39" t="s">
        <v>22</v>
      </c>
    </row>
    <row r="230" spans="1:7" s="2" customFormat="1" x14ac:dyDescent="0.25">
      <c r="A230" s="80">
        <v>4706</v>
      </c>
      <c r="B230" s="39" t="s">
        <v>7970</v>
      </c>
      <c r="C230" s="39" t="s">
        <v>21</v>
      </c>
      <c r="D230" s="50">
        <v>85</v>
      </c>
      <c r="E230" s="48">
        <v>53514005382</v>
      </c>
      <c r="F230" s="46">
        <v>4</v>
      </c>
      <c r="G230" s="39" t="s">
        <v>22</v>
      </c>
    </row>
    <row r="231" spans="1:7" s="2" customFormat="1" x14ac:dyDescent="0.25">
      <c r="A231" s="80">
        <v>4707</v>
      </c>
      <c r="B231" s="39" t="s">
        <v>7817</v>
      </c>
      <c r="C231" s="39" t="s">
        <v>21</v>
      </c>
      <c r="D231" s="50">
        <v>37</v>
      </c>
      <c r="E231" s="48">
        <v>53514005399</v>
      </c>
      <c r="F231" s="46">
        <v>1.4</v>
      </c>
      <c r="G231" s="39" t="s">
        <v>22</v>
      </c>
    </row>
    <row r="232" spans="1:7" s="2" customFormat="1" x14ac:dyDescent="0.25">
      <c r="A232" s="80">
        <v>4708</v>
      </c>
      <c r="B232" s="39" t="s">
        <v>7816</v>
      </c>
      <c r="C232" s="39" t="s">
        <v>21</v>
      </c>
      <c r="D232" s="50">
        <v>33</v>
      </c>
      <c r="E232" s="48">
        <v>53514005405</v>
      </c>
      <c r="F232" s="46">
        <v>1.4</v>
      </c>
      <c r="G232" s="39" t="s">
        <v>22</v>
      </c>
    </row>
    <row r="233" spans="1:7" s="2" customFormat="1" x14ac:dyDescent="0.25">
      <c r="A233" s="80">
        <v>4709</v>
      </c>
      <c r="B233" s="39" t="s">
        <v>7815</v>
      </c>
      <c r="C233" s="39" t="s">
        <v>21</v>
      </c>
      <c r="D233" s="50">
        <v>55</v>
      </c>
      <c r="E233" s="48">
        <v>53514005412</v>
      </c>
      <c r="F233" s="46">
        <v>1.6</v>
      </c>
      <c r="G233" s="39" t="s">
        <v>22</v>
      </c>
    </row>
    <row r="234" spans="1:7" s="2" customFormat="1" x14ac:dyDescent="0.25">
      <c r="A234" s="80">
        <v>4710</v>
      </c>
      <c r="B234" s="39" t="s">
        <v>7971</v>
      </c>
      <c r="C234" s="39" t="s">
        <v>21</v>
      </c>
      <c r="D234" s="50">
        <v>12.5</v>
      </c>
      <c r="E234" s="48">
        <v>53514005429</v>
      </c>
      <c r="F234" s="46">
        <v>0.5</v>
      </c>
      <c r="G234" s="39" t="s">
        <v>22</v>
      </c>
    </row>
    <row r="235" spans="1:7" s="2" customFormat="1" x14ac:dyDescent="0.25">
      <c r="A235" s="80">
        <v>4711</v>
      </c>
      <c r="B235" s="39" t="s">
        <v>7972</v>
      </c>
      <c r="C235" s="39" t="s">
        <v>21</v>
      </c>
      <c r="D235" s="50">
        <v>297.5</v>
      </c>
      <c r="E235" s="48">
        <v>53514005436</v>
      </c>
      <c r="F235" s="46">
        <v>3.3</v>
      </c>
      <c r="G235" s="39" t="s">
        <v>22</v>
      </c>
    </row>
    <row r="236" spans="1:7" s="2" customFormat="1" x14ac:dyDescent="0.25">
      <c r="A236" s="80">
        <v>4712</v>
      </c>
      <c r="B236" s="39" t="s">
        <v>7973</v>
      </c>
      <c r="C236" s="39" t="s">
        <v>21</v>
      </c>
      <c r="D236" s="50">
        <v>46.5</v>
      </c>
      <c r="E236" s="48">
        <v>53514005443</v>
      </c>
      <c r="F236" s="46">
        <v>6.8</v>
      </c>
      <c r="G236" s="39" t="s">
        <v>22</v>
      </c>
    </row>
    <row r="237" spans="1:7" s="2" customFormat="1" x14ac:dyDescent="0.25">
      <c r="A237" s="81">
        <v>4713</v>
      </c>
      <c r="B237" s="82" t="s">
        <v>7974</v>
      </c>
      <c r="C237" s="82" t="s">
        <v>21</v>
      </c>
      <c r="D237" s="50">
        <v>719</v>
      </c>
      <c r="E237" s="83">
        <v>53514005450</v>
      </c>
      <c r="F237" s="84">
        <v>9.5</v>
      </c>
      <c r="G237" s="82" t="s">
        <v>22</v>
      </c>
    </row>
    <row r="238" spans="1:7" s="2" customFormat="1" x14ac:dyDescent="0.25">
      <c r="A238" s="80">
        <v>4714</v>
      </c>
      <c r="B238" s="39" t="s">
        <v>7975</v>
      </c>
      <c r="C238" s="39" t="s">
        <v>21</v>
      </c>
      <c r="D238" s="50">
        <v>265.5</v>
      </c>
      <c r="E238" s="48">
        <v>53514005467</v>
      </c>
      <c r="F238" s="46">
        <v>3.4</v>
      </c>
      <c r="G238" s="39" t="s">
        <v>22</v>
      </c>
    </row>
    <row r="239" spans="1:7" s="2" customFormat="1" x14ac:dyDescent="0.25">
      <c r="A239" s="80">
        <v>4716</v>
      </c>
      <c r="B239" s="39" t="s">
        <v>7976</v>
      </c>
      <c r="C239" s="39" t="s">
        <v>21</v>
      </c>
      <c r="D239" s="50">
        <v>83</v>
      </c>
      <c r="E239" s="48">
        <v>53514005474</v>
      </c>
      <c r="F239" s="46">
        <v>4</v>
      </c>
      <c r="G239" s="39" t="s">
        <v>22</v>
      </c>
    </row>
    <row r="240" spans="1:7" s="2" customFormat="1" x14ac:dyDescent="0.25">
      <c r="A240" s="80">
        <v>4717</v>
      </c>
      <c r="B240" s="39" t="s">
        <v>7977</v>
      </c>
      <c r="C240" s="39" t="s">
        <v>21</v>
      </c>
      <c r="D240" s="50">
        <v>47</v>
      </c>
      <c r="E240" s="48">
        <v>53514005481</v>
      </c>
      <c r="F240" s="46">
        <v>1</v>
      </c>
      <c r="G240" s="39" t="s">
        <v>22</v>
      </c>
    </row>
    <row r="241" spans="1:7" s="2" customFormat="1" x14ac:dyDescent="0.25">
      <c r="A241" s="80">
        <v>4718</v>
      </c>
      <c r="B241" s="39" t="s">
        <v>7978</v>
      </c>
      <c r="C241" s="39" t="s">
        <v>21</v>
      </c>
      <c r="D241" s="50">
        <v>57.5</v>
      </c>
      <c r="E241" s="48">
        <v>53514005498</v>
      </c>
      <c r="F241" s="46">
        <v>1.6</v>
      </c>
      <c r="G241" s="39" t="s">
        <v>22</v>
      </c>
    </row>
    <row r="242" spans="1:7" s="2" customFormat="1" x14ac:dyDescent="0.25">
      <c r="A242" s="80">
        <v>4719</v>
      </c>
      <c r="B242" s="39" t="s">
        <v>7979</v>
      </c>
      <c r="C242" s="39" t="s">
        <v>21</v>
      </c>
      <c r="D242" s="50">
        <v>53.5</v>
      </c>
      <c r="E242" s="48">
        <v>53514005504</v>
      </c>
      <c r="F242" s="46">
        <v>1.6</v>
      </c>
      <c r="G242" s="39" t="s">
        <v>22</v>
      </c>
    </row>
    <row r="243" spans="1:7" s="2" customFormat="1" x14ac:dyDescent="0.25">
      <c r="A243" s="80">
        <v>4720</v>
      </c>
      <c r="B243" s="39" t="s">
        <v>7980</v>
      </c>
      <c r="C243" s="39" t="s">
        <v>21</v>
      </c>
      <c r="D243" s="50">
        <v>56</v>
      </c>
      <c r="E243" s="48">
        <v>53514005511</v>
      </c>
      <c r="F243" s="46">
        <v>1.6</v>
      </c>
      <c r="G243" s="39" t="s">
        <v>22</v>
      </c>
    </row>
    <row r="244" spans="1:7" s="2" customFormat="1" x14ac:dyDescent="0.25">
      <c r="A244" s="80">
        <v>4721</v>
      </c>
      <c r="B244" s="39" t="s">
        <v>7981</v>
      </c>
      <c r="C244" s="39" t="s">
        <v>21</v>
      </c>
      <c r="D244" s="50">
        <v>9.5</v>
      </c>
      <c r="E244" s="48">
        <v>53514005528</v>
      </c>
      <c r="F244" s="46">
        <v>0.2</v>
      </c>
      <c r="G244" s="39" t="s">
        <v>22</v>
      </c>
    </row>
    <row r="245" spans="1:7" s="2" customFormat="1" x14ac:dyDescent="0.25">
      <c r="A245" s="80">
        <v>4722</v>
      </c>
      <c r="B245" s="39" t="s">
        <v>7982</v>
      </c>
      <c r="C245" s="39" t="s">
        <v>21</v>
      </c>
      <c r="D245" s="50">
        <v>10.5</v>
      </c>
      <c r="E245" s="48">
        <v>53514005535</v>
      </c>
      <c r="F245" s="46">
        <v>0.5</v>
      </c>
      <c r="G245" s="39" t="s">
        <v>22</v>
      </c>
    </row>
    <row r="246" spans="1:7" s="2" customFormat="1" x14ac:dyDescent="0.25">
      <c r="A246" s="80">
        <v>4723</v>
      </c>
      <c r="B246" s="39" t="s">
        <v>7983</v>
      </c>
      <c r="C246" s="39" t="s">
        <v>21</v>
      </c>
      <c r="D246" s="50">
        <v>40.5</v>
      </c>
      <c r="E246" s="48">
        <v>53514005542</v>
      </c>
      <c r="F246" s="46">
        <v>1.6</v>
      </c>
      <c r="G246" s="39" t="s">
        <v>22</v>
      </c>
    </row>
    <row r="247" spans="1:7" s="2" customFormat="1" x14ac:dyDescent="0.25">
      <c r="A247" s="80">
        <v>4725</v>
      </c>
      <c r="B247" s="39" t="s">
        <v>7984</v>
      </c>
      <c r="C247" s="39" t="s">
        <v>21</v>
      </c>
      <c r="D247" s="50">
        <v>38.5</v>
      </c>
      <c r="E247" s="48">
        <v>53514005566</v>
      </c>
      <c r="F247" s="46">
        <v>2.2000000000000002</v>
      </c>
      <c r="G247" s="39" t="s">
        <v>22</v>
      </c>
    </row>
    <row r="248" spans="1:7" s="2" customFormat="1" x14ac:dyDescent="0.25">
      <c r="A248" s="80">
        <v>4732</v>
      </c>
      <c r="B248" s="39" t="s">
        <v>7985</v>
      </c>
      <c r="C248" s="39" t="s">
        <v>21</v>
      </c>
      <c r="D248" s="50">
        <v>83</v>
      </c>
      <c r="E248" s="48">
        <v>53514005580</v>
      </c>
      <c r="F248" s="46">
        <v>4</v>
      </c>
      <c r="G248" s="39" t="s">
        <v>22</v>
      </c>
    </row>
    <row r="249" spans="1:7" s="2" customFormat="1" x14ac:dyDescent="0.25">
      <c r="A249" s="80">
        <v>4735</v>
      </c>
      <c r="B249" s="39" t="s">
        <v>7986</v>
      </c>
      <c r="C249" s="39" t="s">
        <v>21</v>
      </c>
      <c r="D249" s="50">
        <v>44</v>
      </c>
      <c r="E249" s="48">
        <v>53514005610</v>
      </c>
      <c r="F249" s="46">
        <v>1.6</v>
      </c>
      <c r="G249" s="39" t="s">
        <v>22</v>
      </c>
    </row>
    <row r="250" spans="1:7" s="2" customFormat="1" x14ac:dyDescent="0.25">
      <c r="A250" s="80">
        <v>4736</v>
      </c>
      <c r="B250" s="39" t="s">
        <v>7987</v>
      </c>
      <c r="C250" s="39" t="s">
        <v>21</v>
      </c>
      <c r="D250" s="50">
        <v>40.5</v>
      </c>
      <c r="E250" s="48">
        <v>53514005627</v>
      </c>
      <c r="F250" s="46">
        <v>1.6</v>
      </c>
      <c r="G250" s="39" t="s">
        <v>22</v>
      </c>
    </row>
    <row r="251" spans="1:7" s="2" customFormat="1" x14ac:dyDescent="0.25">
      <c r="A251" s="80">
        <v>4737</v>
      </c>
      <c r="B251" s="39" t="s">
        <v>7988</v>
      </c>
      <c r="C251" s="39" t="s">
        <v>21</v>
      </c>
      <c r="D251" s="50">
        <v>43.5</v>
      </c>
      <c r="E251" s="48">
        <v>53514005634</v>
      </c>
      <c r="F251" s="46">
        <v>1.6</v>
      </c>
      <c r="G251" s="39" t="s">
        <v>22</v>
      </c>
    </row>
    <row r="252" spans="1:7" s="2" customFormat="1" x14ac:dyDescent="0.25">
      <c r="A252" s="80">
        <v>4738</v>
      </c>
      <c r="B252" s="39" t="s">
        <v>7989</v>
      </c>
      <c r="C252" s="39" t="s">
        <v>21</v>
      </c>
      <c r="D252" s="50">
        <v>10</v>
      </c>
      <c r="E252" s="48">
        <v>53514005641</v>
      </c>
      <c r="F252" s="46">
        <v>0.5</v>
      </c>
      <c r="G252" s="39" t="s">
        <v>22</v>
      </c>
    </row>
    <row r="253" spans="1:7" s="2" customFormat="1" x14ac:dyDescent="0.25">
      <c r="A253" s="80">
        <v>4739</v>
      </c>
      <c r="B253" s="39" t="s">
        <v>7990</v>
      </c>
      <c r="C253" s="39" t="s">
        <v>21</v>
      </c>
      <c r="D253" s="50">
        <v>91.5</v>
      </c>
      <c r="E253" s="48">
        <v>53514005658</v>
      </c>
      <c r="F253" s="46">
        <v>5.0999999999999996</v>
      </c>
      <c r="G253" s="39" t="s">
        <v>22</v>
      </c>
    </row>
    <row r="254" spans="1:7" s="2" customFormat="1" x14ac:dyDescent="0.25">
      <c r="A254" s="80">
        <v>4740</v>
      </c>
      <c r="B254" s="39" t="s">
        <v>7991</v>
      </c>
      <c r="C254" s="39" t="s">
        <v>21</v>
      </c>
      <c r="D254" s="50">
        <v>36</v>
      </c>
      <c r="E254" s="48">
        <v>53514005665</v>
      </c>
      <c r="F254" s="46">
        <v>0.1</v>
      </c>
      <c r="G254" s="39" t="s">
        <v>22</v>
      </c>
    </row>
    <row r="255" spans="1:7" s="2" customFormat="1" x14ac:dyDescent="0.25">
      <c r="A255" s="80">
        <v>4741</v>
      </c>
      <c r="B255" s="39" t="s">
        <v>7992</v>
      </c>
      <c r="C255" s="39" t="s">
        <v>21</v>
      </c>
      <c r="D255" s="50">
        <v>26</v>
      </c>
      <c r="E255" s="48">
        <v>53514005672</v>
      </c>
      <c r="F255" s="46">
        <v>0.2</v>
      </c>
      <c r="G255" s="39" t="s">
        <v>22</v>
      </c>
    </row>
    <row r="256" spans="1:7" s="2" customFormat="1" x14ac:dyDescent="0.25">
      <c r="A256" s="81">
        <v>4742</v>
      </c>
      <c r="B256" s="82" t="s">
        <v>7993</v>
      </c>
      <c r="C256" s="82" t="s">
        <v>21</v>
      </c>
      <c r="D256" s="50">
        <v>472.5</v>
      </c>
      <c r="E256" s="83">
        <v>53514005689</v>
      </c>
      <c r="F256" s="84">
        <v>5.3</v>
      </c>
      <c r="G256" s="82" t="s">
        <v>22</v>
      </c>
    </row>
    <row r="257" spans="1:7" s="2" customFormat="1" x14ac:dyDescent="0.25">
      <c r="A257" s="80">
        <v>4743</v>
      </c>
      <c r="B257" s="39" t="s">
        <v>7994</v>
      </c>
      <c r="C257" s="39" t="s">
        <v>21</v>
      </c>
      <c r="D257" s="50">
        <v>117.5</v>
      </c>
      <c r="E257" s="48">
        <v>53514005696</v>
      </c>
      <c r="F257" s="46">
        <v>4</v>
      </c>
      <c r="G257" s="39" t="s">
        <v>22</v>
      </c>
    </row>
    <row r="258" spans="1:7" s="2" customFormat="1" x14ac:dyDescent="0.25">
      <c r="A258" s="80">
        <v>4744</v>
      </c>
      <c r="B258" s="39" t="s">
        <v>7995</v>
      </c>
      <c r="C258" s="39" t="s">
        <v>21</v>
      </c>
      <c r="D258" s="50">
        <v>37.5</v>
      </c>
      <c r="E258" s="48">
        <v>53514005702</v>
      </c>
      <c r="F258" s="46">
        <v>0.2</v>
      </c>
      <c r="G258" s="39" t="s">
        <v>22</v>
      </c>
    </row>
    <row r="259" spans="1:7" s="2" customFormat="1" x14ac:dyDescent="0.25">
      <c r="A259" s="80">
        <v>4745</v>
      </c>
      <c r="B259" s="39" t="s">
        <v>7996</v>
      </c>
      <c r="C259" s="39" t="s">
        <v>21</v>
      </c>
      <c r="D259" s="50">
        <v>28</v>
      </c>
      <c r="E259" s="48">
        <v>53514005719</v>
      </c>
      <c r="F259" s="46">
        <v>0.2</v>
      </c>
      <c r="G259" s="39" t="s">
        <v>22</v>
      </c>
    </row>
    <row r="260" spans="1:7" s="2" customFormat="1" x14ac:dyDescent="0.25">
      <c r="A260" s="80">
        <v>4746</v>
      </c>
      <c r="B260" s="39" t="s">
        <v>7997</v>
      </c>
      <c r="C260" s="39" t="s">
        <v>21</v>
      </c>
      <c r="D260" s="50">
        <v>279.5</v>
      </c>
      <c r="E260" s="48">
        <v>53514005726</v>
      </c>
      <c r="F260" s="46">
        <v>13.1</v>
      </c>
      <c r="G260" s="39" t="s">
        <v>22</v>
      </c>
    </row>
    <row r="261" spans="1:7" s="2" customFormat="1" x14ac:dyDescent="0.25">
      <c r="A261" s="80">
        <v>4747</v>
      </c>
      <c r="B261" s="39" t="s">
        <v>7998</v>
      </c>
      <c r="C261" s="39" t="s">
        <v>21</v>
      </c>
      <c r="D261" s="50">
        <v>239.5</v>
      </c>
      <c r="E261" s="48">
        <v>53514005733</v>
      </c>
      <c r="F261" s="46">
        <v>7</v>
      </c>
      <c r="G261" s="39" t="s">
        <v>22</v>
      </c>
    </row>
    <row r="262" spans="1:7" s="2" customFormat="1" x14ac:dyDescent="0.25">
      <c r="A262" s="80">
        <v>4748</v>
      </c>
      <c r="B262" s="39" t="s">
        <v>7999</v>
      </c>
      <c r="C262" s="39" t="s">
        <v>21</v>
      </c>
      <c r="D262" s="50">
        <v>287</v>
      </c>
      <c r="E262" s="48">
        <v>53514005740</v>
      </c>
      <c r="F262" s="46">
        <v>13.3</v>
      </c>
      <c r="G262" s="39" t="s">
        <v>22</v>
      </c>
    </row>
    <row r="263" spans="1:7" s="2" customFormat="1" x14ac:dyDescent="0.25">
      <c r="A263" s="80">
        <v>4749</v>
      </c>
      <c r="B263" s="39" t="s">
        <v>8000</v>
      </c>
      <c r="C263" s="39" t="s">
        <v>21</v>
      </c>
      <c r="D263" s="50">
        <v>13.5</v>
      </c>
      <c r="E263" s="48">
        <v>53514005757</v>
      </c>
      <c r="F263" s="46">
        <v>0.03</v>
      </c>
      <c r="G263" s="39" t="s">
        <v>22</v>
      </c>
    </row>
    <row r="264" spans="1:7" s="2" customFormat="1" x14ac:dyDescent="0.25">
      <c r="A264" s="80">
        <v>4750</v>
      </c>
      <c r="B264" s="39" t="s">
        <v>8001</v>
      </c>
      <c r="C264" s="39" t="s">
        <v>21</v>
      </c>
      <c r="D264" s="50">
        <v>287</v>
      </c>
      <c r="E264" s="48">
        <v>53514005764</v>
      </c>
      <c r="F264" s="46">
        <v>13.3</v>
      </c>
      <c r="G264" s="39" t="s">
        <v>22</v>
      </c>
    </row>
    <row r="265" spans="1:7" s="2" customFormat="1" x14ac:dyDescent="0.25">
      <c r="A265" s="80">
        <v>4751</v>
      </c>
      <c r="B265" s="39" t="s">
        <v>8002</v>
      </c>
      <c r="C265" s="39" t="s">
        <v>21</v>
      </c>
      <c r="D265" s="50">
        <v>15</v>
      </c>
      <c r="E265" s="48">
        <v>53514005771</v>
      </c>
      <c r="F265" s="46">
        <v>0.03</v>
      </c>
      <c r="G265" s="39" t="s">
        <v>22</v>
      </c>
    </row>
    <row r="266" spans="1:7" s="2" customFormat="1" x14ac:dyDescent="0.25">
      <c r="A266" s="80">
        <v>4752</v>
      </c>
      <c r="B266" s="39" t="s">
        <v>8003</v>
      </c>
      <c r="C266" s="39" t="s">
        <v>21</v>
      </c>
      <c r="D266" s="50">
        <v>240.5</v>
      </c>
      <c r="E266" s="48">
        <v>53514005788</v>
      </c>
      <c r="F266" s="46">
        <v>7</v>
      </c>
      <c r="G266" s="39" t="s">
        <v>22</v>
      </c>
    </row>
    <row r="267" spans="1:7" s="2" customFormat="1" x14ac:dyDescent="0.25">
      <c r="A267" s="80">
        <v>4753</v>
      </c>
      <c r="B267" s="39" t="s">
        <v>8004</v>
      </c>
      <c r="C267" s="39" t="s">
        <v>21</v>
      </c>
      <c r="D267" s="50">
        <v>235.5</v>
      </c>
      <c r="E267" s="48">
        <v>53514005795</v>
      </c>
      <c r="F267" s="46">
        <v>7</v>
      </c>
      <c r="G267" s="39" t="s">
        <v>22</v>
      </c>
    </row>
    <row r="268" spans="1:7" s="2" customFormat="1" x14ac:dyDescent="0.25">
      <c r="A268" s="80">
        <v>4755</v>
      </c>
      <c r="B268" s="39" t="s">
        <v>8005</v>
      </c>
      <c r="C268" s="39" t="s">
        <v>21</v>
      </c>
      <c r="D268" s="50">
        <v>36</v>
      </c>
      <c r="E268" s="48">
        <v>53514005818</v>
      </c>
      <c r="F268" s="46">
        <v>0.1</v>
      </c>
      <c r="G268" s="39" t="s">
        <v>22</v>
      </c>
    </row>
    <row r="269" spans="1:7" s="2" customFormat="1" x14ac:dyDescent="0.25">
      <c r="A269" s="80">
        <v>4756</v>
      </c>
      <c r="B269" s="39" t="s">
        <v>8006</v>
      </c>
      <c r="C269" s="39" t="s">
        <v>21</v>
      </c>
      <c r="D269" s="50">
        <v>5.5</v>
      </c>
      <c r="E269" s="48">
        <v>53514005825</v>
      </c>
      <c r="F269" s="46">
        <v>0.02</v>
      </c>
      <c r="G269" s="39" t="s">
        <v>22</v>
      </c>
    </row>
    <row r="270" spans="1:7" s="2" customFormat="1" x14ac:dyDescent="0.25">
      <c r="A270" s="80">
        <v>4757</v>
      </c>
      <c r="B270" s="39" t="s">
        <v>8007</v>
      </c>
      <c r="C270" s="39" t="s">
        <v>21</v>
      </c>
      <c r="D270" s="50">
        <v>253</v>
      </c>
      <c r="E270" s="48">
        <v>53514005832</v>
      </c>
      <c r="F270" s="46">
        <v>13</v>
      </c>
      <c r="G270" s="39" t="s">
        <v>22</v>
      </c>
    </row>
    <row r="271" spans="1:7" s="2" customFormat="1" x14ac:dyDescent="0.25">
      <c r="A271" s="80">
        <v>4758</v>
      </c>
      <c r="B271" s="39" t="s">
        <v>8008</v>
      </c>
      <c r="C271" s="39" t="s">
        <v>21</v>
      </c>
      <c r="D271" s="50">
        <v>172.5</v>
      </c>
      <c r="E271" s="48">
        <v>53514005849</v>
      </c>
      <c r="F271" s="46">
        <v>7</v>
      </c>
      <c r="G271" s="39" t="s">
        <v>22</v>
      </c>
    </row>
    <row r="272" spans="1:7" s="2" customFormat="1" x14ac:dyDescent="0.25">
      <c r="A272" s="80">
        <v>4759</v>
      </c>
      <c r="B272" s="39" t="s">
        <v>8009</v>
      </c>
      <c r="C272" s="39" t="s">
        <v>21</v>
      </c>
      <c r="D272" s="50">
        <v>261.5</v>
      </c>
      <c r="E272" s="48">
        <v>53514005856</v>
      </c>
      <c r="F272" s="46">
        <v>13</v>
      </c>
      <c r="G272" s="39" t="s">
        <v>22</v>
      </c>
    </row>
    <row r="273" spans="1:7" s="2" customFormat="1" x14ac:dyDescent="0.25">
      <c r="A273" s="80">
        <v>4760</v>
      </c>
      <c r="B273" s="39" t="s">
        <v>7894</v>
      </c>
      <c r="C273" s="39" t="s">
        <v>21</v>
      </c>
      <c r="D273" s="50">
        <v>70.5</v>
      </c>
      <c r="E273" s="48">
        <v>53514005863</v>
      </c>
      <c r="F273" s="46">
        <v>2.1</v>
      </c>
      <c r="G273" s="39" t="s">
        <v>22</v>
      </c>
    </row>
    <row r="274" spans="1:7" s="2" customFormat="1" x14ac:dyDescent="0.25">
      <c r="A274" s="80">
        <v>4761</v>
      </c>
      <c r="B274" s="39" t="s">
        <v>8010</v>
      </c>
      <c r="C274" s="39" t="s">
        <v>21</v>
      </c>
      <c r="D274" s="50">
        <v>41.5</v>
      </c>
      <c r="E274" s="48">
        <v>53514005870</v>
      </c>
      <c r="F274" s="46">
        <v>2.2000000000000002</v>
      </c>
      <c r="G274" s="39" t="s">
        <v>22</v>
      </c>
    </row>
    <row r="275" spans="1:7" s="2" customFormat="1" x14ac:dyDescent="0.25">
      <c r="A275" s="80">
        <v>4762</v>
      </c>
      <c r="B275" s="39" t="s">
        <v>8011</v>
      </c>
      <c r="C275" s="39" t="s">
        <v>21</v>
      </c>
      <c r="D275" s="50">
        <v>48</v>
      </c>
      <c r="E275" s="48">
        <v>53514005887</v>
      </c>
      <c r="F275" s="46">
        <v>6.8</v>
      </c>
      <c r="G275" s="39" t="s">
        <v>22</v>
      </c>
    </row>
    <row r="276" spans="1:7" s="2" customFormat="1" x14ac:dyDescent="0.25">
      <c r="A276" s="80">
        <v>4763</v>
      </c>
      <c r="B276" s="39" t="s">
        <v>7939</v>
      </c>
      <c r="C276" s="39" t="s">
        <v>21</v>
      </c>
      <c r="D276" s="50">
        <v>285</v>
      </c>
      <c r="E276" s="48">
        <v>53514005894</v>
      </c>
      <c r="F276" s="46">
        <v>3.1</v>
      </c>
      <c r="G276" s="39" t="s">
        <v>22</v>
      </c>
    </row>
    <row r="277" spans="1:7" s="2" customFormat="1" x14ac:dyDescent="0.25">
      <c r="A277" s="80">
        <v>4764</v>
      </c>
      <c r="B277" s="39" t="s">
        <v>8012</v>
      </c>
      <c r="C277" s="39" t="s">
        <v>21</v>
      </c>
      <c r="D277" s="50">
        <v>253</v>
      </c>
      <c r="E277" s="48">
        <v>53514005900</v>
      </c>
      <c r="F277" s="46">
        <v>3.3</v>
      </c>
      <c r="G277" s="39" t="s">
        <v>22</v>
      </c>
    </row>
    <row r="278" spans="1:7" s="2" customFormat="1" x14ac:dyDescent="0.25">
      <c r="A278" s="80">
        <v>4765</v>
      </c>
      <c r="B278" s="39" t="s">
        <v>8013</v>
      </c>
      <c r="C278" s="39" t="s">
        <v>21</v>
      </c>
      <c r="D278" s="50">
        <v>68</v>
      </c>
      <c r="E278" s="48">
        <v>53514005917</v>
      </c>
      <c r="F278" s="46">
        <v>2.1</v>
      </c>
      <c r="G278" s="39" t="s">
        <v>22</v>
      </c>
    </row>
    <row r="279" spans="1:7" s="2" customFormat="1" x14ac:dyDescent="0.25">
      <c r="A279" s="80">
        <v>4766</v>
      </c>
      <c r="B279" s="39" t="s">
        <v>8014</v>
      </c>
      <c r="C279" s="39" t="s">
        <v>21</v>
      </c>
      <c r="D279" s="50">
        <v>41</v>
      </c>
      <c r="E279" s="48">
        <v>53514005924</v>
      </c>
      <c r="F279" s="46">
        <v>2.1</v>
      </c>
      <c r="G279" s="39" t="s">
        <v>22</v>
      </c>
    </row>
    <row r="280" spans="1:7" s="2" customFormat="1" x14ac:dyDescent="0.25">
      <c r="A280" s="80">
        <v>4768</v>
      </c>
      <c r="B280" s="39" t="s">
        <v>8015</v>
      </c>
      <c r="C280" s="39" t="s">
        <v>21</v>
      </c>
      <c r="D280" s="50">
        <v>109.5</v>
      </c>
      <c r="E280" s="48">
        <v>53514005948</v>
      </c>
      <c r="F280" s="46">
        <v>5.0999999999999996</v>
      </c>
      <c r="G280" s="39" t="s">
        <v>22</v>
      </c>
    </row>
    <row r="281" spans="1:7" s="2" customFormat="1" x14ac:dyDescent="0.25">
      <c r="A281" s="80">
        <v>4847</v>
      </c>
      <c r="B281" s="39" t="s">
        <v>8016</v>
      </c>
      <c r="C281" s="39" t="s">
        <v>21</v>
      </c>
      <c r="D281" s="50">
        <v>267.5</v>
      </c>
      <c r="E281" s="48">
        <v>53514005955</v>
      </c>
      <c r="F281" s="46">
        <v>12.1</v>
      </c>
      <c r="G281" s="39" t="s">
        <v>22</v>
      </c>
    </row>
    <row r="282" spans="1:7" s="2" customFormat="1" x14ac:dyDescent="0.25">
      <c r="A282" s="80">
        <v>4892</v>
      </c>
      <c r="B282" s="39" t="s">
        <v>8017</v>
      </c>
      <c r="C282" s="39" t="s">
        <v>21</v>
      </c>
      <c r="D282" s="50">
        <v>40.5</v>
      </c>
      <c r="E282" s="48">
        <v>53514006006</v>
      </c>
      <c r="F282" s="46">
        <v>0.5</v>
      </c>
      <c r="G282" s="39" t="s">
        <v>22</v>
      </c>
    </row>
    <row r="283" spans="1:7" s="2" customFormat="1" x14ac:dyDescent="0.25">
      <c r="A283" s="80">
        <v>4893</v>
      </c>
      <c r="B283" s="39" t="s">
        <v>8018</v>
      </c>
      <c r="C283" s="39" t="s">
        <v>21</v>
      </c>
      <c r="D283" s="50">
        <v>59</v>
      </c>
      <c r="E283" s="48">
        <v>53514006013</v>
      </c>
      <c r="F283" s="46">
        <v>0.5</v>
      </c>
      <c r="G283" s="39" t="s">
        <v>22</v>
      </c>
    </row>
    <row r="284" spans="1:7" s="2" customFormat="1" x14ac:dyDescent="0.25">
      <c r="A284" s="80">
        <v>4912</v>
      </c>
      <c r="B284" s="39" t="s">
        <v>8019</v>
      </c>
      <c r="C284" s="39" t="s">
        <v>21</v>
      </c>
      <c r="D284" s="50">
        <v>13.5</v>
      </c>
      <c r="E284" s="48">
        <v>53514006068</v>
      </c>
      <c r="F284" s="46">
        <v>0.36</v>
      </c>
      <c r="G284" s="39" t="s">
        <v>22</v>
      </c>
    </row>
    <row r="285" spans="1:7" s="2" customFormat="1" x14ac:dyDescent="0.25">
      <c r="A285" s="80">
        <v>4913</v>
      </c>
      <c r="B285" s="39" t="s">
        <v>8020</v>
      </c>
      <c r="C285" s="39" t="s">
        <v>21</v>
      </c>
      <c r="D285" s="50">
        <v>4.5</v>
      </c>
      <c r="E285" s="48">
        <v>53514034313</v>
      </c>
      <c r="F285" s="46">
        <v>8</v>
      </c>
      <c r="G285" s="39" t="s">
        <v>22</v>
      </c>
    </row>
    <row r="286" spans="1:7" s="2" customFormat="1" x14ac:dyDescent="0.25">
      <c r="A286" s="81">
        <v>4992</v>
      </c>
      <c r="B286" s="82" t="s">
        <v>8021</v>
      </c>
      <c r="C286" s="82" t="s">
        <v>21</v>
      </c>
      <c r="D286" s="50">
        <v>670.5</v>
      </c>
      <c r="E286" s="83">
        <v>53514006273</v>
      </c>
      <c r="F286" s="84">
        <v>35</v>
      </c>
      <c r="G286" s="82" t="s">
        <v>22</v>
      </c>
    </row>
    <row r="287" spans="1:7" s="2" customFormat="1" x14ac:dyDescent="0.25">
      <c r="A287" s="80">
        <v>4994</v>
      </c>
      <c r="B287" s="39" t="s">
        <v>8022</v>
      </c>
      <c r="C287" s="39" t="s">
        <v>21</v>
      </c>
      <c r="D287" s="50">
        <v>134</v>
      </c>
      <c r="E287" s="48">
        <v>53514006297</v>
      </c>
      <c r="F287" s="46">
        <v>5</v>
      </c>
      <c r="G287" s="39" t="s">
        <v>22</v>
      </c>
    </row>
    <row r="288" spans="1:7" s="2" customFormat="1" x14ac:dyDescent="0.25">
      <c r="A288" s="80">
        <v>4997</v>
      </c>
      <c r="B288" s="39" t="s">
        <v>8023</v>
      </c>
      <c r="C288" s="39" t="s">
        <v>21</v>
      </c>
      <c r="D288" s="50">
        <v>82.5</v>
      </c>
      <c r="E288" s="48">
        <v>53514006303</v>
      </c>
      <c r="F288" s="46">
        <v>6</v>
      </c>
      <c r="G288" s="39" t="s">
        <v>22</v>
      </c>
    </row>
    <row r="289" spans="1:7" s="2" customFormat="1" x14ac:dyDescent="0.25">
      <c r="A289" s="80">
        <v>5032</v>
      </c>
      <c r="B289" s="39" t="s">
        <v>8024</v>
      </c>
      <c r="C289" s="39" t="s">
        <v>21</v>
      </c>
      <c r="D289" s="50">
        <v>129</v>
      </c>
      <c r="E289" s="48">
        <v>53514006402</v>
      </c>
      <c r="F289" s="46">
        <v>1.08</v>
      </c>
      <c r="G289" s="39" t="s">
        <v>22</v>
      </c>
    </row>
    <row r="290" spans="1:7" s="2" customFormat="1" x14ac:dyDescent="0.25">
      <c r="A290" s="80">
        <v>5075</v>
      </c>
      <c r="B290" s="39" t="s">
        <v>8025</v>
      </c>
      <c r="C290" s="39" t="s">
        <v>21</v>
      </c>
      <c r="D290" s="50">
        <v>284.5</v>
      </c>
      <c r="E290" s="48">
        <v>53514006464</v>
      </c>
      <c r="F290" s="46">
        <v>15.1</v>
      </c>
      <c r="G290" s="39" t="s">
        <v>22</v>
      </c>
    </row>
    <row r="291" spans="1:7" s="2" customFormat="1" x14ac:dyDescent="0.25">
      <c r="A291" s="80">
        <v>5076</v>
      </c>
      <c r="B291" s="39" t="s">
        <v>8026</v>
      </c>
      <c r="C291" s="39" t="s">
        <v>21</v>
      </c>
      <c r="D291" s="50">
        <v>42.5</v>
      </c>
      <c r="E291" s="48">
        <v>53514006471</v>
      </c>
      <c r="F291" s="46">
        <v>1.8</v>
      </c>
      <c r="G291" s="39" t="s">
        <v>22</v>
      </c>
    </row>
    <row r="292" spans="1:7" s="2" customFormat="1" x14ac:dyDescent="0.25">
      <c r="A292" s="80">
        <v>5077</v>
      </c>
      <c r="B292" s="39" t="s">
        <v>8027</v>
      </c>
      <c r="C292" s="39" t="s">
        <v>21</v>
      </c>
      <c r="D292" s="50">
        <v>42.5</v>
      </c>
      <c r="E292" s="48">
        <v>53514006488</v>
      </c>
      <c r="F292" s="46">
        <v>1.8</v>
      </c>
      <c r="G292" s="39" t="s">
        <v>22</v>
      </c>
    </row>
    <row r="293" spans="1:7" s="2" customFormat="1" x14ac:dyDescent="0.25">
      <c r="A293" s="80">
        <v>5095</v>
      </c>
      <c r="B293" s="39" t="s">
        <v>8028</v>
      </c>
      <c r="C293" s="39" t="s">
        <v>21</v>
      </c>
      <c r="D293" s="50">
        <v>61</v>
      </c>
      <c r="E293" s="48">
        <v>53514006518</v>
      </c>
      <c r="F293" s="46">
        <v>0.2</v>
      </c>
      <c r="G293" s="39" t="s">
        <v>22</v>
      </c>
    </row>
    <row r="294" spans="1:7" s="2" customFormat="1" x14ac:dyDescent="0.25">
      <c r="A294" s="80">
        <v>5098</v>
      </c>
      <c r="B294" s="39" t="s">
        <v>8029</v>
      </c>
      <c r="C294" s="39" t="s">
        <v>21</v>
      </c>
      <c r="D294" s="50">
        <v>136.5</v>
      </c>
      <c r="E294" s="48">
        <v>53514006525</v>
      </c>
      <c r="F294" s="46">
        <v>0.2</v>
      </c>
      <c r="G294" s="39" t="s">
        <v>22</v>
      </c>
    </row>
    <row r="295" spans="1:7" s="2" customFormat="1" x14ac:dyDescent="0.25">
      <c r="A295" s="80">
        <v>5131</v>
      </c>
      <c r="B295" s="39" t="s">
        <v>8030</v>
      </c>
      <c r="C295" s="39" t="s">
        <v>21</v>
      </c>
      <c r="D295" s="50">
        <v>138</v>
      </c>
      <c r="E295" s="48">
        <v>53514006624</v>
      </c>
      <c r="F295" s="46">
        <v>3.6</v>
      </c>
      <c r="G295" s="39" t="s">
        <v>22</v>
      </c>
    </row>
    <row r="296" spans="1:7" s="2" customFormat="1" x14ac:dyDescent="0.25">
      <c r="A296" s="80">
        <v>5134</v>
      </c>
      <c r="B296" s="39" t="s">
        <v>8031</v>
      </c>
      <c r="C296" s="39" t="s">
        <v>21</v>
      </c>
      <c r="D296" s="50">
        <v>180</v>
      </c>
      <c r="E296" s="48">
        <v>53514006655</v>
      </c>
      <c r="F296" s="46">
        <v>2</v>
      </c>
      <c r="G296" s="39" t="s">
        <v>22</v>
      </c>
    </row>
    <row r="297" spans="1:7" s="2" customFormat="1" x14ac:dyDescent="0.25">
      <c r="A297" s="80">
        <v>5167</v>
      </c>
      <c r="B297" s="39" t="s">
        <v>8032</v>
      </c>
      <c r="C297" s="39" t="s">
        <v>21</v>
      </c>
      <c r="D297" s="50">
        <v>55</v>
      </c>
      <c r="E297" s="48">
        <v>53514006723</v>
      </c>
      <c r="F297" s="46">
        <v>0.2</v>
      </c>
      <c r="G297" s="39" t="s">
        <v>22</v>
      </c>
    </row>
    <row r="298" spans="1:7" s="2" customFormat="1" x14ac:dyDescent="0.25">
      <c r="A298" s="80">
        <v>5188</v>
      </c>
      <c r="B298" s="39" t="s">
        <v>8033</v>
      </c>
      <c r="C298" s="39" t="s">
        <v>21</v>
      </c>
      <c r="D298" s="50">
        <v>215.5</v>
      </c>
      <c r="E298" s="48">
        <v>53514006778</v>
      </c>
      <c r="F298" s="46">
        <v>2</v>
      </c>
      <c r="G298" s="39" t="s">
        <v>22</v>
      </c>
    </row>
    <row r="299" spans="1:7" s="2" customFormat="1" x14ac:dyDescent="0.25">
      <c r="A299" s="80">
        <v>5192</v>
      </c>
      <c r="B299" s="39" t="s">
        <v>8034</v>
      </c>
      <c r="C299" s="39" t="s">
        <v>21</v>
      </c>
      <c r="D299" s="50">
        <v>52.5</v>
      </c>
      <c r="E299" s="48">
        <v>53514006792</v>
      </c>
      <c r="F299" s="46">
        <v>1</v>
      </c>
      <c r="G299" s="39" t="s">
        <v>22</v>
      </c>
    </row>
    <row r="300" spans="1:7" s="2" customFormat="1" x14ac:dyDescent="0.25">
      <c r="A300" s="80">
        <v>5196</v>
      </c>
      <c r="B300" s="39" t="s">
        <v>8035</v>
      </c>
      <c r="C300" s="39" t="s">
        <v>21</v>
      </c>
      <c r="D300" s="50">
        <v>17</v>
      </c>
      <c r="E300" s="48">
        <v>53514006839</v>
      </c>
      <c r="F300" s="46">
        <v>0.19</v>
      </c>
      <c r="G300" s="39" t="s">
        <v>22</v>
      </c>
    </row>
    <row r="301" spans="1:7" s="2" customFormat="1" x14ac:dyDescent="0.25">
      <c r="A301" s="80">
        <v>5198</v>
      </c>
      <c r="B301" s="39" t="s">
        <v>8036</v>
      </c>
      <c r="C301" s="39" t="s">
        <v>21</v>
      </c>
      <c r="D301" s="50">
        <v>83</v>
      </c>
      <c r="E301" s="48">
        <v>53514006846</v>
      </c>
      <c r="F301" s="46">
        <v>5</v>
      </c>
      <c r="G301" s="39" t="s">
        <v>22</v>
      </c>
    </row>
    <row r="302" spans="1:7" s="2" customFormat="1" x14ac:dyDescent="0.25">
      <c r="A302" s="80">
        <v>5199</v>
      </c>
      <c r="B302" s="39" t="s">
        <v>8037</v>
      </c>
      <c r="C302" s="39" t="s">
        <v>21</v>
      </c>
      <c r="D302" s="50">
        <v>28.5</v>
      </c>
      <c r="E302" s="48">
        <v>53514006853</v>
      </c>
      <c r="F302" s="46">
        <v>1.04</v>
      </c>
      <c r="G302" s="39" t="s">
        <v>22</v>
      </c>
    </row>
    <row r="303" spans="1:7" s="2" customFormat="1" x14ac:dyDescent="0.25">
      <c r="A303" s="80">
        <v>5252</v>
      </c>
      <c r="B303" s="39" t="s">
        <v>8038</v>
      </c>
      <c r="C303" s="39" t="s">
        <v>21</v>
      </c>
      <c r="D303" s="50">
        <v>100.5</v>
      </c>
      <c r="E303" s="48">
        <v>53514006969</v>
      </c>
      <c r="F303" s="46">
        <v>0.6</v>
      </c>
      <c r="G303" s="39" t="s">
        <v>22</v>
      </c>
    </row>
    <row r="304" spans="1:7" s="2" customFormat="1" x14ac:dyDescent="0.25">
      <c r="A304" s="80">
        <v>5315</v>
      </c>
      <c r="B304" s="39" t="s">
        <v>8039</v>
      </c>
      <c r="C304" s="39" t="s">
        <v>21</v>
      </c>
      <c r="D304" s="50">
        <v>43.5</v>
      </c>
      <c r="E304" s="48">
        <v>53514030230</v>
      </c>
      <c r="F304" s="46">
        <v>0.75</v>
      </c>
      <c r="G304" s="39" t="s">
        <v>22</v>
      </c>
    </row>
    <row r="305" spans="1:7" s="2" customFormat="1" x14ac:dyDescent="0.25">
      <c r="A305" s="80">
        <v>5326</v>
      </c>
      <c r="B305" s="39" t="s">
        <v>8040</v>
      </c>
      <c r="C305" s="39" t="s">
        <v>21</v>
      </c>
      <c r="D305" s="50">
        <v>0.5</v>
      </c>
      <c r="E305" s="48">
        <v>53514007065</v>
      </c>
      <c r="F305" s="46">
        <v>0.01</v>
      </c>
      <c r="G305" s="39" t="s">
        <v>22</v>
      </c>
    </row>
    <row r="306" spans="1:7" s="2" customFormat="1" x14ac:dyDescent="0.25">
      <c r="A306" s="80">
        <v>5348</v>
      </c>
      <c r="B306" s="39" t="s">
        <v>8041</v>
      </c>
      <c r="C306" s="39" t="s">
        <v>21</v>
      </c>
      <c r="D306" s="50">
        <v>52</v>
      </c>
      <c r="E306" s="48">
        <v>53514007102</v>
      </c>
      <c r="F306" s="46">
        <v>2.2000000000000002</v>
      </c>
      <c r="G306" s="39" t="s">
        <v>22</v>
      </c>
    </row>
    <row r="307" spans="1:7" s="2" customFormat="1" x14ac:dyDescent="0.25">
      <c r="A307" s="80">
        <v>5349</v>
      </c>
      <c r="B307" s="39" t="s">
        <v>8042</v>
      </c>
      <c r="C307" s="39" t="s">
        <v>21</v>
      </c>
      <c r="D307" s="50">
        <v>298</v>
      </c>
      <c r="E307" s="48">
        <v>53514007119</v>
      </c>
      <c r="F307" s="46">
        <v>2.6</v>
      </c>
      <c r="G307" s="39" t="s">
        <v>22</v>
      </c>
    </row>
    <row r="308" spans="1:7" s="2" customFormat="1" x14ac:dyDescent="0.25">
      <c r="A308" s="80">
        <v>5350</v>
      </c>
      <c r="B308" s="39" t="s">
        <v>8043</v>
      </c>
      <c r="C308" s="39" t="s">
        <v>21</v>
      </c>
      <c r="D308" s="50">
        <v>33</v>
      </c>
      <c r="E308" s="48">
        <v>53514007126</v>
      </c>
      <c r="F308" s="46">
        <v>0.2</v>
      </c>
      <c r="G308" s="39" t="s">
        <v>22</v>
      </c>
    </row>
    <row r="309" spans="1:7" s="2" customFormat="1" x14ac:dyDescent="0.25">
      <c r="A309" s="80">
        <v>5351</v>
      </c>
      <c r="B309" s="39" t="s">
        <v>8044</v>
      </c>
      <c r="C309" s="39" t="s">
        <v>21</v>
      </c>
      <c r="D309" s="50">
        <v>17</v>
      </c>
      <c r="E309" s="48">
        <v>53514007133</v>
      </c>
      <c r="F309" s="46">
        <v>0.3</v>
      </c>
      <c r="G309" s="39" t="s">
        <v>22</v>
      </c>
    </row>
    <row r="310" spans="1:7" s="2" customFormat="1" x14ac:dyDescent="0.25">
      <c r="A310" s="80">
        <v>5352</v>
      </c>
      <c r="B310" s="39" t="s">
        <v>8045</v>
      </c>
      <c r="C310" s="39" t="s">
        <v>21</v>
      </c>
      <c r="D310" s="50">
        <v>107.5</v>
      </c>
      <c r="E310" s="48">
        <v>53514007140</v>
      </c>
      <c r="F310" s="46">
        <v>0.6</v>
      </c>
      <c r="G310" s="39" t="s">
        <v>22</v>
      </c>
    </row>
    <row r="311" spans="1:7" s="2" customFormat="1" x14ac:dyDescent="0.25">
      <c r="A311" s="80">
        <v>5353</v>
      </c>
      <c r="B311" s="39" t="s">
        <v>8046</v>
      </c>
      <c r="C311" s="39" t="s">
        <v>21</v>
      </c>
      <c r="D311" s="50">
        <v>307</v>
      </c>
      <c r="E311" s="48">
        <v>53514007157</v>
      </c>
      <c r="F311" s="46">
        <v>6</v>
      </c>
      <c r="G311" s="39" t="s">
        <v>22</v>
      </c>
    </row>
    <row r="312" spans="1:7" s="2" customFormat="1" x14ac:dyDescent="0.25">
      <c r="A312" s="80">
        <v>5354</v>
      </c>
      <c r="B312" s="39" t="s">
        <v>8047</v>
      </c>
      <c r="C312" s="39" t="s">
        <v>21</v>
      </c>
      <c r="D312" s="50">
        <v>24</v>
      </c>
      <c r="E312" s="48">
        <v>53514007164</v>
      </c>
      <c r="F312" s="46">
        <v>0.75</v>
      </c>
      <c r="G312" s="39" t="s">
        <v>22</v>
      </c>
    </row>
    <row r="313" spans="1:7" s="2" customFormat="1" x14ac:dyDescent="0.25">
      <c r="A313" s="80">
        <v>5356</v>
      </c>
      <c r="B313" s="39" t="s">
        <v>8048</v>
      </c>
      <c r="C313" s="39" t="s">
        <v>21</v>
      </c>
      <c r="D313" s="50">
        <v>287.5</v>
      </c>
      <c r="E313" s="48">
        <v>53514007188</v>
      </c>
      <c r="F313" s="46">
        <v>16</v>
      </c>
      <c r="G313" s="39" t="s">
        <v>22</v>
      </c>
    </row>
    <row r="314" spans="1:7" s="2" customFormat="1" x14ac:dyDescent="0.25">
      <c r="A314" s="80">
        <v>5357</v>
      </c>
      <c r="B314" s="39" t="s">
        <v>8049</v>
      </c>
      <c r="C314" s="39" t="s">
        <v>21</v>
      </c>
      <c r="D314" s="50">
        <v>279</v>
      </c>
      <c r="E314" s="48">
        <v>53514007195</v>
      </c>
      <c r="F314" s="46">
        <v>16</v>
      </c>
      <c r="G314" s="39" t="s">
        <v>22</v>
      </c>
    </row>
    <row r="315" spans="1:7" s="2" customFormat="1" x14ac:dyDescent="0.25">
      <c r="A315" s="81">
        <v>5358</v>
      </c>
      <c r="B315" s="82" t="s">
        <v>8050</v>
      </c>
      <c r="C315" s="82" t="s">
        <v>21</v>
      </c>
      <c r="D315" s="50">
        <v>1098.5</v>
      </c>
      <c r="E315" s="83">
        <v>53514007201</v>
      </c>
      <c r="F315" s="84">
        <v>19</v>
      </c>
      <c r="G315" s="82" t="s">
        <v>22</v>
      </c>
    </row>
    <row r="316" spans="1:7" s="2" customFormat="1" x14ac:dyDescent="0.25">
      <c r="A316" s="81">
        <v>5359</v>
      </c>
      <c r="B316" s="82" t="s">
        <v>8051</v>
      </c>
      <c r="C316" s="82" t="s">
        <v>21</v>
      </c>
      <c r="D316" s="50">
        <v>1090</v>
      </c>
      <c r="E316" s="83">
        <v>53514007218</v>
      </c>
      <c r="F316" s="84">
        <v>19</v>
      </c>
      <c r="G316" s="82" t="s">
        <v>22</v>
      </c>
    </row>
    <row r="317" spans="1:7" s="2" customFormat="1" x14ac:dyDescent="0.25">
      <c r="A317" s="81">
        <v>5362</v>
      </c>
      <c r="B317" s="82" t="s">
        <v>8052</v>
      </c>
      <c r="C317" s="82" t="s">
        <v>21</v>
      </c>
      <c r="D317" s="50">
        <v>604.5</v>
      </c>
      <c r="E317" s="83">
        <v>53514007249</v>
      </c>
      <c r="F317" s="84">
        <v>6</v>
      </c>
      <c r="G317" s="82" t="s">
        <v>22</v>
      </c>
    </row>
    <row r="318" spans="1:7" s="2" customFormat="1" x14ac:dyDescent="0.25">
      <c r="A318" s="81">
        <v>5366</v>
      </c>
      <c r="B318" s="82" t="s">
        <v>8053</v>
      </c>
      <c r="C318" s="82" t="s">
        <v>21</v>
      </c>
      <c r="D318" s="50">
        <v>687.5</v>
      </c>
      <c r="E318" s="83">
        <v>53514007287</v>
      </c>
      <c r="F318" s="84">
        <v>6</v>
      </c>
      <c r="G318" s="82" t="s">
        <v>22</v>
      </c>
    </row>
    <row r="319" spans="1:7" s="2" customFormat="1" x14ac:dyDescent="0.25">
      <c r="A319" s="80">
        <v>5369</v>
      </c>
      <c r="B319" s="39" t="s">
        <v>8054</v>
      </c>
      <c r="C319" s="39" t="s">
        <v>21</v>
      </c>
      <c r="D319" s="50">
        <v>53.5</v>
      </c>
      <c r="E319" s="48">
        <v>53514007294</v>
      </c>
      <c r="F319" s="46">
        <v>2</v>
      </c>
      <c r="G319" s="39" t="s">
        <v>22</v>
      </c>
    </row>
    <row r="320" spans="1:7" s="2" customFormat="1" x14ac:dyDescent="0.25">
      <c r="A320" s="80">
        <v>5383</v>
      </c>
      <c r="B320" s="39" t="s">
        <v>8055</v>
      </c>
      <c r="C320" s="39" t="s">
        <v>21</v>
      </c>
      <c r="D320" s="50">
        <v>289</v>
      </c>
      <c r="E320" s="48">
        <v>53514007348</v>
      </c>
      <c r="F320" s="46">
        <v>13.5</v>
      </c>
      <c r="G320" s="39" t="s">
        <v>22</v>
      </c>
    </row>
    <row r="321" spans="1:7" s="2" customFormat="1" x14ac:dyDescent="0.25">
      <c r="A321" s="80">
        <v>5397</v>
      </c>
      <c r="B321" s="39" t="s">
        <v>8056</v>
      </c>
      <c r="C321" s="39" t="s">
        <v>21</v>
      </c>
      <c r="D321" s="50">
        <v>230.5</v>
      </c>
      <c r="E321" s="48">
        <v>53514007379</v>
      </c>
      <c r="F321" s="46">
        <v>10.5</v>
      </c>
      <c r="G321" s="39" t="s">
        <v>22</v>
      </c>
    </row>
    <row r="322" spans="1:7" s="2" customFormat="1" x14ac:dyDescent="0.25">
      <c r="A322" s="80">
        <v>5434</v>
      </c>
      <c r="B322" s="39" t="s">
        <v>8057</v>
      </c>
      <c r="C322" s="39" t="s">
        <v>21</v>
      </c>
      <c r="D322" s="50">
        <v>267.5</v>
      </c>
      <c r="E322" s="48">
        <v>53514007386</v>
      </c>
      <c r="F322" s="46">
        <v>3.2</v>
      </c>
      <c r="G322" s="39" t="s">
        <v>22</v>
      </c>
    </row>
    <row r="323" spans="1:7" s="2" customFormat="1" x14ac:dyDescent="0.25">
      <c r="A323" s="80">
        <v>5435</v>
      </c>
      <c r="B323" s="39" t="s">
        <v>8058</v>
      </c>
      <c r="C323" s="39" t="s">
        <v>21</v>
      </c>
      <c r="D323" s="50">
        <v>328</v>
      </c>
      <c r="E323" s="48">
        <v>53514007393</v>
      </c>
      <c r="F323" s="46">
        <v>1</v>
      </c>
      <c r="G323" s="39" t="s">
        <v>22</v>
      </c>
    </row>
    <row r="324" spans="1:7" s="2" customFormat="1" x14ac:dyDescent="0.25">
      <c r="A324" s="80">
        <v>5454</v>
      </c>
      <c r="B324" s="39" t="s">
        <v>8059</v>
      </c>
      <c r="C324" s="39" t="s">
        <v>21</v>
      </c>
      <c r="D324" s="50">
        <v>2</v>
      </c>
      <c r="E324" s="48">
        <v>53514007508</v>
      </c>
      <c r="F324" s="46">
        <v>0.01</v>
      </c>
      <c r="G324" s="39" t="s">
        <v>22</v>
      </c>
    </row>
    <row r="325" spans="1:7" s="2" customFormat="1" x14ac:dyDescent="0.25">
      <c r="A325" s="80">
        <v>5477</v>
      </c>
      <c r="B325" s="39" t="s">
        <v>8060</v>
      </c>
      <c r="C325" s="39" t="s">
        <v>21</v>
      </c>
      <c r="D325" s="50">
        <v>2</v>
      </c>
      <c r="E325" s="48">
        <v>53514007607</v>
      </c>
      <c r="F325" s="46">
        <v>0.01</v>
      </c>
      <c r="G325" s="39" t="s">
        <v>22</v>
      </c>
    </row>
    <row r="326" spans="1:7" s="2" customFormat="1" x14ac:dyDescent="0.25">
      <c r="A326" s="80">
        <v>5587</v>
      </c>
      <c r="B326" s="39" t="s">
        <v>8061</v>
      </c>
      <c r="C326" s="39" t="s">
        <v>21</v>
      </c>
      <c r="D326" s="50">
        <v>14.5</v>
      </c>
      <c r="E326" s="48">
        <v>53514026288</v>
      </c>
      <c r="F326" s="46">
        <v>0.14000000000000001</v>
      </c>
      <c r="G326" s="39" t="s">
        <v>22</v>
      </c>
    </row>
    <row r="327" spans="1:7" s="2" customFormat="1" x14ac:dyDescent="0.25">
      <c r="A327" s="80">
        <v>5588</v>
      </c>
      <c r="B327" s="39" t="s">
        <v>8062</v>
      </c>
      <c r="C327" s="39" t="s">
        <v>21</v>
      </c>
      <c r="D327" s="50">
        <v>11.5</v>
      </c>
      <c r="E327" s="48">
        <v>53514026202</v>
      </c>
      <c r="F327" s="46">
        <v>0.12</v>
      </c>
      <c r="G327" s="39" t="s">
        <v>22</v>
      </c>
    </row>
    <row r="328" spans="1:7" s="2" customFormat="1" x14ac:dyDescent="0.25">
      <c r="A328" s="80">
        <v>5591</v>
      </c>
      <c r="B328" s="39" t="s">
        <v>8063</v>
      </c>
      <c r="C328" s="39" t="s">
        <v>21</v>
      </c>
      <c r="D328" s="50">
        <v>56</v>
      </c>
      <c r="E328" s="48">
        <v>53514008222</v>
      </c>
      <c r="F328" s="46">
        <v>0.5</v>
      </c>
      <c r="G328" s="39" t="s">
        <v>22</v>
      </c>
    </row>
    <row r="329" spans="1:7" s="2" customFormat="1" x14ac:dyDescent="0.25">
      <c r="A329" s="80">
        <v>5639</v>
      </c>
      <c r="B329" s="39" t="s">
        <v>8064</v>
      </c>
      <c r="C329" s="39" t="s">
        <v>21</v>
      </c>
      <c r="D329" s="50">
        <v>9</v>
      </c>
      <c r="E329" s="48">
        <v>53514069919</v>
      </c>
      <c r="F329" s="46">
        <v>0.21</v>
      </c>
      <c r="G329" s="39" t="s">
        <v>22</v>
      </c>
    </row>
    <row r="330" spans="1:7" s="2" customFormat="1" x14ac:dyDescent="0.25">
      <c r="A330" s="80">
        <v>5642</v>
      </c>
      <c r="B330" s="39" t="s">
        <v>8065</v>
      </c>
      <c r="C330" s="39" t="s">
        <v>21</v>
      </c>
      <c r="D330" s="50">
        <v>3.5</v>
      </c>
      <c r="E330" s="48">
        <v>53514069926</v>
      </c>
      <c r="F330" s="46">
        <v>9.5000000000000001E-2</v>
      </c>
      <c r="G330" s="39" t="s">
        <v>22</v>
      </c>
    </row>
    <row r="331" spans="1:7" s="2" customFormat="1" x14ac:dyDescent="0.25">
      <c r="A331" s="80">
        <v>5643</v>
      </c>
      <c r="B331" s="39" t="s">
        <v>8066</v>
      </c>
      <c r="C331" s="39" t="s">
        <v>21</v>
      </c>
      <c r="D331" s="50">
        <v>4</v>
      </c>
      <c r="E331" s="48">
        <v>53514069933</v>
      </c>
      <c r="F331" s="46">
        <v>1.1599999999999999</v>
      </c>
      <c r="G331" s="39" t="s">
        <v>22</v>
      </c>
    </row>
    <row r="332" spans="1:7" s="2" customFormat="1" x14ac:dyDescent="0.25">
      <c r="A332" s="80">
        <v>5644</v>
      </c>
      <c r="B332" s="39" t="s">
        <v>8067</v>
      </c>
      <c r="C332" s="39" t="s">
        <v>21</v>
      </c>
      <c r="D332" s="50">
        <v>4</v>
      </c>
      <c r="E332" s="48">
        <v>53514034368</v>
      </c>
      <c r="F332" s="46">
        <v>0.36</v>
      </c>
      <c r="G332" s="39" t="s">
        <v>22</v>
      </c>
    </row>
    <row r="333" spans="1:7" s="2" customFormat="1" x14ac:dyDescent="0.25">
      <c r="A333" s="80">
        <v>5645</v>
      </c>
      <c r="B333" s="39" t="s">
        <v>8068</v>
      </c>
      <c r="C333" s="39" t="s">
        <v>21</v>
      </c>
      <c r="D333" s="50">
        <v>5</v>
      </c>
      <c r="E333" s="48">
        <v>53514069971</v>
      </c>
      <c r="F333" s="46">
        <v>0.50900000000000001</v>
      </c>
      <c r="G333" s="39" t="s">
        <v>22</v>
      </c>
    </row>
    <row r="334" spans="1:7" s="2" customFormat="1" x14ac:dyDescent="0.25">
      <c r="A334" s="80">
        <v>5676</v>
      </c>
      <c r="B334" s="39" t="s">
        <v>8069</v>
      </c>
      <c r="C334" s="39" t="s">
        <v>21</v>
      </c>
      <c r="D334" s="50">
        <v>49.5</v>
      </c>
      <c r="E334" s="48">
        <v>53514028305</v>
      </c>
      <c r="F334" s="46">
        <v>0.84</v>
      </c>
      <c r="G334" s="39" t="s">
        <v>22</v>
      </c>
    </row>
    <row r="335" spans="1:7" s="2" customFormat="1" x14ac:dyDescent="0.25">
      <c r="A335" s="80">
        <v>5677</v>
      </c>
      <c r="B335" s="39" t="s">
        <v>8070</v>
      </c>
      <c r="C335" s="39" t="s">
        <v>21</v>
      </c>
      <c r="D335" s="50">
        <v>27.5</v>
      </c>
      <c r="E335" s="48">
        <v>53514030087</v>
      </c>
      <c r="F335" s="46">
        <v>2</v>
      </c>
      <c r="G335" s="39" t="s">
        <v>22</v>
      </c>
    </row>
    <row r="336" spans="1:7" s="2" customFormat="1" x14ac:dyDescent="0.25">
      <c r="A336" s="80">
        <v>5686</v>
      </c>
      <c r="B336" s="39" t="s">
        <v>8071</v>
      </c>
      <c r="C336" s="39" t="s">
        <v>21</v>
      </c>
      <c r="D336" s="50">
        <v>64</v>
      </c>
      <c r="E336" s="48">
        <v>53514008413</v>
      </c>
      <c r="F336" s="46">
        <v>1</v>
      </c>
      <c r="G336" s="39" t="s">
        <v>22</v>
      </c>
    </row>
    <row r="337" spans="1:7" s="2" customFormat="1" x14ac:dyDescent="0.25">
      <c r="A337" s="80">
        <v>5701</v>
      </c>
      <c r="B337" s="39" t="s">
        <v>8072</v>
      </c>
      <c r="C337" s="39" t="s">
        <v>21</v>
      </c>
      <c r="D337" s="50">
        <v>2.5</v>
      </c>
      <c r="E337" s="48">
        <v>53514029869</v>
      </c>
      <c r="F337" s="46">
        <v>0.01</v>
      </c>
      <c r="G337" s="39" t="s">
        <v>22</v>
      </c>
    </row>
    <row r="338" spans="1:7" s="2" customFormat="1" x14ac:dyDescent="0.25">
      <c r="A338" s="80">
        <v>5703</v>
      </c>
      <c r="B338" s="39" t="s">
        <v>8073</v>
      </c>
      <c r="C338" s="39" t="s">
        <v>21</v>
      </c>
      <c r="D338" s="50">
        <v>9.5</v>
      </c>
      <c r="E338" s="48">
        <v>53514027803</v>
      </c>
      <c r="F338" s="46">
        <v>0.9</v>
      </c>
      <c r="G338" s="39" t="s">
        <v>22</v>
      </c>
    </row>
    <row r="339" spans="1:7" s="2" customFormat="1" x14ac:dyDescent="0.25">
      <c r="A339" s="80">
        <v>5704</v>
      </c>
      <c r="B339" s="39" t="s">
        <v>8074</v>
      </c>
      <c r="C339" s="39" t="s">
        <v>21</v>
      </c>
      <c r="D339" s="50">
        <v>6</v>
      </c>
      <c r="E339" s="48">
        <v>53514027810</v>
      </c>
      <c r="F339" s="46">
        <v>1</v>
      </c>
      <c r="G339" s="39" t="s">
        <v>22</v>
      </c>
    </row>
    <row r="340" spans="1:7" s="2" customFormat="1" x14ac:dyDescent="0.25">
      <c r="A340" s="81">
        <v>5747</v>
      </c>
      <c r="B340" s="82" t="s">
        <v>8075</v>
      </c>
      <c r="C340" s="82" t="s">
        <v>21</v>
      </c>
      <c r="D340" s="50">
        <v>1262.5</v>
      </c>
      <c r="E340" s="83">
        <v>53514025830</v>
      </c>
      <c r="F340" s="84">
        <v>19</v>
      </c>
      <c r="G340" s="82" t="s">
        <v>22</v>
      </c>
    </row>
    <row r="341" spans="1:7" s="2" customFormat="1" x14ac:dyDescent="0.25">
      <c r="A341" s="81">
        <v>5779</v>
      </c>
      <c r="B341" s="82" t="s">
        <v>8076</v>
      </c>
      <c r="C341" s="82" t="s">
        <v>21</v>
      </c>
      <c r="D341" s="50">
        <v>645</v>
      </c>
      <c r="E341" s="83">
        <v>53514025182</v>
      </c>
      <c r="F341" s="84">
        <v>2</v>
      </c>
      <c r="G341" s="82" t="s">
        <v>22</v>
      </c>
    </row>
    <row r="342" spans="1:7" s="2" customFormat="1" x14ac:dyDescent="0.25">
      <c r="A342" s="80">
        <v>5818</v>
      </c>
      <c r="B342" s="39" t="s">
        <v>8077</v>
      </c>
      <c r="C342" s="39" t="s">
        <v>21</v>
      </c>
      <c r="D342" s="50">
        <v>41.5</v>
      </c>
      <c r="E342" s="48">
        <v>53514025847</v>
      </c>
      <c r="F342" s="46">
        <v>0.5</v>
      </c>
      <c r="G342" s="39" t="s">
        <v>22</v>
      </c>
    </row>
    <row r="343" spans="1:7" s="2" customFormat="1" x14ac:dyDescent="0.25">
      <c r="A343" s="80">
        <v>5868</v>
      </c>
      <c r="B343" s="39" t="s">
        <v>8078</v>
      </c>
      <c r="C343" s="39" t="s">
        <v>21</v>
      </c>
      <c r="D343" s="50">
        <v>1</v>
      </c>
      <c r="E343" s="48">
        <v>53514045739</v>
      </c>
      <c r="F343" s="46">
        <v>0.01</v>
      </c>
      <c r="G343" s="39" t="s">
        <v>22</v>
      </c>
    </row>
    <row r="344" spans="1:7" s="2" customFormat="1" x14ac:dyDescent="0.25">
      <c r="A344" s="80">
        <v>5926</v>
      </c>
      <c r="B344" s="39" t="s">
        <v>8079</v>
      </c>
      <c r="C344" s="39" t="s">
        <v>21</v>
      </c>
      <c r="D344" s="50">
        <v>123.5</v>
      </c>
      <c r="E344" s="48">
        <v>53514030216</v>
      </c>
      <c r="F344" s="46">
        <v>0.19</v>
      </c>
      <c r="G344" s="39" t="s">
        <v>22</v>
      </c>
    </row>
    <row r="345" spans="1:7" s="2" customFormat="1" x14ac:dyDescent="0.25">
      <c r="A345" s="80">
        <v>5952</v>
      </c>
      <c r="B345" s="39" t="s">
        <v>8080</v>
      </c>
      <c r="C345" s="39" t="s">
        <v>21</v>
      </c>
      <c r="D345" s="50">
        <v>81</v>
      </c>
      <c r="E345" s="48">
        <v>53514028763</v>
      </c>
      <c r="F345" s="46">
        <v>3</v>
      </c>
      <c r="G345" s="39" t="s">
        <v>22</v>
      </c>
    </row>
    <row r="346" spans="1:7" s="2" customFormat="1" x14ac:dyDescent="0.25">
      <c r="A346" s="80">
        <v>5953</v>
      </c>
      <c r="B346" s="39" t="s">
        <v>8081</v>
      </c>
      <c r="C346" s="39" t="s">
        <v>21</v>
      </c>
      <c r="D346" s="50">
        <v>81</v>
      </c>
      <c r="E346" s="48">
        <v>53514028770</v>
      </c>
      <c r="F346" s="46">
        <v>3</v>
      </c>
      <c r="G346" s="39" t="s">
        <v>22</v>
      </c>
    </row>
    <row r="347" spans="1:7" s="2" customFormat="1" x14ac:dyDescent="0.25">
      <c r="A347" s="80">
        <v>5954</v>
      </c>
      <c r="B347" s="39" t="s">
        <v>8082</v>
      </c>
      <c r="C347" s="39" t="s">
        <v>21</v>
      </c>
      <c r="D347" s="50">
        <v>81</v>
      </c>
      <c r="E347" s="48">
        <v>53514028787</v>
      </c>
      <c r="F347" s="46">
        <v>3</v>
      </c>
      <c r="G347" s="39" t="s">
        <v>22</v>
      </c>
    </row>
    <row r="348" spans="1:7" s="2" customFormat="1" x14ac:dyDescent="0.25">
      <c r="A348" s="80">
        <v>5955</v>
      </c>
      <c r="B348" s="39" t="s">
        <v>8083</v>
      </c>
      <c r="C348" s="39" t="s">
        <v>21</v>
      </c>
      <c r="D348" s="50">
        <v>88.5</v>
      </c>
      <c r="E348" s="48">
        <v>53514028794</v>
      </c>
      <c r="F348" s="46">
        <v>5</v>
      </c>
      <c r="G348" s="39" t="s">
        <v>22</v>
      </c>
    </row>
    <row r="349" spans="1:7" s="2" customFormat="1" x14ac:dyDescent="0.25">
      <c r="A349" s="80">
        <v>5985</v>
      </c>
      <c r="B349" s="39" t="s">
        <v>8084</v>
      </c>
      <c r="C349" s="39" t="s">
        <v>21</v>
      </c>
      <c r="D349" s="50">
        <v>7.5</v>
      </c>
      <c r="E349" s="48">
        <v>53514035440</v>
      </c>
      <c r="F349" s="46">
        <v>0.7</v>
      </c>
      <c r="G349" s="39" t="s">
        <v>22</v>
      </c>
    </row>
    <row r="350" spans="1:7" s="2" customFormat="1" x14ac:dyDescent="0.25">
      <c r="A350" s="80">
        <v>6018</v>
      </c>
      <c r="B350" s="39" t="s">
        <v>8085</v>
      </c>
      <c r="C350" s="39" t="s">
        <v>21</v>
      </c>
      <c r="D350" s="50">
        <v>4.5</v>
      </c>
      <c r="E350" s="48">
        <v>53514045692</v>
      </c>
      <c r="F350" s="46">
        <v>7.9000000000000001E-2</v>
      </c>
      <c r="G350" s="39" t="s">
        <v>22</v>
      </c>
    </row>
    <row r="351" spans="1:7" s="2" customFormat="1" x14ac:dyDescent="0.25">
      <c r="A351" s="80">
        <v>6041</v>
      </c>
      <c r="B351" s="39" t="s">
        <v>8086</v>
      </c>
      <c r="C351" s="39" t="s">
        <v>21</v>
      </c>
      <c r="D351" s="50">
        <v>66</v>
      </c>
      <c r="E351" s="48">
        <v>53514034375</v>
      </c>
      <c r="F351" s="46">
        <v>0.26</v>
      </c>
      <c r="G351" s="39" t="s">
        <v>22</v>
      </c>
    </row>
    <row r="352" spans="1:7" s="2" customFormat="1" x14ac:dyDescent="0.25">
      <c r="A352" s="80">
        <v>6063</v>
      </c>
      <c r="B352" s="39" t="s">
        <v>8087</v>
      </c>
      <c r="C352" s="39" t="s">
        <v>21</v>
      </c>
      <c r="D352" s="50">
        <v>39</v>
      </c>
      <c r="E352" s="48">
        <v>53514027759</v>
      </c>
      <c r="F352" s="46">
        <v>1.1879999999999999</v>
      </c>
      <c r="G352" s="39" t="s">
        <v>22</v>
      </c>
    </row>
    <row r="353" spans="1:7" s="2" customFormat="1" x14ac:dyDescent="0.25">
      <c r="A353" s="80">
        <v>6064</v>
      </c>
      <c r="B353" s="39" t="s">
        <v>8088</v>
      </c>
      <c r="C353" s="39" t="s">
        <v>21</v>
      </c>
      <c r="D353" s="50">
        <v>46.5</v>
      </c>
      <c r="E353" s="48">
        <v>53514027766</v>
      </c>
      <c r="F353" s="46">
        <v>1.53</v>
      </c>
      <c r="G353" s="39" t="s">
        <v>22</v>
      </c>
    </row>
    <row r="354" spans="1:7" s="2" customFormat="1" x14ac:dyDescent="0.25">
      <c r="A354" s="80">
        <v>6065</v>
      </c>
      <c r="B354" s="39" t="s">
        <v>8089</v>
      </c>
      <c r="C354" s="39" t="s">
        <v>21</v>
      </c>
      <c r="D354" s="50">
        <v>78.5</v>
      </c>
      <c r="E354" s="48">
        <v>53514027773</v>
      </c>
      <c r="F354" s="46">
        <v>2.75</v>
      </c>
      <c r="G354" s="39" t="s">
        <v>22</v>
      </c>
    </row>
    <row r="355" spans="1:7" s="2" customFormat="1" x14ac:dyDescent="0.25">
      <c r="A355" s="80">
        <v>6090</v>
      </c>
      <c r="B355" s="39" t="s">
        <v>8090</v>
      </c>
      <c r="C355" s="39" t="s">
        <v>21</v>
      </c>
      <c r="D355" s="50">
        <v>52</v>
      </c>
      <c r="E355" s="48">
        <v>53514027872</v>
      </c>
      <c r="F355" s="46">
        <v>1.9</v>
      </c>
      <c r="G355" s="39" t="s">
        <v>22</v>
      </c>
    </row>
    <row r="356" spans="1:7" s="2" customFormat="1" x14ac:dyDescent="0.25">
      <c r="A356" s="80">
        <v>6107</v>
      </c>
      <c r="B356" s="39" t="s">
        <v>8091</v>
      </c>
      <c r="C356" s="39" t="s">
        <v>21</v>
      </c>
      <c r="D356" s="50">
        <v>74</v>
      </c>
      <c r="E356" s="48">
        <v>53514029449</v>
      </c>
      <c r="F356" s="46">
        <v>11</v>
      </c>
      <c r="G356" s="39" t="s">
        <v>22</v>
      </c>
    </row>
    <row r="357" spans="1:7" s="2" customFormat="1" x14ac:dyDescent="0.25">
      <c r="A357" s="80">
        <v>6108</v>
      </c>
      <c r="B357" s="39" t="s">
        <v>8092</v>
      </c>
      <c r="C357" s="39" t="s">
        <v>21</v>
      </c>
      <c r="D357" s="50">
        <v>108.5</v>
      </c>
      <c r="E357" s="48">
        <v>53514029456</v>
      </c>
      <c r="F357" s="46">
        <v>12</v>
      </c>
      <c r="G357" s="39" t="s">
        <v>22</v>
      </c>
    </row>
    <row r="358" spans="1:7" s="2" customFormat="1" x14ac:dyDescent="0.25">
      <c r="A358" s="80">
        <v>6120</v>
      </c>
      <c r="B358" s="39" t="s">
        <v>8093</v>
      </c>
      <c r="C358" s="39" t="s">
        <v>21</v>
      </c>
      <c r="D358" s="50">
        <v>0.5</v>
      </c>
      <c r="E358" s="48">
        <v>53514029876</v>
      </c>
      <c r="F358" s="46">
        <v>1E-3</v>
      </c>
      <c r="G358" s="39" t="s">
        <v>22</v>
      </c>
    </row>
    <row r="359" spans="1:7" s="2" customFormat="1" x14ac:dyDescent="0.25">
      <c r="A359" s="80">
        <v>6135</v>
      </c>
      <c r="B359" s="39" t="s">
        <v>8094</v>
      </c>
      <c r="C359" s="39" t="s">
        <v>21</v>
      </c>
      <c r="D359" s="50">
        <v>24.5</v>
      </c>
      <c r="E359" s="48">
        <v>53514027858</v>
      </c>
      <c r="F359" s="46">
        <v>0.5</v>
      </c>
      <c r="G359" s="39" t="s">
        <v>22</v>
      </c>
    </row>
    <row r="360" spans="1:7" s="2" customFormat="1" x14ac:dyDescent="0.25">
      <c r="A360" s="80">
        <v>6156</v>
      </c>
      <c r="B360" s="39" t="s">
        <v>8095</v>
      </c>
      <c r="C360" s="39" t="s">
        <v>21</v>
      </c>
      <c r="D360" s="50">
        <v>60</v>
      </c>
      <c r="E360" s="48">
        <v>53514028268</v>
      </c>
      <c r="F360" s="46">
        <v>3</v>
      </c>
      <c r="G360" s="39" t="s">
        <v>22</v>
      </c>
    </row>
    <row r="361" spans="1:7" s="2" customFormat="1" x14ac:dyDescent="0.25">
      <c r="A361" s="80">
        <v>6157</v>
      </c>
      <c r="B361" s="39" t="s">
        <v>8096</v>
      </c>
      <c r="C361" s="39" t="s">
        <v>21</v>
      </c>
      <c r="D361" s="50">
        <v>54</v>
      </c>
      <c r="E361" s="48">
        <v>53514028275</v>
      </c>
      <c r="F361" s="46">
        <v>3</v>
      </c>
      <c r="G361" s="39" t="s">
        <v>22</v>
      </c>
    </row>
    <row r="362" spans="1:7" s="2" customFormat="1" x14ac:dyDescent="0.25">
      <c r="A362" s="80">
        <v>6159</v>
      </c>
      <c r="B362" s="39" t="s">
        <v>8097</v>
      </c>
      <c r="C362" s="39" t="s">
        <v>21</v>
      </c>
      <c r="D362" s="50">
        <v>60</v>
      </c>
      <c r="E362" s="48">
        <v>53514028299</v>
      </c>
      <c r="F362" s="46">
        <v>3</v>
      </c>
      <c r="G362" s="39" t="s">
        <v>22</v>
      </c>
    </row>
    <row r="363" spans="1:7" s="2" customFormat="1" x14ac:dyDescent="0.25">
      <c r="A363" s="80">
        <v>6165</v>
      </c>
      <c r="B363" s="39" t="s">
        <v>8098</v>
      </c>
      <c r="C363" s="39" t="s">
        <v>21</v>
      </c>
      <c r="D363" s="50">
        <v>190</v>
      </c>
      <c r="E363" s="48">
        <v>53514028862</v>
      </c>
      <c r="F363" s="46">
        <v>6</v>
      </c>
      <c r="G363" s="39" t="s">
        <v>22</v>
      </c>
    </row>
    <row r="364" spans="1:7" s="2" customFormat="1" x14ac:dyDescent="0.25">
      <c r="A364" s="80">
        <v>6174</v>
      </c>
      <c r="B364" s="39" t="s">
        <v>8099</v>
      </c>
      <c r="C364" s="39" t="s">
        <v>21</v>
      </c>
      <c r="D364" s="50">
        <v>132.5</v>
      </c>
      <c r="E364" s="48">
        <v>53514028947</v>
      </c>
      <c r="F364" s="46">
        <v>0.8</v>
      </c>
      <c r="G364" s="39" t="s">
        <v>22</v>
      </c>
    </row>
    <row r="365" spans="1:7" s="2" customFormat="1" x14ac:dyDescent="0.25">
      <c r="A365" s="80">
        <v>6215</v>
      </c>
      <c r="B365" s="39" t="s">
        <v>8100</v>
      </c>
      <c r="C365" s="39" t="s">
        <v>21</v>
      </c>
      <c r="D365" s="50">
        <v>2</v>
      </c>
      <c r="E365" s="48">
        <v>53514029043</v>
      </c>
      <c r="F365" s="46">
        <v>1.38E-2</v>
      </c>
      <c r="G365" s="39" t="s">
        <v>22</v>
      </c>
    </row>
    <row r="366" spans="1:7" s="2" customFormat="1" x14ac:dyDescent="0.25">
      <c r="A366" s="80">
        <v>6221</v>
      </c>
      <c r="B366" s="39" t="s">
        <v>8101</v>
      </c>
      <c r="C366" s="39" t="s">
        <v>21</v>
      </c>
      <c r="D366" s="50">
        <v>1</v>
      </c>
      <c r="E366" s="48">
        <v>53514029401</v>
      </c>
      <c r="F366" s="46">
        <v>0.01</v>
      </c>
      <c r="G366" s="39" t="s">
        <v>22</v>
      </c>
    </row>
    <row r="367" spans="1:7" s="2" customFormat="1" x14ac:dyDescent="0.25">
      <c r="A367" s="80">
        <v>6281</v>
      </c>
      <c r="B367" s="39" t="s">
        <v>8102</v>
      </c>
      <c r="C367" s="39" t="s">
        <v>21</v>
      </c>
      <c r="D367" s="50">
        <v>307</v>
      </c>
      <c r="E367" s="48">
        <v>53514029807</v>
      </c>
      <c r="F367" s="46">
        <v>2.1</v>
      </c>
      <c r="G367" s="39" t="s">
        <v>22</v>
      </c>
    </row>
    <row r="368" spans="1:7" s="2" customFormat="1" x14ac:dyDescent="0.25">
      <c r="A368" s="80">
        <v>6282</v>
      </c>
      <c r="B368" s="39" t="s">
        <v>8103</v>
      </c>
      <c r="C368" s="39" t="s">
        <v>21</v>
      </c>
      <c r="D368" s="50">
        <v>165</v>
      </c>
      <c r="E368" s="48">
        <v>53514029784</v>
      </c>
      <c r="F368" s="46">
        <v>0.8</v>
      </c>
      <c r="G368" s="39" t="s">
        <v>22</v>
      </c>
    </row>
    <row r="369" spans="1:7" s="2" customFormat="1" x14ac:dyDescent="0.25">
      <c r="A369" s="80">
        <v>6284</v>
      </c>
      <c r="B369" s="39" t="s">
        <v>8104</v>
      </c>
      <c r="C369" s="39" t="s">
        <v>21</v>
      </c>
      <c r="D369" s="50">
        <v>273</v>
      </c>
      <c r="E369" s="48">
        <v>53514029814</v>
      </c>
      <c r="F369" s="46">
        <v>4.4000000000000004</v>
      </c>
      <c r="G369" s="39" t="s">
        <v>22</v>
      </c>
    </row>
    <row r="370" spans="1:7" s="2" customFormat="1" x14ac:dyDescent="0.25">
      <c r="A370" s="80">
        <v>6285</v>
      </c>
      <c r="B370" s="39" t="s">
        <v>8105</v>
      </c>
      <c r="C370" s="39" t="s">
        <v>21</v>
      </c>
      <c r="D370" s="50">
        <v>272.5</v>
      </c>
      <c r="E370" s="48">
        <v>53514029821</v>
      </c>
      <c r="F370" s="46">
        <v>4.4000000000000004</v>
      </c>
      <c r="G370" s="39" t="s">
        <v>22</v>
      </c>
    </row>
    <row r="371" spans="1:7" s="2" customFormat="1" x14ac:dyDescent="0.25">
      <c r="A371" s="80">
        <v>6290</v>
      </c>
      <c r="B371" s="39" t="s">
        <v>8106</v>
      </c>
      <c r="C371" s="39" t="s">
        <v>21</v>
      </c>
      <c r="D371" s="50">
        <v>161</v>
      </c>
      <c r="E371" s="48">
        <v>53514029968</v>
      </c>
      <c r="F371" s="46">
        <v>3.6</v>
      </c>
      <c r="G371" s="39" t="s">
        <v>22</v>
      </c>
    </row>
    <row r="372" spans="1:7" s="2" customFormat="1" x14ac:dyDescent="0.25">
      <c r="A372" s="80">
        <v>6291</v>
      </c>
      <c r="B372" s="39" t="s">
        <v>8107</v>
      </c>
      <c r="C372" s="39" t="s">
        <v>21</v>
      </c>
      <c r="D372" s="50">
        <v>177.5</v>
      </c>
      <c r="E372" s="48">
        <v>53514029975</v>
      </c>
      <c r="F372" s="46">
        <v>3.6</v>
      </c>
      <c r="G372" s="39" t="s">
        <v>22</v>
      </c>
    </row>
    <row r="373" spans="1:7" s="2" customFormat="1" x14ac:dyDescent="0.25">
      <c r="A373" s="81">
        <v>6294</v>
      </c>
      <c r="B373" s="82" t="s">
        <v>8108</v>
      </c>
      <c r="C373" s="82" t="s">
        <v>21</v>
      </c>
      <c r="D373" s="50">
        <v>452</v>
      </c>
      <c r="E373" s="83">
        <v>53514030148</v>
      </c>
      <c r="F373" s="84">
        <v>19.7</v>
      </c>
      <c r="G373" s="82" t="s">
        <v>22</v>
      </c>
    </row>
    <row r="374" spans="1:7" s="2" customFormat="1" x14ac:dyDescent="0.25">
      <c r="A374" s="80">
        <v>6302</v>
      </c>
      <c r="B374" s="39" t="s">
        <v>8109</v>
      </c>
      <c r="C374" s="39" t="s">
        <v>21</v>
      </c>
      <c r="D374" s="50">
        <v>12</v>
      </c>
      <c r="E374" s="48">
        <v>53514034382</v>
      </c>
      <c r="F374" s="46">
        <v>1</v>
      </c>
      <c r="G374" s="39" t="s">
        <v>22</v>
      </c>
    </row>
    <row r="375" spans="1:7" s="2" customFormat="1" x14ac:dyDescent="0.25">
      <c r="A375" s="80">
        <v>6333</v>
      </c>
      <c r="B375" s="39" t="s">
        <v>8110</v>
      </c>
      <c r="C375" s="39" t="s">
        <v>21</v>
      </c>
      <c r="D375" s="50">
        <v>34</v>
      </c>
      <c r="E375" s="48">
        <v>53514030124</v>
      </c>
      <c r="F375" s="46">
        <v>4.41</v>
      </c>
      <c r="G375" s="39" t="s">
        <v>22</v>
      </c>
    </row>
    <row r="376" spans="1:7" s="2" customFormat="1" x14ac:dyDescent="0.25">
      <c r="A376" s="80">
        <v>6334</v>
      </c>
      <c r="B376" s="39" t="s">
        <v>8111</v>
      </c>
      <c r="C376" s="39" t="s">
        <v>21</v>
      </c>
      <c r="D376" s="50">
        <v>34</v>
      </c>
      <c r="E376" s="48">
        <v>53514034399</v>
      </c>
      <c r="F376" s="46">
        <v>4.75</v>
      </c>
      <c r="G376" s="39" t="s">
        <v>22</v>
      </c>
    </row>
    <row r="377" spans="1:7" s="2" customFormat="1" x14ac:dyDescent="0.25">
      <c r="A377" s="80">
        <v>6402</v>
      </c>
      <c r="B377" s="39" t="s">
        <v>8112</v>
      </c>
      <c r="C377" s="39" t="s">
        <v>21</v>
      </c>
      <c r="D377" s="50">
        <v>0.5</v>
      </c>
      <c r="E377" s="48">
        <v>53514084738</v>
      </c>
      <c r="F377" s="46">
        <v>0.01</v>
      </c>
      <c r="G377" s="39" t="s">
        <v>22</v>
      </c>
    </row>
    <row r="378" spans="1:7" s="2" customFormat="1" x14ac:dyDescent="0.25">
      <c r="A378" s="81">
        <v>6622</v>
      </c>
      <c r="B378" s="82" t="s">
        <v>8113</v>
      </c>
      <c r="C378" s="82" t="s">
        <v>21</v>
      </c>
      <c r="D378" s="50">
        <v>684.9</v>
      </c>
      <c r="E378" s="83">
        <v>53514069711</v>
      </c>
      <c r="F378" s="84">
        <v>50</v>
      </c>
      <c r="G378" s="82" t="s">
        <v>22</v>
      </c>
    </row>
    <row r="379" spans="1:7" s="2" customFormat="1" x14ac:dyDescent="0.25">
      <c r="A379" s="80">
        <v>6703</v>
      </c>
      <c r="B379" s="39" t="s">
        <v>8114</v>
      </c>
      <c r="C379" s="39" t="s">
        <v>21</v>
      </c>
      <c r="D379" s="50">
        <v>4.5</v>
      </c>
      <c r="E379" s="48">
        <v>53514035549</v>
      </c>
      <c r="F379" s="46">
        <v>8.2000000000000003E-2</v>
      </c>
      <c r="G379" s="39" t="s">
        <v>22</v>
      </c>
    </row>
    <row r="380" spans="1:7" s="2" customFormat="1" x14ac:dyDescent="0.25">
      <c r="A380" s="80">
        <v>6815</v>
      </c>
      <c r="B380" s="39" t="s">
        <v>8115</v>
      </c>
      <c r="C380" s="39" t="s">
        <v>21</v>
      </c>
      <c r="D380" s="50">
        <v>53</v>
      </c>
      <c r="E380" s="48">
        <v>53514030773</v>
      </c>
      <c r="F380" s="46">
        <v>2</v>
      </c>
      <c r="G380" s="39" t="s">
        <v>22</v>
      </c>
    </row>
    <row r="381" spans="1:7" s="2" customFormat="1" x14ac:dyDescent="0.25">
      <c r="A381" s="80">
        <v>6817</v>
      </c>
      <c r="B381" s="39" t="s">
        <v>8116</v>
      </c>
      <c r="C381" s="39" t="s">
        <v>21</v>
      </c>
      <c r="D381" s="50">
        <v>67.5</v>
      </c>
      <c r="E381" s="48">
        <v>53514067632</v>
      </c>
      <c r="F381" s="46">
        <v>1.6</v>
      </c>
      <c r="G381" s="39" t="s">
        <v>22</v>
      </c>
    </row>
    <row r="382" spans="1:7" s="2" customFormat="1" x14ac:dyDescent="0.25">
      <c r="A382" s="80">
        <v>6841</v>
      </c>
      <c r="B382" s="39" t="s">
        <v>8117</v>
      </c>
      <c r="C382" s="39" t="s">
        <v>21</v>
      </c>
      <c r="D382" s="50">
        <v>1</v>
      </c>
      <c r="E382" s="48">
        <v>53514032661</v>
      </c>
      <c r="F382" s="46">
        <v>0.01</v>
      </c>
      <c r="G382" s="39" t="s">
        <v>22</v>
      </c>
    </row>
    <row r="383" spans="1:7" s="2" customFormat="1" x14ac:dyDescent="0.25">
      <c r="A383" s="80">
        <v>6846</v>
      </c>
      <c r="B383" s="39" t="s">
        <v>8118</v>
      </c>
      <c r="C383" s="39" t="s">
        <v>21</v>
      </c>
      <c r="D383" s="50">
        <v>1.5</v>
      </c>
      <c r="E383" s="48">
        <v>53514032678</v>
      </c>
      <c r="F383" s="46">
        <v>0.03</v>
      </c>
      <c r="G383" s="39" t="s">
        <v>22</v>
      </c>
    </row>
    <row r="384" spans="1:7" s="2" customFormat="1" x14ac:dyDescent="0.25">
      <c r="A384" s="80">
        <v>6847</v>
      </c>
      <c r="B384" s="39" t="s">
        <v>8119</v>
      </c>
      <c r="C384" s="39" t="s">
        <v>21</v>
      </c>
      <c r="D384" s="50">
        <v>1</v>
      </c>
      <c r="E384" s="48">
        <v>53514032685</v>
      </c>
      <c r="F384" s="46">
        <v>0.01</v>
      </c>
      <c r="G384" s="39" t="s">
        <v>22</v>
      </c>
    </row>
    <row r="385" spans="1:7" s="2" customFormat="1" x14ac:dyDescent="0.25">
      <c r="A385" s="80">
        <v>6923</v>
      </c>
      <c r="B385" s="39" t="s">
        <v>7819</v>
      </c>
      <c r="C385" s="39" t="s">
        <v>21</v>
      </c>
      <c r="D385" s="50">
        <v>9.5</v>
      </c>
      <c r="E385" s="48">
        <v>53514031893</v>
      </c>
      <c r="F385" s="46">
        <v>0.2</v>
      </c>
      <c r="G385" s="39" t="s">
        <v>22</v>
      </c>
    </row>
    <row r="386" spans="1:7" s="2" customFormat="1" x14ac:dyDescent="0.25">
      <c r="A386" s="80">
        <v>6925</v>
      </c>
      <c r="B386" s="39" t="s">
        <v>8120</v>
      </c>
      <c r="C386" s="39" t="s">
        <v>21</v>
      </c>
      <c r="D386" s="50">
        <v>44.5</v>
      </c>
      <c r="E386" s="48">
        <v>53514031916</v>
      </c>
      <c r="F386" s="46">
        <v>0.86</v>
      </c>
      <c r="G386" s="39" t="s">
        <v>22</v>
      </c>
    </row>
    <row r="387" spans="1:7" s="2" customFormat="1" x14ac:dyDescent="0.25">
      <c r="A387" s="80">
        <v>6927</v>
      </c>
      <c r="B387" s="39" t="s">
        <v>8121</v>
      </c>
      <c r="C387" s="39" t="s">
        <v>21</v>
      </c>
      <c r="D387" s="50">
        <v>51</v>
      </c>
      <c r="E387" s="48">
        <v>53514031930</v>
      </c>
      <c r="F387" s="46">
        <v>0.9</v>
      </c>
      <c r="G387" s="39" t="s">
        <v>22</v>
      </c>
    </row>
    <row r="388" spans="1:7" s="2" customFormat="1" x14ac:dyDescent="0.25">
      <c r="A388" s="80">
        <v>6929</v>
      </c>
      <c r="B388" s="39" t="s">
        <v>8122</v>
      </c>
      <c r="C388" s="39" t="s">
        <v>21</v>
      </c>
      <c r="D388" s="50">
        <v>50</v>
      </c>
      <c r="E388" s="48">
        <v>53514031954</v>
      </c>
      <c r="F388" s="46">
        <v>1.8</v>
      </c>
      <c r="G388" s="39" t="s">
        <v>22</v>
      </c>
    </row>
    <row r="389" spans="1:7" s="2" customFormat="1" x14ac:dyDescent="0.25">
      <c r="A389" s="80">
        <v>6947</v>
      </c>
      <c r="B389" s="39" t="s">
        <v>8123</v>
      </c>
      <c r="C389" s="39" t="s">
        <v>21</v>
      </c>
      <c r="D389" s="50">
        <v>151</v>
      </c>
      <c r="E389" s="48">
        <v>53514032692</v>
      </c>
      <c r="F389" s="46">
        <v>5.25</v>
      </c>
      <c r="G389" s="39" t="s">
        <v>22</v>
      </c>
    </row>
    <row r="390" spans="1:7" s="2" customFormat="1" x14ac:dyDescent="0.25">
      <c r="A390" s="80">
        <v>6948</v>
      </c>
      <c r="B390" s="39" t="s">
        <v>8124</v>
      </c>
      <c r="C390" s="39" t="s">
        <v>21</v>
      </c>
      <c r="D390" s="50">
        <v>151</v>
      </c>
      <c r="E390" s="48">
        <v>53514032708</v>
      </c>
      <c r="F390" s="46">
        <v>5.3</v>
      </c>
      <c r="G390" s="39" t="s">
        <v>22</v>
      </c>
    </row>
    <row r="391" spans="1:7" s="2" customFormat="1" x14ac:dyDescent="0.25">
      <c r="A391" s="80">
        <v>6949</v>
      </c>
      <c r="B391" s="39" t="s">
        <v>8125</v>
      </c>
      <c r="C391" s="39" t="s">
        <v>21</v>
      </c>
      <c r="D391" s="50">
        <v>91.5</v>
      </c>
      <c r="E391" s="48">
        <v>53514032715</v>
      </c>
      <c r="F391" s="46">
        <v>4</v>
      </c>
      <c r="G391" s="39" t="s">
        <v>22</v>
      </c>
    </row>
    <row r="392" spans="1:7" s="2" customFormat="1" x14ac:dyDescent="0.25">
      <c r="A392" s="80">
        <v>7051</v>
      </c>
      <c r="B392" s="39" t="s">
        <v>8126</v>
      </c>
      <c r="C392" s="39" t="s">
        <v>21</v>
      </c>
      <c r="D392" s="50">
        <v>33</v>
      </c>
      <c r="E392" s="48">
        <v>53514032739</v>
      </c>
      <c r="F392" s="46">
        <v>1.9</v>
      </c>
      <c r="G392" s="39" t="s">
        <v>22</v>
      </c>
    </row>
    <row r="393" spans="1:7" s="2" customFormat="1" x14ac:dyDescent="0.25">
      <c r="A393" s="80">
        <v>7061</v>
      </c>
      <c r="B393" s="39" t="s">
        <v>8127</v>
      </c>
      <c r="C393" s="39" t="s">
        <v>21</v>
      </c>
      <c r="D393" s="50">
        <v>110</v>
      </c>
      <c r="E393" s="48">
        <v>53514032845</v>
      </c>
      <c r="F393" s="46">
        <v>3.5</v>
      </c>
      <c r="G393" s="39" t="s">
        <v>22</v>
      </c>
    </row>
    <row r="394" spans="1:7" s="2" customFormat="1" x14ac:dyDescent="0.25">
      <c r="A394" s="80">
        <v>7063</v>
      </c>
      <c r="B394" s="39" t="s">
        <v>8128</v>
      </c>
      <c r="C394" s="39" t="s">
        <v>21</v>
      </c>
      <c r="D394" s="50">
        <v>85.5</v>
      </c>
      <c r="E394" s="48">
        <v>53514032869</v>
      </c>
      <c r="F394" s="46">
        <v>2.5</v>
      </c>
      <c r="G394" s="39" t="s">
        <v>22</v>
      </c>
    </row>
    <row r="395" spans="1:7" s="2" customFormat="1" x14ac:dyDescent="0.25">
      <c r="A395" s="80">
        <v>7087</v>
      </c>
      <c r="B395" s="39" t="s">
        <v>8129</v>
      </c>
      <c r="C395" s="39" t="s">
        <v>21</v>
      </c>
      <c r="D395" s="50">
        <v>84.5</v>
      </c>
      <c r="E395" s="48">
        <v>53514035327</v>
      </c>
      <c r="F395" s="46">
        <v>5.7</v>
      </c>
      <c r="G395" s="39" t="s">
        <v>22</v>
      </c>
    </row>
    <row r="396" spans="1:7" s="2" customFormat="1" x14ac:dyDescent="0.25">
      <c r="A396" s="80">
        <v>7088</v>
      </c>
      <c r="B396" s="39" t="s">
        <v>8130</v>
      </c>
      <c r="C396" s="39" t="s">
        <v>21</v>
      </c>
      <c r="D396" s="50">
        <v>59.5</v>
      </c>
      <c r="E396" s="48">
        <v>53514035334</v>
      </c>
      <c r="F396" s="46">
        <v>5.6</v>
      </c>
      <c r="G396" s="39" t="s">
        <v>22</v>
      </c>
    </row>
    <row r="397" spans="1:7" s="2" customFormat="1" x14ac:dyDescent="0.25">
      <c r="A397" s="80">
        <v>7089</v>
      </c>
      <c r="B397" s="39" t="s">
        <v>8131</v>
      </c>
      <c r="C397" s="39" t="s">
        <v>21</v>
      </c>
      <c r="D397" s="50">
        <v>26.5</v>
      </c>
      <c r="E397" s="48">
        <v>53514035341</v>
      </c>
      <c r="F397" s="46">
        <v>0.2</v>
      </c>
      <c r="G397" s="39" t="s">
        <v>22</v>
      </c>
    </row>
    <row r="398" spans="1:7" s="2" customFormat="1" x14ac:dyDescent="0.25">
      <c r="A398" s="80">
        <v>7091</v>
      </c>
      <c r="B398" s="39" t="s">
        <v>8132</v>
      </c>
      <c r="C398" s="39" t="s">
        <v>21</v>
      </c>
      <c r="D398" s="50">
        <v>20</v>
      </c>
      <c r="E398" s="48">
        <v>53514035365</v>
      </c>
      <c r="F398" s="46">
        <v>0.5</v>
      </c>
      <c r="G398" s="39" t="s">
        <v>22</v>
      </c>
    </row>
    <row r="399" spans="1:7" s="2" customFormat="1" x14ac:dyDescent="0.25">
      <c r="A399" s="80">
        <v>7092</v>
      </c>
      <c r="B399" s="39" t="s">
        <v>8133</v>
      </c>
      <c r="C399" s="39" t="s">
        <v>21</v>
      </c>
      <c r="D399" s="50">
        <v>60</v>
      </c>
      <c r="E399" s="48">
        <v>53514035372</v>
      </c>
      <c r="F399" s="46">
        <v>7</v>
      </c>
      <c r="G399" s="39" t="s">
        <v>22</v>
      </c>
    </row>
    <row r="400" spans="1:7" s="2" customFormat="1" x14ac:dyDescent="0.25">
      <c r="A400" s="80">
        <v>7093</v>
      </c>
      <c r="B400" s="39" t="s">
        <v>8134</v>
      </c>
      <c r="C400" s="39" t="s">
        <v>21</v>
      </c>
      <c r="D400" s="50">
        <v>24.5</v>
      </c>
      <c r="E400" s="48">
        <v>53514035389</v>
      </c>
      <c r="F400" s="46">
        <v>0.4</v>
      </c>
      <c r="G400" s="39" t="s">
        <v>22</v>
      </c>
    </row>
    <row r="401" spans="1:7" s="2" customFormat="1" x14ac:dyDescent="0.25">
      <c r="A401" s="80">
        <v>7094</v>
      </c>
      <c r="B401" s="39" t="s">
        <v>8135</v>
      </c>
      <c r="C401" s="39" t="s">
        <v>21</v>
      </c>
      <c r="D401" s="50">
        <v>26.5</v>
      </c>
      <c r="E401" s="48">
        <v>53514035396</v>
      </c>
      <c r="F401" s="46">
        <v>1.1000000000000001</v>
      </c>
      <c r="G401" s="39" t="s">
        <v>22</v>
      </c>
    </row>
    <row r="402" spans="1:7" s="2" customFormat="1" x14ac:dyDescent="0.25">
      <c r="A402" s="81">
        <v>7096</v>
      </c>
      <c r="B402" s="82" t="s">
        <v>8136</v>
      </c>
      <c r="C402" s="82" t="s">
        <v>21</v>
      </c>
      <c r="D402" s="50">
        <v>502.5</v>
      </c>
      <c r="E402" s="83">
        <v>53514035419</v>
      </c>
      <c r="F402" s="84">
        <v>5</v>
      </c>
      <c r="G402" s="82" t="s">
        <v>22</v>
      </c>
    </row>
    <row r="403" spans="1:7" s="2" customFormat="1" x14ac:dyDescent="0.25">
      <c r="A403" s="80">
        <v>7453</v>
      </c>
      <c r="B403" s="39" t="s">
        <v>8137</v>
      </c>
      <c r="C403" s="39" t="s">
        <v>21</v>
      </c>
      <c r="D403" s="50">
        <v>95.5</v>
      </c>
      <c r="E403" s="48">
        <v>53514107727</v>
      </c>
      <c r="F403" s="46">
        <v>1</v>
      </c>
      <c r="G403" s="39" t="s">
        <v>22</v>
      </c>
    </row>
    <row r="404" spans="1:7" s="2" customFormat="1" x14ac:dyDescent="0.25">
      <c r="A404" s="80">
        <v>7642</v>
      </c>
      <c r="B404" s="39" t="s">
        <v>8138</v>
      </c>
      <c r="C404" s="39" t="s">
        <v>21</v>
      </c>
      <c r="D404" s="50">
        <v>36</v>
      </c>
      <c r="E404" s="48">
        <v>53514037031</v>
      </c>
      <c r="F404" s="46">
        <v>0.14000000000000001</v>
      </c>
      <c r="G404" s="39" t="s">
        <v>22</v>
      </c>
    </row>
    <row r="405" spans="1:7" s="2" customFormat="1" x14ac:dyDescent="0.25">
      <c r="A405" s="80">
        <v>7650</v>
      </c>
      <c r="B405" s="39" t="s">
        <v>8139</v>
      </c>
      <c r="C405" s="39" t="s">
        <v>21</v>
      </c>
      <c r="D405" s="50">
        <v>2.5</v>
      </c>
      <c r="E405" s="48">
        <v>53514037215</v>
      </c>
      <c r="F405" s="46">
        <v>0.01</v>
      </c>
      <c r="G405" s="39" t="s">
        <v>22</v>
      </c>
    </row>
    <row r="406" spans="1:7" s="2" customFormat="1" x14ac:dyDescent="0.25">
      <c r="A406" s="80">
        <v>7671</v>
      </c>
      <c r="B406" s="39" t="s">
        <v>8140</v>
      </c>
      <c r="C406" s="39" t="s">
        <v>21</v>
      </c>
      <c r="D406" s="50">
        <v>131</v>
      </c>
      <c r="E406" s="48">
        <v>53514037840</v>
      </c>
      <c r="F406" s="46">
        <v>5</v>
      </c>
      <c r="G406" s="39" t="s">
        <v>22</v>
      </c>
    </row>
    <row r="407" spans="1:7" s="2" customFormat="1" x14ac:dyDescent="0.25">
      <c r="A407" s="80">
        <v>7725</v>
      </c>
      <c r="B407" s="39" t="s">
        <v>8141</v>
      </c>
      <c r="C407" s="39" t="s">
        <v>21</v>
      </c>
      <c r="D407" s="50">
        <v>22</v>
      </c>
      <c r="E407" s="48">
        <v>53514041250</v>
      </c>
      <c r="F407" s="46">
        <v>2</v>
      </c>
      <c r="G407" s="39" t="s">
        <v>22</v>
      </c>
    </row>
    <row r="408" spans="1:7" s="2" customFormat="1" x14ac:dyDescent="0.25">
      <c r="A408" s="80">
        <v>7735</v>
      </c>
      <c r="B408" s="39" t="s">
        <v>8142</v>
      </c>
      <c r="C408" s="39" t="s">
        <v>21</v>
      </c>
      <c r="D408" s="50">
        <v>140.5</v>
      </c>
      <c r="E408" s="48">
        <v>53514214920</v>
      </c>
      <c r="F408" s="46">
        <v>1.345</v>
      </c>
      <c r="G408" s="39" t="s">
        <v>22</v>
      </c>
    </row>
    <row r="409" spans="1:7" s="2" customFormat="1" x14ac:dyDescent="0.25">
      <c r="A409" s="80">
        <v>7757</v>
      </c>
      <c r="B409" s="39" t="s">
        <v>8143</v>
      </c>
      <c r="C409" s="39" t="s">
        <v>21</v>
      </c>
      <c r="D409" s="50">
        <v>79</v>
      </c>
      <c r="E409" s="48">
        <v>53514087012</v>
      </c>
      <c r="F409" s="46">
        <v>4.78</v>
      </c>
      <c r="G409" s="39" t="s">
        <v>22</v>
      </c>
    </row>
    <row r="410" spans="1:7" s="2" customFormat="1" x14ac:dyDescent="0.25">
      <c r="A410" s="81">
        <v>7758</v>
      </c>
      <c r="B410" s="82" t="s">
        <v>8144</v>
      </c>
      <c r="C410" s="82" t="s">
        <v>21</v>
      </c>
      <c r="D410" s="50">
        <v>411.5</v>
      </c>
      <c r="E410" s="83">
        <v>53514060015</v>
      </c>
      <c r="F410" s="84">
        <v>4.4249999999999998</v>
      </c>
      <c r="G410" s="82" t="s">
        <v>22</v>
      </c>
    </row>
    <row r="411" spans="1:7" s="2" customFormat="1" x14ac:dyDescent="0.25">
      <c r="A411" s="80">
        <v>7761</v>
      </c>
      <c r="B411" s="39" t="s">
        <v>8145</v>
      </c>
      <c r="C411" s="39" t="s">
        <v>21</v>
      </c>
      <c r="D411" s="50">
        <v>0.5</v>
      </c>
      <c r="E411" s="48">
        <v>53514081805</v>
      </c>
      <c r="F411" s="46">
        <v>0.01</v>
      </c>
      <c r="G411" s="39" t="s">
        <v>22</v>
      </c>
    </row>
    <row r="412" spans="1:7" s="2" customFormat="1" x14ac:dyDescent="0.25">
      <c r="A412" s="80">
        <v>7763</v>
      </c>
      <c r="B412" s="39" t="s">
        <v>8146</v>
      </c>
      <c r="C412" s="39" t="s">
        <v>21</v>
      </c>
      <c r="D412" s="50">
        <v>43</v>
      </c>
      <c r="E412" s="48">
        <v>53514056254</v>
      </c>
      <c r="F412" s="46">
        <v>0.1</v>
      </c>
      <c r="G412" s="39" t="s">
        <v>22</v>
      </c>
    </row>
    <row r="413" spans="1:7" s="2" customFormat="1" x14ac:dyDescent="0.25">
      <c r="A413" s="80">
        <v>7765</v>
      </c>
      <c r="B413" s="39" t="s">
        <v>8147</v>
      </c>
      <c r="C413" s="39" t="s">
        <v>21</v>
      </c>
      <c r="D413" s="50">
        <v>42.5</v>
      </c>
      <c r="E413" s="48">
        <v>53514084769</v>
      </c>
      <c r="F413" s="46">
        <v>0.84</v>
      </c>
      <c r="G413" s="39" t="s">
        <v>22</v>
      </c>
    </row>
    <row r="414" spans="1:7" s="2" customFormat="1" x14ac:dyDescent="0.25">
      <c r="A414" s="80">
        <v>7768</v>
      </c>
      <c r="B414" s="39" t="s">
        <v>8148</v>
      </c>
      <c r="C414" s="39" t="s">
        <v>21</v>
      </c>
      <c r="D414" s="50">
        <v>0.5</v>
      </c>
      <c r="E414" s="48">
        <v>53514081799</v>
      </c>
      <c r="F414" s="46">
        <v>0.01</v>
      </c>
      <c r="G414" s="39" t="s">
        <v>22</v>
      </c>
    </row>
    <row r="415" spans="1:7" s="2" customFormat="1" x14ac:dyDescent="0.25">
      <c r="A415" s="80">
        <v>7769</v>
      </c>
      <c r="B415" s="39" t="s">
        <v>8149</v>
      </c>
      <c r="C415" s="39" t="s">
        <v>21</v>
      </c>
      <c r="D415" s="50">
        <v>1.5</v>
      </c>
      <c r="E415" s="48">
        <v>53514087029</v>
      </c>
      <c r="F415" s="46">
        <v>0.01</v>
      </c>
      <c r="G415" s="39" t="s">
        <v>22</v>
      </c>
    </row>
    <row r="416" spans="1:7" s="2" customFormat="1" x14ac:dyDescent="0.25">
      <c r="A416" s="80">
        <v>7770</v>
      </c>
      <c r="B416" s="39" t="s">
        <v>8150</v>
      </c>
      <c r="C416" s="39" t="s">
        <v>21</v>
      </c>
      <c r="D416" s="50">
        <v>23.5</v>
      </c>
      <c r="E416" s="48">
        <v>53514082246</v>
      </c>
      <c r="F416" s="46">
        <v>0.01</v>
      </c>
      <c r="G416" s="39" t="s">
        <v>22</v>
      </c>
    </row>
    <row r="417" spans="1:7" s="2" customFormat="1" x14ac:dyDescent="0.25">
      <c r="A417" s="80">
        <v>7771</v>
      </c>
      <c r="B417" s="39" t="s">
        <v>8151</v>
      </c>
      <c r="C417" s="39" t="s">
        <v>21</v>
      </c>
      <c r="D417" s="50">
        <v>2.5</v>
      </c>
      <c r="E417" s="48">
        <v>53514069681</v>
      </c>
      <c r="F417" s="46">
        <v>0.01</v>
      </c>
      <c r="G417" s="39" t="s">
        <v>22</v>
      </c>
    </row>
    <row r="418" spans="1:7" s="2" customFormat="1" x14ac:dyDescent="0.25">
      <c r="A418" s="80">
        <v>7772</v>
      </c>
      <c r="B418" s="39" t="s">
        <v>8152</v>
      </c>
      <c r="C418" s="39" t="s">
        <v>21</v>
      </c>
      <c r="D418" s="50">
        <v>2</v>
      </c>
      <c r="E418" s="48">
        <v>53514069698</v>
      </c>
      <c r="F418" s="46">
        <v>0.01</v>
      </c>
      <c r="G418" s="39" t="s">
        <v>22</v>
      </c>
    </row>
    <row r="419" spans="1:7" s="2" customFormat="1" x14ac:dyDescent="0.25">
      <c r="A419" s="80">
        <v>7773</v>
      </c>
      <c r="B419" s="39" t="s">
        <v>8153</v>
      </c>
      <c r="C419" s="39" t="s">
        <v>21</v>
      </c>
      <c r="D419" s="50">
        <v>1.5</v>
      </c>
      <c r="E419" s="48">
        <v>53514083755</v>
      </c>
      <c r="F419" s="46">
        <v>0.01</v>
      </c>
      <c r="G419" s="39" t="s">
        <v>22</v>
      </c>
    </row>
    <row r="420" spans="1:7" s="2" customFormat="1" x14ac:dyDescent="0.25">
      <c r="A420" s="80">
        <v>7774</v>
      </c>
      <c r="B420" s="39" t="s">
        <v>8154</v>
      </c>
      <c r="C420" s="39" t="s">
        <v>21</v>
      </c>
      <c r="D420" s="50">
        <v>0.5</v>
      </c>
      <c r="E420" s="48">
        <v>53514087036</v>
      </c>
      <c r="F420" s="46">
        <v>0.01</v>
      </c>
      <c r="G420" s="39" t="s">
        <v>22</v>
      </c>
    </row>
    <row r="421" spans="1:7" s="2" customFormat="1" x14ac:dyDescent="0.25">
      <c r="A421" s="80">
        <v>7775</v>
      </c>
      <c r="B421" s="39" t="s">
        <v>8155</v>
      </c>
      <c r="C421" s="39" t="s">
        <v>21</v>
      </c>
      <c r="D421" s="50">
        <v>8</v>
      </c>
      <c r="E421" s="48">
        <v>53514087043</v>
      </c>
      <c r="F421" s="46">
        <v>0.01</v>
      </c>
      <c r="G421" s="39" t="s">
        <v>22</v>
      </c>
    </row>
    <row r="422" spans="1:7" s="2" customFormat="1" x14ac:dyDescent="0.25">
      <c r="A422" s="80">
        <v>7790</v>
      </c>
      <c r="B422" s="39" t="s">
        <v>8156</v>
      </c>
      <c r="C422" s="39" t="s">
        <v>21</v>
      </c>
      <c r="D422" s="50">
        <v>0.5</v>
      </c>
      <c r="E422" s="48">
        <v>53514087050</v>
      </c>
      <c r="F422" s="46">
        <v>0.02</v>
      </c>
      <c r="G422" s="39" t="s">
        <v>22</v>
      </c>
    </row>
    <row r="423" spans="1:7" s="2" customFormat="1" x14ac:dyDescent="0.25">
      <c r="A423" s="80">
        <v>7797</v>
      </c>
      <c r="B423" s="39" t="s">
        <v>8157</v>
      </c>
      <c r="C423" s="39" t="s">
        <v>21</v>
      </c>
      <c r="D423" s="50">
        <v>66.5</v>
      </c>
      <c r="E423" s="48">
        <v>53514039646</v>
      </c>
      <c r="F423" s="46">
        <v>0.88</v>
      </c>
      <c r="G423" s="39" t="s">
        <v>22</v>
      </c>
    </row>
    <row r="424" spans="1:7" s="2" customFormat="1" x14ac:dyDescent="0.25">
      <c r="A424" s="80">
        <v>7798</v>
      </c>
      <c r="B424" s="39" t="s">
        <v>8158</v>
      </c>
      <c r="C424" s="39" t="s">
        <v>21</v>
      </c>
      <c r="D424" s="50">
        <v>17</v>
      </c>
      <c r="E424" s="48">
        <v>53514039868</v>
      </c>
      <c r="F424" s="46">
        <v>1</v>
      </c>
      <c r="G424" s="39" t="s">
        <v>22</v>
      </c>
    </row>
    <row r="425" spans="1:7" s="2" customFormat="1" x14ac:dyDescent="0.25">
      <c r="A425" s="80">
        <v>7802</v>
      </c>
      <c r="B425" s="39" t="s">
        <v>8159</v>
      </c>
      <c r="C425" s="39" t="s">
        <v>21</v>
      </c>
      <c r="D425" s="50">
        <v>82</v>
      </c>
      <c r="E425" s="48">
        <v>53514038274</v>
      </c>
      <c r="F425" s="46">
        <v>5.7</v>
      </c>
      <c r="G425" s="39" t="s">
        <v>22</v>
      </c>
    </row>
    <row r="426" spans="1:7" s="2" customFormat="1" x14ac:dyDescent="0.25">
      <c r="A426" s="80">
        <v>7807</v>
      </c>
      <c r="B426" s="39" t="s">
        <v>8160</v>
      </c>
      <c r="C426" s="39" t="s">
        <v>21</v>
      </c>
      <c r="D426" s="50">
        <v>21</v>
      </c>
      <c r="E426" s="48">
        <v>53514039394</v>
      </c>
      <c r="F426" s="46">
        <v>1</v>
      </c>
      <c r="G426" s="39" t="s">
        <v>22</v>
      </c>
    </row>
    <row r="427" spans="1:7" s="2" customFormat="1" x14ac:dyDescent="0.25">
      <c r="A427" s="80">
        <v>7848</v>
      </c>
      <c r="B427" s="39" t="s">
        <v>8161</v>
      </c>
      <c r="C427" s="39" t="s">
        <v>21</v>
      </c>
      <c r="D427" s="50">
        <v>2</v>
      </c>
      <c r="E427" s="48">
        <v>53514039530</v>
      </c>
      <c r="F427" s="46">
        <v>0.01</v>
      </c>
      <c r="G427" s="39" t="s">
        <v>22</v>
      </c>
    </row>
    <row r="428" spans="1:7" s="2" customFormat="1" x14ac:dyDescent="0.25">
      <c r="A428" s="80">
        <v>7911</v>
      </c>
      <c r="B428" s="39" t="s">
        <v>8162</v>
      </c>
      <c r="C428" s="39" t="s">
        <v>21</v>
      </c>
      <c r="D428" s="50">
        <v>181</v>
      </c>
      <c r="E428" s="48">
        <v>53514040000</v>
      </c>
      <c r="F428" s="46">
        <v>3.6</v>
      </c>
      <c r="G428" s="39" t="s">
        <v>22</v>
      </c>
    </row>
    <row r="429" spans="1:7" s="2" customFormat="1" x14ac:dyDescent="0.25">
      <c r="A429" s="80">
        <v>7951</v>
      </c>
      <c r="B429" s="39" t="s">
        <v>8163</v>
      </c>
      <c r="C429" s="39" t="s">
        <v>21</v>
      </c>
      <c r="D429" s="50">
        <v>72</v>
      </c>
      <c r="E429" s="48">
        <v>53514041670</v>
      </c>
      <c r="F429" s="46">
        <v>3.6</v>
      </c>
      <c r="G429" s="39" t="s">
        <v>22</v>
      </c>
    </row>
    <row r="430" spans="1:7" s="2" customFormat="1" x14ac:dyDescent="0.25">
      <c r="A430" s="80">
        <v>7952</v>
      </c>
      <c r="B430" s="39" t="s">
        <v>8164</v>
      </c>
      <c r="C430" s="39" t="s">
        <v>21</v>
      </c>
      <c r="D430" s="50">
        <v>135.5</v>
      </c>
      <c r="E430" s="48">
        <v>53514041687</v>
      </c>
      <c r="F430" s="46">
        <v>4.0999999999999996</v>
      </c>
      <c r="G430" s="39" t="s">
        <v>22</v>
      </c>
    </row>
    <row r="431" spans="1:7" s="2" customFormat="1" x14ac:dyDescent="0.25">
      <c r="A431" s="80">
        <v>7978</v>
      </c>
      <c r="B431" s="39" t="s">
        <v>7866</v>
      </c>
      <c r="C431" s="39" t="s">
        <v>21</v>
      </c>
      <c r="D431" s="50">
        <v>78</v>
      </c>
      <c r="E431" s="48">
        <v>53514042196</v>
      </c>
      <c r="F431" s="46">
        <v>4</v>
      </c>
      <c r="G431" s="39" t="s">
        <v>22</v>
      </c>
    </row>
    <row r="432" spans="1:7" s="2" customFormat="1" x14ac:dyDescent="0.25">
      <c r="A432" s="80">
        <v>7980</v>
      </c>
      <c r="B432" s="39" t="s">
        <v>8165</v>
      </c>
      <c r="C432" s="39" t="s">
        <v>21</v>
      </c>
      <c r="D432" s="50">
        <v>171.5</v>
      </c>
      <c r="E432" s="48">
        <v>53514042219</v>
      </c>
      <c r="F432" s="46">
        <v>7</v>
      </c>
      <c r="G432" s="39" t="s">
        <v>22</v>
      </c>
    </row>
    <row r="433" spans="1:7" s="2" customFormat="1" x14ac:dyDescent="0.25">
      <c r="A433" s="80">
        <v>8515</v>
      </c>
      <c r="B433" s="39" t="s">
        <v>8166</v>
      </c>
      <c r="C433" s="39" t="s">
        <v>21</v>
      </c>
      <c r="D433" s="50">
        <v>26.5</v>
      </c>
      <c r="E433" s="48">
        <v>53514042837</v>
      </c>
      <c r="F433" s="46">
        <v>0.3</v>
      </c>
      <c r="G433" s="39" t="s">
        <v>22</v>
      </c>
    </row>
    <row r="434" spans="1:7" s="2" customFormat="1" x14ac:dyDescent="0.25">
      <c r="A434" s="80">
        <v>8528</v>
      </c>
      <c r="B434" s="39" t="s">
        <v>8167</v>
      </c>
      <c r="C434" s="39" t="s">
        <v>21</v>
      </c>
      <c r="D434" s="50">
        <v>9</v>
      </c>
      <c r="E434" s="48">
        <v>53514069704</v>
      </c>
      <c r="F434" s="46">
        <v>6.3E-2</v>
      </c>
      <c r="G434" s="39" t="s">
        <v>22</v>
      </c>
    </row>
    <row r="435" spans="1:7" s="2" customFormat="1" x14ac:dyDescent="0.25">
      <c r="A435" s="80">
        <v>8533</v>
      </c>
      <c r="B435" s="39" t="s">
        <v>8168</v>
      </c>
      <c r="C435" s="39" t="s">
        <v>21</v>
      </c>
      <c r="D435" s="50">
        <v>2.5</v>
      </c>
      <c r="E435" s="48">
        <v>53514081812</v>
      </c>
      <c r="F435" s="46">
        <v>0.01</v>
      </c>
      <c r="G435" s="39" t="s">
        <v>22</v>
      </c>
    </row>
    <row r="436" spans="1:7" s="2" customFormat="1" x14ac:dyDescent="0.25">
      <c r="A436" s="80">
        <v>8534</v>
      </c>
      <c r="B436" s="39" t="s">
        <v>8169</v>
      </c>
      <c r="C436" s="39" t="s">
        <v>21</v>
      </c>
      <c r="D436" s="50">
        <v>173.5</v>
      </c>
      <c r="E436" s="48">
        <v>53514060022</v>
      </c>
      <c r="F436" s="46">
        <v>11.76</v>
      </c>
      <c r="G436" s="39" t="s">
        <v>22</v>
      </c>
    </row>
    <row r="437" spans="1:7" s="2" customFormat="1" x14ac:dyDescent="0.25">
      <c r="A437" s="81">
        <v>8570</v>
      </c>
      <c r="B437" s="82" t="s">
        <v>8170</v>
      </c>
      <c r="C437" s="82" t="s">
        <v>21</v>
      </c>
      <c r="D437" s="50">
        <v>692</v>
      </c>
      <c r="E437" s="83">
        <v>53514042981</v>
      </c>
      <c r="F437" s="84">
        <v>6</v>
      </c>
      <c r="G437" s="82" t="s">
        <v>22</v>
      </c>
    </row>
    <row r="438" spans="1:7" s="2" customFormat="1" x14ac:dyDescent="0.25">
      <c r="A438" s="81">
        <v>8571</v>
      </c>
      <c r="B438" s="82" t="s">
        <v>8171</v>
      </c>
      <c r="C438" s="82" t="s">
        <v>21</v>
      </c>
      <c r="D438" s="50">
        <v>691</v>
      </c>
      <c r="E438" s="83">
        <v>53514042998</v>
      </c>
      <c r="F438" s="84">
        <v>6</v>
      </c>
      <c r="G438" s="82" t="s">
        <v>22</v>
      </c>
    </row>
    <row r="439" spans="1:7" s="2" customFormat="1" x14ac:dyDescent="0.25">
      <c r="A439" s="80">
        <v>8581</v>
      </c>
      <c r="B439" s="39" t="s">
        <v>8172</v>
      </c>
      <c r="C439" s="39" t="s">
        <v>21</v>
      </c>
      <c r="D439" s="50">
        <v>143</v>
      </c>
      <c r="E439" s="48">
        <v>53514043032</v>
      </c>
      <c r="F439" s="46">
        <v>4.5</v>
      </c>
      <c r="G439" s="39" t="s">
        <v>22</v>
      </c>
    </row>
    <row r="440" spans="1:7" s="2" customFormat="1" x14ac:dyDescent="0.25">
      <c r="A440" s="80">
        <v>8634</v>
      </c>
      <c r="B440" s="39" t="s">
        <v>8173</v>
      </c>
      <c r="C440" s="39" t="s">
        <v>21</v>
      </c>
      <c r="D440" s="50">
        <v>31</v>
      </c>
      <c r="E440" s="48">
        <v>53514044459</v>
      </c>
      <c r="F440" s="46">
        <v>2.1</v>
      </c>
      <c r="G440" s="39" t="s">
        <v>22</v>
      </c>
    </row>
    <row r="441" spans="1:7" s="2" customFormat="1" x14ac:dyDescent="0.25">
      <c r="A441" s="80">
        <v>8642</v>
      </c>
      <c r="B441" s="39" t="s">
        <v>8174</v>
      </c>
      <c r="C441" s="39" t="s">
        <v>21</v>
      </c>
      <c r="D441" s="50">
        <v>340</v>
      </c>
      <c r="E441" s="48">
        <v>53514045661</v>
      </c>
      <c r="F441" s="46">
        <v>15.3</v>
      </c>
      <c r="G441" s="39" t="s">
        <v>22</v>
      </c>
    </row>
    <row r="442" spans="1:7" s="2" customFormat="1" x14ac:dyDescent="0.25">
      <c r="A442" s="80">
        <v>8646</v>
      </c>
      <c r="B442" s="39" t="s">
        <v>8175</v>
      </c>
      <c r="C442" s="39" t="s">
        <v>21</v>
      </c>
      <c r="D442" s="50">
        <v>51</v>
      </c>
      <c r="E442" s="48">
        <v>53514047498</v>
      </c>
      <c r="F442" s="46">
        <v>9.5</v>
      </c>
      <c r="G442" s="39" t="s">
        <v>22</v>
      </c>
    </row>
    <row r="443" spans="1:7" s="2" customFormat="1" x14ac:dyDescent="0.25">
      <c r="A443" s="80">
        <v>8731</v>
      </c>
      <c r="B443" s="39" t="s">
        <v>8176</v>
      </c>
      <c r="C443" s="39" t="s">
        <v>21</v>
      </c>
      <c r="D443" s="50">
        <v>7</v>
      </c>
      <c r="E443" s="48">
        <v>53514087067</v>
      </c>
      <c r="F443" s="46">
        <v>0.3</v>
      </c>
      <c r="G443" s="39" t="s">
        <v>22</v>
      </c>
    </row>
    <row r="444" spans="1:7" s="2" customFormat="1" x14ac:dyDescent="0.25">
      <c r="A444" s="80">
        <v>8772</v>
      </c>
      <c r="B444" s="39" t="s">
        <v>8177</v>
      </c>
      <c r="C444" s="39" t="s">
        <v>21</v>
      </c>
      <c r="D444" s="50">
        <v>3</v>
      </c>
      <c r="E444" s="48">
        <v>53514142315</v>
      </c>
      <c r="F444" s="46">
        <v>0.46</v>
      </c>
      <c r="G444" s="39" t="s">
        <v>22</v>
      </c>
    </row>
    <row r="445" spans="1:7" s="2" customFormat="1" x14ac:dyDescent="0.25">
      <c r="A445" s="80">
        <v>8780</v>
      </c>
      <c r="B445" s="39" t="s">
        <v>8178</v>
      </c>
      <c r="C445" s="39" t="s">
        <v>21</v>
      </c>
      <c r="D445" s="50">
        <v>28</v>
      </c>
      <c r="E445" s="48">
        <v>53514079710</v>
      </c>
      <c r="F445" s="46">
        <v>1.07</v>
      </c>
      <c r="G445" s="39" t="s">
        <v>22</v>
      </c>
    </row>
    <row r="446" spans="1:7" s="2" customFormat="1" x14ac:dyDescent="0.25">
      <c r="A446" s="80">
        <v>8813</v>
      </c>
      <c r="B446" s="39" t="s">
        <v>8179</v>
      </c>
      <c r="C446" s="39" t="s">
        <v>21</v>
      </c>
      <c r="D446" s="50">
        <v>10</v>
      </c>
      <c r="E446" s="48">
        <v>53514082284</v>
      </c>
      <c r="F446" s="46">
        <v>0.09</v>
      </c>
      <c r="G446" s="39" t="s">
        <v>22</v>
      </c>
    </row>
    <row r="447" spans="1:7" s="2" customFormat="1" x14ac:dyDescent="0.25">
      <c r="A447" s="80">
        <v>8833</v>
      </c>
      <c r="B447" s="39" t="s">
        <v>8180</v>
      </c>
      <c r="C447" s="39" t="s">
        <v>21</v>
      </c>
      <c r="D447" s="50">
        <v>214.5</v>
      </c>
      <c r="E447" s="48">
        <v>53514080501</v>
      </c>
      <c r="F447" s="46">
        <v>8.6999999999999993</v>
      </c>
      <c r="G447" s="39" t="s">
        <v>22</v>
      </c>
    </row>
    <row r="448" spans="1:7" s="2" customFormat="1" x14ac:dyDescent="0.25">
      <c r="A448" s="80">
        <v>8835</v>
      </c>
      <c r="B448" s="39" t="s">
        <v>8181</v>
      </c>
      <c r="C448" s="39" t="s">
        <v>21</v>
      </c>
      <c r="D448" s="50">
        <v>194</v>
      </c>
      <c r="E448" s="48">
        <v>53514082482</v>
      </c>
      <c r="F448" s="46">
        <v>16.100000000000001</v>
      </c>
      <c r="G448" s="39" t="s">
        <v>22</v>
      </c>
    </row>
    <row r="449" spans="1:7" s="2" customFormat="1" x14ac:dyDescent="0.25">
      <c r="A449" s="80">
        <v>8862</v>
      </c>
      <c r="B449" s="39" t="s">
        <v>8182</v>
      </c>
      <c r="C449" s="39" t="s">
        <v>21</v>
      </c>
      <c r="D449" s="50">
        <v>177.5</v>
      </c>
      <c r="E449" s="48">
        <v>53514080495</v>
      </c>
      <c r="F449" s="46">
        <v>16.100000000000001</v>
      </c>
      <c r="G449" s="39" t="s">
        <v>22</v>
      </c>
    </row>
    <row r="450" spans="1:7" s="2" customFormat="1" x14ac:dyDescent="0.25">
      <c r="A450" s="80">
        <v>8995</v>
      </c>
      <c r="B450" s="39" t="s">
        <v>8183</v>
      </c>
      <c r="C450" s="39" t="s">
        <v>21</v>
      </c>
      <c r="D450" s="50">
        <v>182.5</v>
      </c>
      <c r="E450" s="48">
        <v>53514050269</v>
      </c>
      <c r="F450" s="46">
        <v>1</v>
      </c>
      <c r="G450" s="39" t="s">
        <v>22</v>
      </c>
    </row>
    <row r="451" spans="1:7" s="2" customFormat="1" x14ac:dyDescent="0.25">
      <c r="A451" s="80">
        <v>8996</v>
      </c>
      <c r="B451" s="39" t="s">
        <v>8184</v>
      </c>
      <c r="C451" s="39" t="s">
        <v>21</v>
      </c>
      <c r="D451" s="50">
        <v>9.5</v>
      </c>
      <c r="E451" s="48">
        <v>53514050276</v>
      </c>
      <c r="F451" s="46">
        <v>0.28699999999999998</v>
      </c>
      <c r="G451" s="39" t="s">
        <v>22</v>
      </c>
    </row>
    <row r="452" spans="1:7" s="2" customFormat="1" x14ac:dyDescent="0.25">
      <c r="A452" s="80">
        <v>8997</v>
      </c>
      <c r="B452" s="39" t="s">
        <v>8185</v>
      </c>
      <c r="C452" s="39" t="s">
        <v>21</v>
      </c>
      <c r="D452" s="50">
        <v>4</v>
      </c>
      <c r="E452" s="48">
        <v>53514050283</v>
      </c>
      <c r="F452" s="46">
        <v>0.04</v>
      </c>
      <c r="G452" s="39" t="s">
        <v>22</v>
      </c>
    </row>
    <row r="453" spans="1:7" s="2" customFormat="1" x14ac:dyDescent="0.25">
      <c r="A453" s="80">
        <v>8998</v>
      </c>
      <c r="B453" s="39" t="s">
        <v>8186</v>
      </c>
      <c r="C453" s="39" t="s">
        <v>21</v>
      </c>
      <c r="D453" s="50">
        <v>6</v>
      </c>
      <c r="E453" s="48">
        <v>53514050290</v>
      </c>
      <c r="F453" s="46">
        <v>0.3</v>
      </c>
      <c r="G453" s="39" t="s">
        <v>22</v>
      </c>
    </row>
    <row r="454" spans="1:7" s="2" customFormat="1" x14ac:dyDescent="0.25">
      <c r="A454" s="80">
        <v>8999</v>
      </c>
      <c r="B454" s="39" t="s">
        <v>8187</v>
      </c>
      <c r="C454" s="39" t="s">
        <v>21</v>
      </c>
      <c r="D454" s="50">
        <v>23</v>
      </c>
      <c r="E454" s="48">
        <v>53514050306</v>
      </c>
      <c r="F454" s="46">
        <v>0.12</v>
      </c>
      <c r="G454" s="39" t="s">
        <v>22</v>
      </c>
    </row>
    <row r="455" spans="1:7" s="2" customFormat="1" x14ac:dyDescent="0.25">
      <c r="A455" s="80">
        <v>9000</v>
      </c>
      <c r="B455" s="39" t="s">
        <v>8188</v>
      </c>
      <c r="C455" s="39" t="s">
        <v>21</v>
      </c>
      <c r="D455" s="50">
        <v>5</v>
      </c>
      <c r="E455" s="48">
        <v>53514050313</v>
      </c>
      <c r="F455" s="46">
        <v>2E-3</v>
      </c>
      <c r="G455" s="39" t="s">
        <v>22</v>
      </c>
    </row>
    <row r="456" spans="1:7" s="2" customFormat="1" x14ac:dyDescent="0.25">
      <c r="A456" s="80">
        <v>9001</v>
      </c>
      <c r="B456" s="39" t="s">
        <v>8189</v>
      </c>
      <c r="C456" s="39" t="s">
        <v>21</v>
      </c>
      <c r="D456" s="50">
        <v>0.5</v>
      </c>
      <c r="E456" s="48">
        <v>53514050320</v>
      </c>
      <c r="F456" s="46">
        <v>2E-3</v>
      </c>
      <c r="G456" s="39" t="s">
        <v>22</v>
      </c>
    </row>
    <row r="457" spans="1:7" s="2" customFormat="1" x14ac:dyDescent="0.25">
      <c r="A457" s="80">
        <v>9002</v>
      </c>
      <c r="B457" s="39" t="s">
        <v>8190</v>
      </c>
      <c r="C457" s="39" t="s">
        <v>21</v>
      </c>
      <c r="D457" s="50">
        <v>1</v>
      </c>
      <c r="E457" s="48">
        <v>53514050337</v>
      </c>
      <c r="F457" s="46">
        <v>1E-4</v>
      </c>
      <c r="G457" s="39" t="s">
        <v>22</v>
      </c>
    </row>
    <row r="458" spans="1:7" s="2" customFormat="1" x14ac:dyDescent="0.25">
      <c r="A458" s="80">
        <v>9008</v>
      </c>
      <c r="B458" s="39" t="s">
        <v>8191</v>
      </c>
      <c r="C458" s="39" t="s">
        <v>21</v>
      </c>
      <c r="D458" s="50">
        <v>17.5</v>
      </c>
      <c r="E458" s="48">
        <v>53514050399</v>
      </c>
      <c r="F458" s="46">
        <v>4.5999999999999999E-2</v>
      </c>
      <c r="G458" s="39" t="s">
        <v>22</v>
      </c>
    </row>
    <row r="459" spans="1:7" s="2" customFormat="1" x14ac:dyDescent="0.25">
      <c r="A459" s="80">
        <v>9009</v>
      </c>
      <c r="B459" s="39" t="s">
        <v>8192</v>
      </c>
      <c r="C459" s="39" t="s">
        <v>21</v>
      </c>
      <c r="D459" s="50">
        <v>40</v>
      </c>
      <c r="E459" s="48">
        <v>53514050405</v>
      </c>
      <c r="F459" s="46">
        <v>0.23400000000000001</v>
      </c>
      <c r="G459" s="39" t="s">
        <v>22</v>
      </c>
    </row>
    <row r="460" spans="1:7" s="2" customFormat="1" x14ac:dyDescent="0.25">
      <c r="A460" s="80">
        <v>9051</v>
      </c>
      <c r="B460" s="39" t="s">
        <v>8193</v>
      </c>
      <c r="C460" s="39" t="s">
        <v>21</v>
      </c>
      <c r="D460" s="50">
        <v>53.5</v>
      </c>
      <c r="E460" s="48">
        <v>53514050023</v>
      </c>
      <c r="F460" s="46">
        <v>3.56</v>
      </c>
      <c r="G460" s="39" t="s">
        <v>22</v>
      </c>
    </row>
    <row r="461" spans="1:7" s="2" customFormat="1" x14ac:dyDescent="0.25">
      <c r="A461" s="80">
        <v>9053</v>
      </c>
      <c r="B461" s="39" t="s">
        <v>8194</v>
      </c>
      <c r="C461" s="39" t="s">
        <v>21</v>
      </c>
      <c r="D461" s="50">
        <v>77.5</v>
      </c>
      <c r="E461" s="48">
        <v>53514050047</v>
      </c>
      <c r="F461" s="46">
        <v>1.5</v>
      </c>
      <c r="G461" s="39" t="s">
        <v>22</v>
      </c>
    </row>
    <row r="462" spans="1:7" s="2" customFormat="1" x14ac:dyDescent="0.25">
      <c r="A462" s="80">
        <v>9054</v>
      </c>
      <c r="B462" s="39" t="s">
        <v>8195</v>
      </c>
      <c r="C462" s="39" t="s">
        <v>21</v>
      </c>
      <c r="D462" s="50">
        <v>276</v>
      </c>
      <c r="E462" s="48">
        <v>53514050054</v>
      </c>
      <c r="F462" s="46">
        <v>2.65</v>
      </c>
      <c r="G462" s="39" t="s">
        <v>22</v>
      </c>
    </row>
    <row r="463" spans="1:7" s="2" customFormat="1" x14ac:dyDescent="0.25">
      <c r="A463" s="81">
        <v>9055</v>
      </c>
      <c r="B463" s="82" t="s">
        <v>8196</v>
      </c>
      <c r="C463" s="82" t="s">
        <v>21</v>
      </c>
      <c r="D463" s="50">
        <v>368.5</v>
      </c>
      <c r="E463" s="83">
        <v>53514050061</v>
      </c>
      <c r="F463" s="84">
        <v>28</v>
      </c>
      <c r="G463" s="82" t="s">
        <v>22</v>
      </c>
    </row>
    <row r="464" spans="1:7" s="2" customFormat="1" x14ac:dyDescent="0.25">
      <c r="A464" s="80">
        <v>9056</v>
      </c>
      <c r="B464" s="39" t="s">
        <v>8197</v>
      </c>
      <c r="C464" s="39" t="s">
        <v>21</v>
      </c>
      <c r="D464" s="50">
        <v>22</v>
      </c>
      <c r="E464" s="48">
        <v>53514050078</v>
      </c>
      <c r="F464" s="46">
        <v>0.75</v>
      </c>
      <c r="G464" s="39" t="s">
        <v>22</v>
      </c>
    </row>
    <row r="465" spans="1:7" s="2" customFormat="1" x14ac:dyDescent="0.25">
      <c r="A465" s="80">
        <v>9057</v>
      </c>
      <c r="B465" s="39" t="s">
        <v>8198</v>
      </c>
      <c r="C465" s="39" t="s">
        <v>21</v>
      </c>
      <c r="D465" s="50">
        <v>354</v>
      </c>
      <c r="E465" s="48">
        <v>53514050085</v>
      </c>
      <c r="F465" s="46">
        <v>3.2</v>
      </c>
      <c r="G465" s="39" t="s">
        <v>22</v>
      </c>
    </row>
    <row r="466" spans="1:7" s="2" customFormat="1" x14ac:dyDescent="0.25">
      <c r="A466" s="80">
        <v>9064</v>
      </c>
      <c r="B466" s="39" t="s">
        <v>8199</v>
      </c>
      <c r="C466" s="39" t="s">
        <v>21</v>
      </c>
      <c r="D466" s="50">
        <v>58.5</v>
      </c>
      <c r="E466" s="48">
        <v>53514050122</v>
      </c>
      <c r="F466" s="46">
        <v>4.1900000000000004</v>
      </c>
      <c r="G466" s="39" t="s">
        <v>22</v>
      </c>
    </row>
    <row r="467" spans="1:7" s="2" customFormat="1" x14ac:dyDescent="0.25">
      <c r="A467" s="80">
        <v>9066</v>
      </c>
      <c r="B467" s="39" t="s">
        <v>8200</v>
      </c>
      <c r="C467" s="39" t="s">
        <v>21</v>
      </c>
      <c r="D467" s="50">
        <v>140</v>
      </c>
      <c r="E467" s="48">
        <v>53514050146</v>
      </c>
      <c r="F467" s="46">
        <v>2.4</v>
      </c>
      <c r="G467" s="39" t="s">
        <v>22</v>
      </c>
    </row>
    <row r="468" spans="1:7" s="2" customFormat="1" x14ac:dyDescent="0.25">
      <c r="A468" s="80">
        <v>9067</v>
      </c>
      <c r="B468" s="39" t="s">
        <v>7819</v>
      </c>
      <c r="C468" s="39" t="s">
        <v>21</v>
      </c>
      <c r="D468" s="50">
        <v>9</v>
      </c>
      <c r="E468" s="48">
        <v>53514050160</v>
      </c>
      <c r="F468" s="46">
        <v>0.2</v>
      </c>
      <c r="G468" s="39" t="s">
        <v>22</v>
      </c>
    </row>
    <row r="469" spans="1:7" s="2" customFormat="1" x14ac:dyDescent="0.25">
      <c r="A469" s="80">
        <v>9111</v>
      </c>
      <c r="B469" s="39" t="s">
        <v>8201</v>
      </c>
      <c r="C469" s="39" t="s">
        <v>21</v>
      </c>
      <c r="D469" s="50">
        <v>0.5</v>
      </c>
      <c r="E469" s="48">
        <v>53514057527</v>
      </c>
      <c r="F469" s="46">
        <v>0.01</v>
      </c>
      <c r="G469" s="39" t="s">
        <v>22</v>
      </c>
    </row>
    <row r="470" spans="1:7" s="2" customFormat="1" x14ac:dyDescent="0.25">
      <c r="A470" s="80">
        <v>9117</v>
      </c>
      <c r="B470" s="39" t="s">
        <v>8202</v>
      </c>
      <c r="C470" s="39" t="s">
        <v>21</v>
      </c>
      <c r="D470" s="50">
        <v>33.5</v>
      </c>
      <c r="E470" s="48">
        <v>53514057435</v>
      </c>
      <c r="F470" s="46">
        <v>0.2</v>
      </c>
      <c r="G470" s="39" t="s">
        <v>22</v>
      </c>
    </row>
    <row r="471" spans="1:7" s="2" customFormat="1" x14ac:dyDescent="0.25">
      <c r="A471" s="80">
        <v>9118</v>
      </c>
      <c r="B471" s="39" t="s">
        <v>8203</v>
      </c>
      <c r="C471" s="39" t="s">
        <v>21</v>
      </c>
      <c r="D471" s="50">
        <v>6</v>
      </c>
      <c r="E471" s="48">
        <v>53514057534</v>
      </c>
      <c r="F471" s="46">
        <v>4.7500000000000001E-2</v>
      </c>
      <c r="G471" s="39" t="s">
        <v>22</v>
      </c>
    </row>
    <row r="472" spans="1:7" s="2" customFormat="1" x14ac:dyDescent="0.25">
      <c r="A472" s="80">
        <v>9119</v>
      </c>
      <c r="B472" s="39" t="s">
        <v>8204</v>
      </c>
      <c r="C472" s="39" t="s">
        <v>21</v>
      </c>
      <c r="D472" s="50">
        <v>4.5</v>
      </c>
      <c r="E472" s="48">
        <v>53514057541</v>
      </c>
      <c r="F472" s="46">
        <v>0.05</v>
      </c>
      <c r="G472" s="39" t="s">
        <v>22</v>
      </c>
    </row>
    <row r="473" spans="1:7" s="2" customFormat="1" x14ac:dyDescent="0.25">
      <c r="A473" s="80">
        <v>9120</v>
      </c>
      <c r="B473" s="39" t="s">
        <v>8205</v>
      </c>
      <c r="C473" s="39" t="s">
        <v>21</v>
      </c>
      <c r="D473" s="50">
        <v>1.5</v>
      </c>
      <c r="E473" s="48">
        <v>53514057565</v>
      </c>
      <c r="F473" s="46">
        <v>2.5000000000000001E-2</v>
      </c>
      <c r="G473" s="39" t="s">
        <v>22</v>
      </c>
    </row>
    <row r="474" spans="1:7" s="2" customFormat="1" x14ac:dyDescent="0.25">
      <c r="A474" s="80">
        <v>9121</v>
      </c>
      <c r="B474" s="39" t="s">
        <v>8206</v>
      </c>
      <c r="C474" s="39" t="s">
        <v>21</v>
      </c>
      <c r="D474" s="50">
        <v>1</v>
      </c>
      <c r="E474" s="48">
        <v>53514057558</v>
      </c>
      <c r="F474" s="46">
        <v>2.5000000000000001E-2</v>
      </c>
      <c r="G474" s="39" t="s">
        <v>22</v>
      </c>
    </row>
    <row r="475" spans="1:7" s="2" customFormat="1" x14ac:dyDescent="0.25">
      <c r="A475" s="80">
        <v>9124</v>
      </c>
      <c r="B475" s="39" t="s">
        <v>8115</v>
      </c>
      <c r="C475" s="39" t="s">
        <v>21</v>
      </c>
      <c r="D475" s="50">
        <v>57.5</v>
      </c>
      <c r="E475" s="48">
        <v>53514054618</v>
      </c>
      <c r="F475" s="46">
        <v>0.5</v>
      </c>
      <c r="G475" s="39" t="s">
        <v>22</v>
      </c>
    </row>
    <row r="476" spans="1:7" s="2" customFormat="1" x14ac:dyDescent="0.25">
      <c r="A476" s="80">
        <v>9128</v>
      </c>
      <c r="B476" s="39" t="s">
        <v>8207</v>
      </c>
      <c r="C476" s="39" t="s">
        <v>21</v>
      </c>
      <c r="D476" s="50">
        <v>3.5</v>
      </c>
      <c r="E476" s="48">
        <v>53514082499</v>
      </c>
      <c r="F476" s="46">
        <v>0.1</v>
      </c>
      <c r="G476" s="39" t="s">
        <v>22</v>
      </c>
    </row>
    <row r="477" spans="1:7" s="2" customFormat="1" x14ac:dyDescent="0.25">
      <c r="A477" s="80">
        <v>9129</v>
      </c>
      <c r="B477" s="39" t="s">
        <v>8208</v>
      </c>
      <c r="C477" s="39" t="s">
        <v>21</v>
      </c>
      <c r="D477" s="50">
        <v>2.5</v>
      </c>
      <c r="E477" s="48">
        <v>53514069940</v>
      </c>
      <c r="F477" s="46">
        <v>0.11600000000000001</v>
      </c>
      <c r="G477" s="39" t="s">
        <v>22</v>
      </c>
    </row>
    <row r="478" spans="1:7" s="2" customFormat="1" x14ac:dyDescent="0.25">
      <c r="A478" s="80">
        <v>9139</v>
      </c>
      <c r="B478" s="39" t="s">
        <v>8209</v>
      </c>
      <c r="C478" s="39" t="s">
        <v>21</v>
      </c>
      <c r="D478" s="50">
        <v>40.5</v>
      </c>
      <c r="E478" s="48">
        <v>53514064198</v>
      </c>
      <c r="F478" s="46">
        <v>0.1</v>
      </c>
      <c r="G478" s="39" t="s">
        <v>22</v>
      </c>
    </row>
    <row r="479" spans="1:7" s="2" customFormat="1" x14ac:dyDescent="0.25">
      <c r="A479" s="81">
        <v>9162</v>
      </c>
      <c r="B479" s="82" t="s">
        <v>8210</v>
      </c>
      <c r="C479" s="82" t="s">
        <v>21</v>
      </c>
      <c r="D479" s="50">
        <v>373</v>
      </c>
      <c r="E479" s="83">
        <v>53514052324</v>
      </c>
      <c r="F479" s="84">
        <v>10</v>
      </c>
      <c r="G479" s="82" t="s">
        <v>22</v>
      </c>
    </row>
    <row r="480" spans="1:7" s="2" customFormat="1" x14ac:dyDescent="0.25">
      <c r="A480" s="80">
        <v>9228</v>
      </c>
      <c r="B480" s="39" t="s">
        <v>8211</v>
      </c>
      <c r="C480" s="39" t="s">
        <v>21</v>
      </c>
      <c r="D480" s="50">
        <v>56</v>
      </c>
      <c r="E480" s="48">
        <v>53514065423</v>
      </c>
      <c r="F480" s="46">
        <v>0.1</v>
      </c>
      <c r="G480" s="39" t="s">
        <v>22</v>
      </c>
    </row>
    <row r="481" spans="1:7" s="2" customFormat="1" x14ac:dyDescent="0.25">
      <c r="A481" s="80">
        <v>9229</v>
      </c>
      <c r="B481" s="39" t="s">
        <v>8212</v>
      </c>
      <c r="C481" s="39" t="s">
        <v>21</v>
      </c>
      <c r="D481" s="50">
        <v>49.5</v>
      </c>
      <c r="E481" s="48">
        <v>53514065430</v>
      </c>
      <c r="F481" s="46">
        <v>0.1</v>
      </c>
      <c r="G481" s="39" t="s">
        <v>22</v>
      </c>
    </row>
    <row r="482" spans="1:7" s="2" customFormat="1" x14ac:dyDescent="0.25">
      <c r="A482" s="80">
        <v>9257</v>
      </c>
      <c r="B482" s="39" t="s">
        <v>8213</v>
      </c>
      <c r="C482" s="39" t="s">
        <v>21</v>
      </c>
      <c r="D482" s="50">
        <v>176</v>
      </c>
      <c r="E482" s="48">
        <v>53514054151</v>
      </c>
      <c r="F482" s="46">
        <v>4.75</v>
      </c>
      <c r="G482" s="39" t="s">
        <v>22</v>
      </c>
    </row>
    <row r="483" spans="1:7" s="2" customFormat="1" x14ac:dyDescent="0.25">
      <c r="A483" s="80">
        <v>9288</v>
      </c>
      <c r="B483" s="39" t="s">
        <v>8214</v>
      </c>
      <c r="C483" s="39" t="s">
        <v>21</v>
      </c>
      <c r="D483" s="50">
        <v>56</v>
      </c>
      <c r="E483" s="48">
        <v>53514067175</v>
      </c>
      <c r="F483" s="46">
        <v>2</v>
      </c>
      <c r="G483" s="39" t="s">
        <v>22</v>
      </c>
    </row>
    <row r="484" spans="1:7" s="2" customFormat="1" x14ac:dyDescent="0.25">
      <c r="A484" s="80">
        <v>9289</v>
      </c>
      <c r="B484" s="39" t="s">
        <v>8215</v>
      </c>
      <c r="C484" s="39" t="s">
        <v>21</v>
      </c>
      <c r="D484" s="50">
        <v>55.5</v>
      </c>
      <c r="E484" s="48">
        <v>53514067182</v>
      </c>
      <c r="F484" s="46">
        <v>0.1</v>
      </c>
      <c r="G484" s="39" t="s">
        <v>22</v>
      </c>
    </row>
    <row r="485" spans="1:7" s="2" customFormat="1" x14ac:dyDescent="0.25">
      <c r="A485" s="80">
        <v>9344</v>
      </c>
      <c r="B485" s="39" t="s">
        <v>8216</v>
      </c>
      <c r="C485" s="39" t="s">
        <v>21</v>
      </c>
      <c r="D485" s="50">
        <v>12</v>
      </c>
      <c r="E485" s="48">
        <v>53514054625</v>
      </c>
      <c r="F485" s="46">
        <v>0.15</v>
      </c>
      <c r="G485" s="39" t="s">
        <v>22</v>
      </c>
    </row>
    <row r="486" spans="1:7" s="2" customFormat="1" x14ac:dyDescent="0.25">
      <c r="A486" s="80">
        <v>9453</v>
      </c>
      <c r="B486" s="39" t="s">
        <v>8217</v>
      </c>
      <c r="C486" s="39" t="s">
        <v>21</v>
      </c>
      <c r="D486" s="50">
        <v>125</v>
      </c>
      <c r="E486" s="48">
        <v>53514055622</v>
      </c>
      <c r="F486" s="46">
        <v>5.6</v>
      </c>
      <c r="G486" s="39" t="s">
        <v>22</v>
      </c>
    </row>
    <row r="487" spans="1:7" s="2" customFormat="1" x14ac:dyDescent="0.25">
      <c r="A487" s="80">
        <v>9454</v>
      </c>
      <c r="B487" s="39" t="s">
        <v>8218</v>
      </c>
      <c r="C487" s="39" t="s">
        <v>21</v>
      </c>
      <c r="D487" s="50">
        <v>115</v>
      </c>
      <c r="E487" s="48">
        <v>53514055639</v>
      </c>
      <c r="F487" s="46">
        <v>5.6</v>
      </c>
      <c r="G487" s="39" t="s">
        <v>22</v>
      </c>
    </row>
    <row r="488" spans="1:7" s="2" customFormat="1" x14ac:dyDescent="0.25">
      <c r="A488" s="80">
        <v>9495</v>
      </c>
      <c r="B488" s="39" t="s">
        <v>8219</v>
      </c>
      <c r="C488" s="39" t="s">
        <v>21</v>
      </c>
      <c r="D488" s="50">
        <v>153</v>
      </c>
      <c r="E488" s="48">
        <v>53514056568</v>
      </c>
      <c r="F488" s="46">
        <v>5</v>
      </c>
      <c r="G488" s="39" t="s">
        <v>22</v>
      </c>
    </row>
    <row r="489" spans="1:7" s="2" customFormat="1" x14ac:dyDescent="0.25">
      <c r="A489" s="81">
        <v>9511</v>
      </c>
      <c r="B489" s="82" t="s">
        <v>8220</v>
      </c>
      <c r="C489" s="82" t="s">
        <v>21</v>
      </c>
      <c r="D489" s="50">
        <v>392</v>
      </c>
      <c r="E489" s="83">
        <v>53514056650</v>
      </c>
      <c r="F489" s="84">
        <v>13</v>
      </c>
      <c r="G489" s="82" t="s">
        <v>22</v>
      </c>
    </row>
    <row r="490" spans="1:7" s="2" customFormat="1" x14ac:dyDescent="0.25">
      <c r="A490" s="80">
        <v>9518</v>
      </c>
      <c r="B490" s="39" t="s">
        <v>8221</v>
      </c>
      <c r="C490" s="39" t="s">
        <v>21</v>
      </c>
      <c r="D490" s="50">
        <v>173.5</v>
      </c>
      <c r="E490" s="48">
        <v>53514082871</v>
      </c>
      <c r="F490" s="46">
        <v>13.75</v>
      </c>
      <c r="G490" s="39" t="s">
        <v>22</v>
      </c>
    </row>
    <row r="491" spans="1:7" s="2" customFormat="1" x14ac:dyDescent="0.25">
      <c r="A491" s="80">
        <v>9519</v>
      </c>
      <c r="B491" s="39" t="s">
        <v>8222</v>
      </c>
      <c r="C491" s="39" t="s">
        <v>21</v>
      </c>
      <c r="D491" s="50">
        <v>272.5</v>
      </c>
      <c r="E491" s="48">
        <v>53514077358</v>
      </c>
      <c r="F491" s="46">
        <v>16.5</v>
      </c>
      <c r="G491" s="39" t="s">
        <v>22</v>
      </c>
    </row>
    <row r="492" spans="1:7" s="2" customFormat="1" x14ac:dyDescent="0.25">
      <c r="A492" s="80">
        <v>9540</v>
      </c>
      <c r="B492" s="39" t="s">
        <v>8223</v>
      </c>
      <c r="C492" s="39" t="s">
        <v>21</v>
      </c>
      <c r="D492" s="50">
        <v>7.5</v>
      </c>
      <c r="E492" s="48">
        <v>53514083199</v>
      </c>
      <c r="F492" s="46">
        <v>0.2</v>
      </c>
      <c r="G492" s="39" t="s">
        <v>22</v>
      </c>
    </row>
    <row r="493" spans="1:7" s="2" customFormat="1" x14ac:dyDescent="0.25">
      <c r="A493" s="80">
        <v>9545</v>
      </c>
      <c r="B493" s="39" t="s">
        <v>8224</v>
      </c>
      <c r="C493" s="39" t="s">
        <v>21</v>
      </c>
      <c r="D493" s="50">
        <v>3.5</v>
      </c>
      <c r="E493" s="48">
        <v>53514081782</v>
      </c>
      <c r="F493" s="46">
        <v>0.01</v>
      </c>
      <c r="G493" s="39" t="s">
        <v>22</v>
      </c>
    </row>
    <row r="494" spans="1:7" s="2" customFormat="1" x14ac:dyDescent="0.25">
      <c r="A494" s="80">
        <v>9578</v>
      </c>
      <c r="B494" s="39" t="s">
        <v>8225</v>
      </c>
      <c r="C494" s="39" t="s">
        <v>21</v>
      </c>
      <c r="D494" s="50">
        <v>4.5</v>
      </c>
      <c r="E494" s="48">
        <v>53514059866</v>
      </c>
      <c r="F494" s="46">
        <v>0.08</v>
      </c>
      <c r="G494" s="39" t="s">
        <v>22</v>
      </c>
    </row>
    <row r="495" spans="1:7" s="2" customFormat="1" x14ac:dyDescent="0.25">
      <c r="A495" s="80">
        <v>9586</v>
      </c>
      <c r="B495" s="39" t="s">
        <v>8226</v>
      </c>
      <c r="C495" s="39" t="s">
        <v>21</v>
      </c>
      <c r="D495" s="50">
        <v>40</v>
      </c>
      <c r="E495" s="48">
        <v>53514059873</v>
      </c>
      <c r="F495" s="46">
        <v>3</v>
      </c>
      <c r="G495" s="39" t="s">
        <v>22</v>
      </c>
    </row>
    <row r="496" spans="1:7" s="2" customFormat="1" x14ac:dyDescent="0.25">
      <c r="A496" s="80">
        <v>9601</v>
      </c>
      <c r="B496" s="39" t="s">
        <v>8227</v>
      </c>
      <c r="C496" s="39" t="s">
        <v>21</v>
      </c>
      <c r="D496" s="50">
        <v>100.5</v>
      </c>
      <c r="E496" s="48">
        <v>53514057008</v>
      </c>
      <c r="F496" s="46">
        <v>1.9</v>
      </c>
      <c r="G496" s="39" t="s">
        <v>22</v>
      </c>
    </row>
    <row r="497" spans="1:7" s="2" customFormat="1" x14ac:dyDescent="0.25">
      <c r="A497" s="80">
        <v>9602</v>
      </c>
      <c r="B497" s="39" t="s">
        <v>8227</v>
      </c>
      <c r="C497" s="39" t="s">
        <v>21</v>
      </c>
      <c r="D497" s="50">
        <v>46</v>
      </c>
      <c r="E497" s="48">
        <v>53514057015</v>
      </c>
      <c r="F497" s="46">
        <v>1.9</v>
      </c>
      <c r="G497" s="39" t="s">
        <v>22</v>
      </c>
    </row>
    <row r="498" spans="1:7" s="2" customFormat="1" x14ac:dyDescent="0.25">
      <c r="A498" s="80">
        <v>9603</v>
      </c>
      <c r="B498" s="39" t="s">
        <v>8228</v>
      </c>
      <c r="C498" s="39" t="s">
        <v>21</v>
      </c>
      <c r="D498" s="50">
        <v>182.5</v>
      </c>
      <c r="E498" s="48">
        <v>53514057022</v>
      </c>
      <c r="F498" s="46">
        <v>5.7</v>
      </c>
      <c r="G498" s="39" t="s">
        <v>22</v>
      </c>
    </row>
    <row r="499" spans="1:7" s="2" customFormat="1" x14ac:dyDescent="0.25">
      <c r="A499" s="80">
        <v>9604</v>
      </c>
      <c r="B499" s="39" t="s">
        <v>8229</v>
      </c>
      <c r="C499" s="39" t="s">
        <v>21</v>
      </c>
      <c r="D499" s="50">
        <v>173</v>
      </c>
      <c r="E499" s="48">
        <v>53514057039</v>
      </c>
      <c r="F499" s="46">
        <v>5.7</v>
      </c>
      <c r="G499" s="39" t="s">
        <v>22</v>
      </c>
    </row>
    <row r="500" spans="1:7" s="2" customFormat="1" x14ac:dyDescent="0.25">
      <c r="A500" s="80">
        <v>9605</v>
      </c>
      <c r="B500" s="39" t="s">
        <v>8230</v>
      </c>
      <c r="C500" s="39" t="s">
        <v>21</v>
      </c>
      <c r="D500" s="50">
        <v>109</v>
      </c>
      <c r="E500" s="48">
        <v>53514057077</v>
      </c>
      <c r="F500" s="46">
        <v>4.5999999999999996</v>
      </c>
      <c r="G500" s="39" t="s">
        <v>22</v>
      </c>
    </row>
    <row r="501" spans="1:7" s="2" customFormat="1" x14ac:dyDescent="0.25">
      <c r="A501" s="80">
        <v>9606</v>
      </c>
      <c r="B501" s="39" t="s">
        <v>8231</v>
      </c>
      <c r="C501" s="39" t="s">
        <v>21</v>
      </c>
      <c r="D501" s="50">
        <v>60</v>
      </c>
      <c r="E501" s="48">
        <v>53514057084</v>
      </c>
      <c r="F501" s="46">
        <v>4.5999999999999996</v>
      </c>
      <c r="G501" s="39" t="s">
        <v>22</v>
      </c>
    </row>
    <row r="502" spans="1:7" s="2" customFormat="1" x14ac:dyDescent="0.25">
      <c r="A502" s="80">
        <v>9610</v>
      </c>
      <c r="B502" s="39" t="s">
        <v>8232</v>
      </c>
      <c r="C502" s="39" t="s">
        <v>21</v>
      </c>
      <c r="D502" s="50">
        <v>212</v>
      </c>
      <c r="E502" s="48">
        <v>53514057299</v>
      </c>
      <c r="F502" s="46">
        <v>4.5999999999999996</v>
      </c>
      <c r="G502" s="39" t="s">
        <v>22</v>
      </c>
    </row>
    <row r="503" spans="1:7" s="2" customFormat="1" x14ac:dyDescent="0.25">
      <c r="A503" s="80">
        <v>9630</v>
      </c>
      <c r="B503" s="39" t="s">
        <v>8233</v>
      </c>
      <c r="C503" s="39" t="s">
        <v>21</v>
      </c>
      <c r="D503" s="50">
        <v>121.5</v>
      </c>
      <c r="E503" s="48">
        <v>53514057619</v>
      </c>
      <c r="F503" s="46">
        <v>1</v>
      </c>
      <c r="G503" s="39" t="s">
        <v>22</v>
      </c>
    </row>
    <row r="504" spans="1:7" s="2" customFormat="1" x14ac:dyDescent="0.25">
      <c r="A504" s="80">
        <v>9631</v>
      </c>
      <c r="B504" s="39" t="s">
        <v>8234</v>
      </c>
      <c r="C504" s="39" t="s">
        <v>21</v>
      </c>
      <c r="D504" s="50">
        <v>55</v>
      </c>
      <c r="E504" s="48">
        <v>53514057602</v>
      </c>
      <c r="F504" s="46">
        <v>1</v>
      </c>
      <c r="G504" s="39" t="s">
        <v>22</v>
      </c>
    </row>
    <row r="505" spans="1:7" s="2" customFormat="1" x14ac:dyDescent="0.25">
      <c r="A505" s="80">
        <v>9643</v>
      </c>
      <c r="B505" s="39" t="s">
        <v>8235</v>
      </c>
      <c r="C505" s="39" t="s">
        <v>21</v>
      </c>
      <c r="D505" s="50">
        <v>58</v>
      </c>
      <c r="E505" s="48">
        <v>53514057640</v>
      </c>
      <c r="F505" s="46">
        <v>0.2</v>
      </c>
      <c r="G505" s="39" t="s">
        <v>22</v>
      </c>
    </row>
    <row r="506" spans="1:7" s="2" customFormat="1" x14ac:dyDescent="0.25">
      <c r="A506" s="80">
        <v>9644</v>
      </c>
      <c r="B506" s="39" t="s">
        <v>8236</v>
      </c>
      <c r="C506" s="39" t="s">
        <v>21</v>
      </c>
      <c r="D506" s="50">
        <v>185</v>
      </c>
      <c r="E506" s="48">
        <v>53514057657</v>
      </c>
      <c r="F506" s="46">
        <v>0.64</v>
      </c>
      <c r="G506" s="39" t="s">
        <v>22</v>
      </c>
    </row>
    <row r="507" spans="1:7" s="2" customFormat="1" x14ac:dyDescent="0.25">
      <c r="A507" s="80">
        <v>9645</v>
      </c>
      <c r="B507" s="39" t="s">
        <v>8237</v>
      </c>
      <c r="C507" s="39" t="s">
        <v>21</v>
      </c>
      <c r="D507" s="50">
        <v>239.5</v>
      </c>
      <c r="E507" s="48">
        <v>53514057664</v>
      </c>
      <c r="F507" s="46">
        <v>1.28</v>
      </c>
      <c r="G507" s="39" t="s">
        <v>22</v>
      </c>
    </row>
    <row r="508" spans="1:7" s="2" customFormat="1" x14ac:dyDescent="0.25">
      <c r="A508" s="80">
        <v>9646</v>
      </c>
      <c r="B508" s="39" t="s">
        <v>8238</v>
      </c>
      <c r="C508" s="39" t="s">
        <v>21</v>
      </c>
      <c r="D508" s="50">
        <v>182</v>
      </c>
      <c r="E508" s="48">
        <v>53514057688</v>
      </c>
      <c r="F508" s="46">
        <v>0.6</v>
      </c>
      <c r="G508" s="39" t="s">
        <v>22</v>
      </c>
    </row>
    <row r="509" spans="1:7" s="2" customFormat="1" x14ac:dyDescent="0.25">
      <c r="A509" s="80">
        <v>9647</v>
      </c>
      <c r="B509" s="39" t="s">
        <v>8239</v>
      </c>
      <c r="C509" s="39" t="s">
        <v>21</v>
      </c>
      <c r="D509" s="50">
        <v>237</v>
      </c>
      <c r="E509" s="48">
        <v>53514057695</v>
      </c>
      <c r="F509" s="46">
        <v>1.2</v>
      </c>
      <c r="G509" s="39" t="s">
        <v>22</v>
      </c>
    </row>
    <row r="510" spans="1:7" s="2" customFormat="1" x14ac:dyDescent="0.25">
      <c r="A510" s="81">
        <v>9648</v>
      </c>
      <c r="B510" s="82" t="s">
        <v>8240</v>
      </c>
      <c r="C510" s="82" t="s">
        <v>21</v>
      </c>
      <c r="D510" s="50">
        <v>468.5</v>
      </c>
      <c r="E510" s="83">
        <v>53514057701</v>
      </c>
      <c r="F510" s="84">
        <v>5.4</v>
      </c>
      <c r="G510" s="82" t="s">
        <v>22</v>
      </c>
    </row>
    <row r="511" spans="1:7" s="2" customFormat="1" x14ac:dyDescent="0.25">
      <c r="A511" s="81">
        <v>9649</v>
      </c>
      <c r="B511" s="82" t="s">
        <v>8241</v>
      </c>
      <c r="C511" s="82" t="s">
        <v>21</v>
      </c>
      <c r="D511" s="50">
        <v>410.5</v>
      </c>
      <c r="E511" s="83">
        <v>53514057718</v>
      </c>
      <c r="F511" s="84">
        <v>5.4</v>
      </c>
      <c r="G511" s="82" t="s">
        <v>22</v>
      </c>
    </row>
    <row r="512" spans="1:7" s="2" customFormat="1" x14ac:dyDescent="0.25">
      <c r="A512" s="80">
        <v>9655</v>
      </c>
      <c r="B512" s="39" t="s">
        <v>8242</v>
      </c>
      <c r="C512" s="39" t="s">
        <v>21</v>
      </c>
      <c r="D512" s="50">
        <v>182</v>
      </c>
      <c r="E512" s="48">
        <v>53514057756</v>
      </c>
      <c r="F512" s="46">
        <v>0.72</v>
      </c>
      <c r="G512" s="39" t="s">
        <v>22</v>
      </c>
    </row>
    <row r="513" spans="1:7" s="2" customFormat="1" x14ac:dyDescent="0.25">
      <c r="A513" s="80">
        <v>9656</v>
      </c>
      <c r="B513" s="39" t="s">
        <v>8243</v>
      </c>
      <c r="C513" s="39" t="s">
        <v>21</v>
      </c>
      <c r="D513" s="50">
        <v>237</v>
      </c>
      <c r="E513" s="48">
        <v>53514057763</v>
      </c>
      <c r="F513" s="46">
        <v>1.44</v>
      </c>
      <c r="G513" s="39" t="s">
        <v>22</v>
      </c>
    </row>
    <row r="514" spans="1:7" s="2" customFormat="1" x14ac:dyDescent="0.25">
      <c r="A514" s="80">
        <v>9661</v>
      </c>
      <c r="B514" s="39" t="s">
        <v>8244</v>
      </c>
      <c r="C514" s="39" t="s">
        <v>21</v>
      </c>
      <c r="D514" s="50">
        <v>183</v>
      </c>
      <c r="E514" s="48">
        <v>53514057770</v>
      </c>
      <c r="F514" s="46">
        <v>10.8</v>
      </c>
      <c r="G514" s="39" t="s">
        <v>22</v>
      </c>
    </row>
    <row r="515" spans="1:7" s="2" customFormat="1" x14ac:dyDescent="0.25">
      <c r="A515" s="80">
        <v>9662</v>
      </c>
      <c r="B515" s="39" t="s">
        <v>8244</v>
      </c>
      <c r="C515" s="39" t="s">
        <v>21</v>
      </c>
      <c r="D515" s="50">
        <v>126</v>
      </c>
      <c r="E515" s="48">
        <v>53514057787</v>
      </c>
      <c r="F515" s="46">
        <v>10.8</v>
      </c>
      <c r="G515" s="39" t="s">
        <v>22</v>
      </c>
    </row>
    <row r="516" spans="1:7" s="2" customFormat="1" x14ac:dyDescent="0.25">
      <c r="A516" s="80">
        <v>9746</v>
      </c>
      <c r="B516" s="39" t="s">
        <v>8245</v>
      </c>
      <c r="C516" s="39" t="s">
        <v>21</v>
      </c>
      <c r="D516" s="50">
        <v>2.5</v>
      </c>
      <c r="E516" s="48">
        <v>53514197926</v>
      </c>
      <c r="F516" s="46">
        <v>0.16800000000000001</v>
      </c>
      <c r="G516" s="39" t="s">
        <v>22</v>
      </c>
    </row>
    <row r="517" spans="1:7" s="2" customFormat="1" x14ac:dyDescent="0.25">
      <c r="A517" s="80">
        <v>9819</v>
      </c>
      <c r="B517" s="39" t="s">
        <v>8246</v>
      </c>
      <c r="C517" s="39" t="s">
        <v>21</v>
      </c>
      <c r="D517" s="50">
        <v>87</v>
      </c>
      <c r="E517" s="48">
        <v>53514138479</v>
      </c>
      <c r="F517" s="46">
        <v>2.2799999999999998</v>
      </c>
      <c r="G517" s="39" t="s">
        <v>22</v>
      </c>
    </row>
    <row r="518" spans="1:7" s="2" customFormat="1" x14ac:dyDescent="0.25">
      <c r="A518" s="80">
        <v>9861</v>
      </c>
      <c r="B518" s="39" t="s">
        <v>8247</v>
      </c>
      <c r="C518" s="39" t="s">
        <v>21</v>
      </c>
      <c r="D518" s="50">
        <v>29.5</v>
      </c>
      <c r="E518" s="48">
        <v>53514087074</v>
      </c>
      <c r="F518" s="46">
        <v>0.23599999999999999</v>
      </c>
      <c r="G518" s="39" t="s">
        <v>22</v>
      </c>
    </row>
    <row r="519" spans="1:7" s="2" customFormat="1" x14ac:dyDescent="0.25">
      <c r="A519" s="81">
        <v>9862</v>
      </c>
      <c r="B519" s="82" t="s">
        <v>8248</v>
      </c>
      <c r="C519" s="82" t="s">
        <v>21</v>
      </c>
      <c r="D519" s="50">
        <v>403.5</v>
      </c>
      <c r="E519" s="83">
        <v>53514173241</v>
      </c>
      <c r="F519" s="84">
        <v>3.6</v>
      </c>
      <c r="G519" s="82" t="s">
        <v>22</v>
      </c>
    </row>
    <row r="520" spans="1:7" s="2" customFormat="1" x14ac:dyDescent="0.25">
      <c r="A520" s="80">
        <v>9976</v>
      </c>
      <c r="B520" s="39" t="s">
        <v>8249</v>
      </c>
      <c r="C520" s="39" t="s">
        <v>21</v>
      </c>
      <c r="D520" s="50">
        <v>157</v>
      </c>
      <c r="E520" s="48">
        <v>53514060565</v>
      </c>
      <c r="F520" s="46">
        <v>3.6</v>
      </c>
      <c r="G520" s="39" t="s">
        <v>22</v>
      </c>
    </row>
    <row r="521" spans="1:7" s="2" customFormat="1" x14ac:dyDescent="0.25">
      <c r="A521" s="80">
        <v>9977</v>
      </c>
      <c r="B521" s="39" t="s">
        <v>8250</v>
      </c>
      <c r="C521" s="39" t="s">
        <v>21</v>
      </c>
      <c r="D521" s="50">
        <v>107</v>
      </c>
      <c r="E521" s="48">
        <v>53514060558</v>
      </c>
      <c r="F521" s="46">
        <v>5.0999999999999996</v>
      </c>
      <c r="G521" s="39" t="s">
        <v>22</v>
      </c>
    </row>
    <row r="522" spans="1:7" s="2" customFormat="1" x14ac:dyDescent="0.25">
      <c r="A522" s="80">
        <v>9978</v>
      </c>
      <c r="B522" s="39" t="s">
        <v>8251</v>
      </c>
      <c r="C522" s="39" t="s">
        <v>21</v>
      </c>
      <c r="D522" s="50">
        <v>177.5</v>
      </c>
      <c r="E522" s="48">
        <v>53514060596</v>
      </c>
      <c r="F522" s="46">
        <v>0.64</v>
      </c>
      <c r="G522" s="39" t="s">
        <v>22</v>
      </c>
    </row>
    <row r="523" spans="1:7" s="2" customFormat="1" x14ac:dyDescent="0.25">
      <c r="A523" s="80">
        <v>9979</v>
      </c>
      <c r="B523" s="39" t="s">
        <v>8252</v>
      </c>
      <c r="C523" s="39" t="s">
        <v>21</v>
      </c>
      <c r="D523" s="50">
        <v>19</v>
      </c>
      <c r="E523" s="48">
        <v>53514060602</v>
      </c>
      <c r="F523" s="46">
        <v>0.25</v>
      </c>
      <c r="G523" s="39" t="s">
        <v>22</v>
      </c>
    </row>
    <row r="524" spans="1:7" s="2" customFormat="1" x14ac:dyDescent="0.25">
      <c r="A524" s="80">
        <v>9980</v>
      </c>
      <c r="B524" s="39" t="s">
        <v>8253</v>
      </c>
      <c r="C524" s="39" t="s">
        <v>21</v>
      </c>
      <c r="D524" s="50">
        <v>67.5</v>
      </c>
      <c r="E524" s="48">
        <v>53514060572</v>
      </c>
      <c r="F524" s="46">
        <v>2.1</v>
      </c>
      <c r="G524" s="39" t="s">
        <v>22</v>
      </c>
    </row>
    <row r="525" spans="1:7" s="2" customFormat="1" x14ac:dyDescent="0.25">
      <c r="A525" s="81">
        <v>9987</v>
      </c>
      <c r="B525" s="82" t="s">
        <v>8254</v>
      </c>
      <c r="C525" s="82" t="s">
        <v>21</v>
      </c>
      <c r="D525" s="50">
        <v>424</v>
      </c>
      <c r="E525" s="83">
        <v>53514060640</v>
      </c>
      <c r="F525" s="84">
        <v>8</v>
      </c>
      <c r="G525" s="82" t="s">
        <v>22</v>
      </c>
    </row>
    <row r="526" spans="1:7" s="2" customFormat="1" x14ac:dyDescent="0.25">
      <c r="A526" s="81">
        <v>10031</v>
      </c>
      <c r="B526" s="82" t="s">
        <v>8255</v>
      </c>
      <c r="C526" s="82" t="s">
        <v>21</v>
      </c>
      <c r="D526" s="50">
        <v>589</v>
      </c>
      <c r="E526" s="83">
        <v>53514008710</v>
      </c>
      <c r="F526" s="84">
        <v>6.49</v>
      </c>
      <c r="G526" s="82" t="s">
        <v>22</v>
      </c>
    </row>
    <row r="527" spans="1:7" s="2" customFormat="1" x14ac:dyDescent="0.25">
      <c r="A527" s="81">
        <v>10032</v>
      </c>
      <c r="B527" s="82" t="s">
        <v>8256</v>
      </c>
      <c r="C527" s="82" t="s">
        <v>21</v>
      </c>
      <c r="D527" s="50">
        <v>452.5</v>
      </c>
      <c r="E527" s="83">
        <v>53514008727</v>
      </c>
      <c r="F527" s="84">
        <v>0.5</v>
      </c>
      <c r="G527" s="82" t="s">
        <v>22</v>
      </c>
    </row>
    <row r="528" spans="1:7" s="2" customFormat="1" x14ac:dyDescent="0.25">
      <c r="A528" s="80">
        <v>10033</v>
      </c>
      <c r="B528" s="39" t="s">
        <v>8257</v>
      </c>
      <c r="C528" s="39" t="s">
        <v>21</v>
      </c>
      <c r="D528" s="50">
        <v>41.5</v>
      </c>
      <c r="E528" s="48">
        <v>53514008734</v>
      </c>
      <c r="F528" s="46">
        <v>1</v>
      </c>
      <c r="G528" s="39" t="s">
        <v>22</v>
      </c>
    </row>
    <row r="529" spans="1:7" s="2" customFormat="1" x14ac:dyDescent="0.25">
      <c r="A529" s="80">
        <v>10039</v>
      </c>
      <c r="B529" s="39" t="s">
        <v>8258</v>
      </c>
      <c r="C529" s="39" t="s">
        <v>21</v>
      </c>
      <c r="D529" s="50">
        <v>120</v>
      </c>
      <c r="E529" s="48">
        <v>53514008765</v>
      </c>
      <c r="F529" s="46">
        <v>3.2000000000000001E-2</v>
      </c>
      <c r="G529" s="39" t="s">
        <v>22</v>
      </c>
    </row>
    <row r="530" spans="1:7" s="2" customFormat="1" x14ac:dyDescent="0.25">
      <c r="A530" s="80">
        <v>10050</v>
      </c>
      <c r="B530" s="39" t="s">
        <v>8259</v>
      </c>
      <c r="C530" s="39" t="s">
        <v>21</v>
      </c>
      <c r="D530" s="50">
        <v>23</v>
      </c>
      <c r="E530" s="48">
        <v>53514084486</v>
      </c>
      <c r="F530" s="46">
        <v>0.01</v>
      </c>
      <c r="G530" s="39" t="s">
        <v>22</v>
      </c>
    </row>
    <row r="531" spans="1:7" s="2" customFormat="1" x14ac:dyDescent="0.25">
      <c r="A531" s="80">
        <v>10069</v>
      </c>
      <c r="B531" s="39" t="s">
        <v>8260</v>
      </c>
      <c r="C531" s="39" t="s">
        <v>21</v>
      </c>
      <c r="D531" s="50">
        <v>6.5</v>
      </c>
      <c r="E531" s="48">
        <v>53514087081</v>
      </c>
      <c r="F531" s="46">
        <v>0.25</v>
      </c>
      <c r="G531" s="39" t="s">
        <v>22</v>
      </c>
    </row>
    <row r="532" spans="1:7" s="2" customFormat="1" x14ac:dyDescent="0.25">
      <c r="A532" s="80">
        <v>10079</v>
      </c>
      <c r="B532" s="39" t="s">
        <v>8261</v>
      </c>
      <c r="C532" s="39" t="s">
        <v>21</v>
      </c>
      <c r="D532" s="50">
        <v>10</v>
      </c>
      <c r="E532" s="48">
        <v>53514063320</v>
      </c>
      <c r="F532" s="46">
        <v>0.1</v>
      </c>
      <c r="G532" s="39" t="s">
        <v>22</v>
      </c>
    </row>
    <row r="533" spans="1:7" s="2" customFormat="1" x14ac:dyDescent="0.25">
      <c r="A533" s="80">
        <v>10142</v>
      </c>
      <c r="B533" s="39" t="s">
        <v>8262</v>
      </c>
      <c r="C533" s="39" t="s">
        <v>21</v>
      </c>
      <c r="D533" s="50">
        <v>218.5</v>
      </c>
      <c r="E533" s="48">
        <v>53514063344</v>
      </c>
      <c r="F533" s="46">
        <v>0.1</v>
      </c>
      <c r="G533" s="39" t="s">
        <v>22</v>
      </c>
    </row>
    <row r="534" spans="1:7" s="2" customFormat="1" x14ac:dyDescent="0.25">
      <c r="A534" s="80">
        <v>10143</v>
      </c>
      <c r="B534" s="39" t="s">
        <v>8263</v>
      </c>
      <c r="C534" s="39" t="s">
        <v>21</v>
      </c>
      <c r="D534" s="50">
        <v>232.5</v>
      </c>
      <c r="E534" s="48">
        <v>53514063351</v>
      </c>
      <c r="F534" s="46">
        <v>0.1</v>
      </c>
      <c r="G534" s="39" t="s">
        <v>22</v>
      </c>
    </row>
    <row r="535" spans="1:7" s="2" customFormat="1" x14ac:dyDescent="0.25">
      <c r="A535" s="80">
        <v>10152</v>
      </c>
      <c r="B535" s="39" t="s">
        <v>8264</v>
      </c>
      <c r="C535" s="39" t="s">
        <v>21</v>
      </c>
      <c r="D535" s="50">
        <v>3</v>
      </c>
      <c r="E535" s="48">
        <v>53514064938</v>
      </c>
      <c r="F535" s="46">
        <v>0.2</v>
      </c>
      <c r="G535" s="39" t="s">
        <v>22</v>
      </c>
    </row>
    <row r="536" spans="1:7" s="2" customFormat="1" x14ac:dyDescent="0.25">
      <c r="A536" s="80">
        <v>10153</v>
      </c>
      <c r="B536" s="39" t="s">
        <v>8265</v>
      </c>
      <c r="C536" s="39" t="s">
        <v>21</v>
      </c>
      <c r="D536" s="50">
        <v>26.5</v>
      </c>
      <c r="E536" s="48">
        <v>53514064945</v>
      </c>
      <c r="F536" s="46">
        <v>1.1000000000000001</v>
      </c>
      <c r="G536" s="39" t="s">
        <v>22</v>
      </c>
    </row>
    <row r="537" spans="1:7" s="2" customFormat="1" x14ac:dyDescent="0.25">
      <c r="A537" s="80">
        <v>10154</v>
      </c>
      <c r="B537" s="39" t="s">
        <v>8266</v>
      </c>
      <c r="C537" s="39" t="s">
        <v>21</v>
      </c>
      <c r="D537" s="50">
        <v>4.5</v>
      </c>
      <c r="E537" s="48">
        <v>53514064174</v>
      </c>
      <c r="F537" s="46">
        <v>0.2</v>
      </c>
      <c r="G537" s="39" t="s">
        <v>22</v>
      </c>
    </row>
    <row r="538" spans="1:7" s="2" customFormat="1" x14ac:dyDescent="0.25">
      <c r="A538" s="80">
        <v>10155</v>
      </c>
      <c r="B538" s="39" t="s">
        <v>8267</v>
      </c>
      <c r="C538" s="39" t="s">
        <v>21</v>
      </c>
      <c r="D538" s="50">
        <v>59.5</v>
      </c>
      <c r="E538" s="48">
        <v>53514063948</v>
      </c>
      <c r="F538" s="46">
        <v>2.1</v>
      </c>
      <c r="G538" s="39" t="s">
        <v>22</v>
      </c>
    </row>
    <row r="539" spans="1:7" s="2" customFormat="1" x14ac:dyDescent="0.25">
      <c r="A539" s="80">
        <v>10156</v>
      </c>
      <c r="B539" s="39" t="s">
        <v>8268</v>
      </c>
      <c r="C539" s="39" t="s">
        <v>21</v>
      </c>
      <c r="D539" s="50">
        <v>329.5</v>
      </c>
      <c r="E539" s="48">
        <v>53514064952</v>
      </c>
      <c r="F539" s="46">
        <v>20</v>
      </c>
      <c r="G539" s="39" t="s">
        <v>22</v>
      </c>
    </row>
    <row r="540" spans="1:7" s="2" customFormat="1" x14ac:dyDescent="0.25">
      <c r="A540" s="80">
        <v>10157</v>
      </c>
      <c r="B540" s="39" t="s">
        <v>8269</v>
      </c>
      <c r="C540" s="39" t="s">
        <v>21</v>
      </c>
      <c r="D540" s="50">
        <v>337</v>
      </c>
      <c r="E540" s="48">
        <v>53514064969</v>
      </c>
      <c r="F540" s="46">
        <v>18</v>
      </c>
      <c r="G540" s="39" t="s">
        <v>22</v>
      </c>
    </row>
    <row r="541" spans="1:7" s="2" customFormat="1" x14ac:dyDescent="0.25">
      <c r="A541" s="80">
        <v>10158</v>
      </c>
      <c r="B541" s="39" t="s">
        <v>8270</v>
      </c>
      <c r="C541" s="39" t="s">
        <v>21</v>
      </c>
      <c r="D541" s="50">
        <v>22.5</v>
      </c>
      <c r="E541" s="48">
        <v>53514064976</v>
      </c>
      <c r="F541" s="46">
        <v>1</v>
      </c>
      <c r="G541" s="39" t="s">
        <v>22</v>
      </c>
    </row>
    <row r="542" spans="1:7" s="2" customFormat="1" x14ac:dyDescent="0.25">
      <c r="A542" s="80">
        <v>10159</v>
      </c>
      <c r="B542" s="39" t="s">
        <v>8271</v>
      </c>
      <c r="C542" s="39" t="s">
        <v>21</v>
      </c>
      <c r="D542" s="50">
        <v>5</v>
      </c>
      <c r="E542" s="48">
        <v>53514064181</v>
      </c>
      <c r="F542" s="46">
        <v>0.02</v>
      </c>
      <c r="G542" s="39" t="s">
        <v>22</v>
      </c>
    </row>
    <row r="543" spans="1:7" s="2" customFormat="1" x14ac:dyDescent="0.25">
      <c r="A543" s="80">
        <v>10160</v>
      </c>
      <c r="B543" s="39" t="s">
        <v>8272</v>
      </c>
      <c r="C543" s="39" t="s">
        <v>21</v>
      </c>
      <c r="D543" s="50">
        <v>90.5</v>
      </c>
      <c r="E543" s="48">
        <v>53514064891</v>
      </c>
      <c r="F543" s="46">
        <v>5.2</v>
      </c>
      <c r="G543" s="39" t="s">
        <v>22</v>
      </c>
    </row>
    <row r="544" spans="1:7" s="2" customFormat="1" x14ac:dyDescent="0.25">
      <c r="A544" s="80">
        <v>10166</v>
      </c>
      <c r="B544" s="39" t="s">
        <v>8273</v>
      </c>
      <c r="C544" s="39" t="s">
        <v>21</v>
      </c>
      <c r="D544" s="50">
        <v>120.5</v>
      </c>
      <c r="E544" s="48">
        <v>53514064983</v>
      </c>
      <c r="F544" s="46">
        <v>4</v>
      </c>
      <c r="G544" s="39" t="s">
        <v>22</v>
      </c>
    </row>
    <row r="545" spans="1:7" s="2" customFormat="1" x14ac:dyDescent="0.25">
      <c r="A545" s="80">
        <v>10167</v>
      </c>
      <c r="B545" s="39" t="s">
        <v>8274</v>
      </c>
      <c r="C545" s="39" t="s">
        <v>21</v>
      </c>
      <c r="D545" s="50">
        <v>9.5</v>
      </c>
      <c r="E545" s="48">
        <v>53514064990</v>
      </c>
      <c r="F545" s="46">
        <v>0.25</v>
      </c>
      <c r="G545" s="39" t="s">
        <v>22</v>
      </c>
    </row>
    <row r="546" spans="1:7" s="2" customFormat="1" x14ac:dyDescent="0.25">
      <c r="A546" s="80">
        <v>10168</v>
      </c>
      <c r="B546" s="39" t="s">
        <v>8275</v>
      </c>
      <c r="C546" s="39" t="s">
        <v>21</v>
      </c>
      <c r="D546" s="50">
        <v>380</v>
      </c>
      <c r="E546" s="48">
        <v>53514065003</v>
      </c>
      <c r="F546" s="46">
        <v>20</v>
      </c>
      <c r="G546" s="39" t="s">
        <v>22</v>
      </c>
    </row>
    <row r="547" spans="1:7" s="2" customFormat="1" x14ac:dyDescent="0.25">
      <c r="A547" s="81">
        <v>10169</v>
      </c>
      <c r="B547" s="82" t="s">
        <v>8276</v>
      </c>
      <c r="C547" s="82" t="s">
        <v>21</v>
      </c>
      <c r="D547" s="50">
        <v>388</v>
      </c>
      <c r="E547" s="83">
        <v>53514065010</v>
      </c>
      <c r="F547" s="84">
        <v>21.5</v>
      </c>
      <c r="G547" s="82" t="s">
        <v>22</v>
      </c>
    </row>
    <row r="548" spans="1:7" s="2" customFormat="1" x14ac:dyDescent="0.25">
      <c r="A548" s="80">
        <v>10170</v>
      </c>
      <c r="B548" s="39" t="s">
        <v>8277</v>
      </c>
      <c r="C548" s="39" t="s">
        <v>21</v>
      </c>
      <c r="D548" s="50">
        <v>154</v>
      </c>
      <c r="E548" s="48">
        <v>53514065027</v>
      </c>
      <c r="F548" s="46">
        <v>12</v>
      </c>
      <c r="G548" s="39" t="s">
        <v>22</v>
      </c>
    </row>
    <row r="549" spans="1:7" s="2" customFormat="1" x14ac:dyDescent="0.25">
      <c r="A549" s="80">
        <v>10173</v>
      </c>
      <c r="B549" s="39" t="s">
        <v>8278</v>
      </c>
      <c r="C549" s="39" t="s">
        <v>21</v>
      </c>
      <c r="D549" s="50">
        <v>81</v>
      </c>
      <c r="E549" s="48">
        <v>53514065034</v>
      </c>
      <c r="F549" s="46">
        <v>12</v>
      </c>
      <c r="G549" s="39" t="s">
        <v>22</v>
      </c>
    </row>
    <row r="550" spans="1:7" s="2" customFormat="1" x14ac:dyDescent="0.25">
      <c r="A550" s="81">
        <v>10263</v>
      </c>
      <c r="B550" s="82" t="s">
        <v>8279</v>
      </c>
      <c r="C550" s="82" t="s">
        <v>21</v>
      </c>
      <c r="D550" s="50">
        <v>869.5</v>
      </c>
      <c r="E550" s="83">
        <v>53514064044</v>
      </c>
      <c r="F550" s="84">
        <v>47</v>
      </c>
      <c r="G550" s="82" t="s">
        <v>22</v>
      </c>
    </row>
    <row r="551" spans="1:7" s="2" customFormat="1" x14ac:dyDescent="0.25">
      <c r="A551" s="81">
        <v>10264</v>
      </c>
      <c r="B551" s="82" t="s">
        <v>8280</v>
      </c>
      <c r="C551" s="82" t="s">
        <v>21</v>
      </c>
      <c r="D551" s="50">
        <v>866.5</v>
      </c>
      <c r="E551" s="83">
        <v>53514064051</v>
      </c>
      <c r="F551" s="84">
        <v>47</v>
      </c>
      <c r="G551" s="82" t="s">
        <v>22</v>
      </c>
    </row>
    <row r="552" spans="1:7" s="2" customFormat="1" x14ac:dyDescent="0.25">
      <c r="A552" s="81">
        <v>10265</v>
      </c>
      <c r="B552" s="82" t="s">
        <v>8281</v>
      </c>
      <c r="C552" s="82" t="s">
        <v>21</v>
      </c>
      <c r="D552" s="50">
        <v>850.5</v>
      </c>
      <c r="E552" s="83">
        <v>53514064068</v>
      </c>
      <c r="F552" s="84">
        <v>47</v>
      </c>
      <c r="G552" s="82" t="s">
        <v>22</v>
      </c>
    </row>
    <row r="553" spans="1:7" s="2" customFormat="1" x14ac:dyDescent="0.25">
      <c r="A553" s="81">
        <v>10266</v>
      </c>
      <c r="B553" s="82" t="s">
        <v>8282</v>
      </c>
      <c r="C553" s="82" t="s">
        <v>21</v>
      </c>
      <c r="D553" s="50">
        <v>834</v>
      </c>
      <c r="E553" s="83">
        <v>53514064075</v>
      </c>
      <c r="F553" s="84">
        <v>44</v>
      </c>
      <c r="G553" s="82" t="s">
        <v>22</v>
      </c>
    </row>
    <row r="554" spans="1:7" s="2" customFormat="1" x14ac:dyDescent="0.25">
      <c r="A554" s="81">
        <v>10267</v>
      </c>
      <c r="B554" s="82" t="s">
        <v>8283</v>
      </c>
      <c r="C554" s="82" t="s">
        <v>21</v>
      </c>
      <c r="D554" s="50">
        <v>839.5</v>
      </c>
      <c r="E554" s="83">
        <v>53514064082</v>
      </c>
      <c r="F554" s="84">
        <v>40</v>
      </c>
      <c r="G554" s="82" t="s">
        <v>22</v>
      </c>
    </row>
    <row r="555" spans="1:7" s="2" customFormat="1" x14ac:dyDescent="0.25">
      <c r="A555" s="80">
        <v>10269</v>
      </c>
      <c r="B555" s="39" t="s">
        <v>8284</v>
      </c>
      <c r="C555" s="39" t="s">
        <v>21</v>
      </c>
      <c r="D555" s="50">
        <v>292.5</v>
      </c>
      <c r="E555" s="48">
        <v>53514064105</v>
      </c>
      <c r="F555" s="46">
        <v>7.4</v>
      </c>
      <c r="G555" s="39" t="s">
        <v>22</v>
      </c>
    </row>
    <row r="556" spans="1:7" s="2" customFormat="1" x14ac:dyDescent="0.25">
      <c r="A556" s="80">
        <v>10270</v>
      </c>
      <c r="B556" s="39" t="s">
        <v>8285</v>
      </c>
      <c r="C556" s="39" t="s">
        <v>21</v>
      </c>
      <c r="D556" s="50">
        <v>33</v>
      </c>
      <c r="E556" s="48">
        <v>53514064112</v>
      </c>
      <c r="F556" s="46">
        <v>5.2</v>
      </c>
      <c r="G556" s="39" t="s">
        <v>22</v>
      </c>
    </row>
    <row r="557" spans="1:7" s="2" customFormat="1" x14ac:dyDescent="0.25">
      <c r="A557" s="80">
        <v>10271</v>
      </c>
      <c r="B557" s="39" t="s">
        <v>8286</v>
      </c>
      <c r="C557" s="39" t="s">
        <v>21</v>
      </c>
      <c r="D557" s="50">
        <v>125.5</v>
      </c>
      <c r="E557" s="48">
        <v>53514064129</v>
      </c>
      <c r="F557" s="46">
        <v>4.5999999999999996</v>
      </c>
      <c r="G557" s="39" t="s">
        <v>22</v>
      </c>
    </row>
    <row r="558" spans="1:7" s="2" customFormat="1" x14ac:dyDescent="0.25">
      <c r="A558" s="80">
        <v>10272</v>
      </c>
      <c r="B558" s="39" t="s">
        <v>8287</v>
      </c>
      <c r="C558" s="39" t="s">
        <v>21</v>
      </c>
      <c r="D558" s="50">
        <v>119</v>
      </c>
      <c r="E558" s="48">
        <v>53514064136</v>
      </c>
      <c r="F558" s="46">
        <v>4.4000000000000004</v>
      </c>
      <c r="G558" s="39" t="s">
        <v>22</v>
      </c>
    </row>
    <row r="559" spans="1:7" s="2" customFormat="1" x14ac:dyDescent="0.25">
      <c r="A559" s="80">
        <v>10308</v>
      </c>
      <c r="B559" s="39" t="s">
        <v>8288</v>
      </c>
      <c r="C559" s="39" t="s">
        <v>21</v>
      </c>
      <c r="D559" s="50">
        <v>56</v>
      </c>
      <c r="E559" s="48">
        <v>53514067205</v>
      </c>
      <c r="F559" s="46">
        <v>2</v>
      </c>
      <c r="G559" s="39" t="s">
        <v>22</v>
      </c>
    </row>
    <row r="560" spans="1:7" s="2" customFormat="1" x14ac:dyDescent="0.25">
      <c r="A560" s="80">
        <v>10309</v>
      </c>
      <c r="B560" s="39" t="s">
        <v>8289</v>
      </c>
      <c r="C560" s="39" t="s">
        <v>21</v>
      </c>
      <c r="D560" s="50">
        <v>47.5</v>
      </c>
      <c r="E560" s="48">
        <v>53514067212</v>
      </c>
      <c r="F560" s="46">
        <v>3</v>
      </c>
      <c r="G560" s="39" t="s">
        <v>22</v>
      </c>
    </row>
    <row r="561" spans="1:7" s="2" customFormat="1" x14ac:dyDescent="0.25">
      <c r="A561" s="80">
        <v>10310</v>
      </c>
      <c r="B561" s="39" t="s">
        <v>8290</v>
      </c>
      <c r="C561" s="39" t="s">
        <v>21</v>
      </c>
      <c r="D561" s="50">
        <v>56</v>
      </c>
      <c r="E561" s="48">
        <v>53514067229</v>
      </c>
      <c r="F561" s="46">
        <v>3</v>
      </c>
      <c r="G561" s="39" t="s">
        <v>22</v>
      </c>
    </row>
    <row r="562" spans="1:7" s="2" customFormat="1" x14ac:dyDescent="0.25">
      <c r="A562" s="80">
        <v>10330</v>
      </c>
      <c r="B562" s="39" t="s">
        <v>8291</v>
      </c>
      <c r="C562" s="39" t="s">
        <v>21</v>
      </c>
      <c r="D562" s="50">
        <v>28.5</v>
      </c>
      <c r="E562" s="48">
        <v>53514065652</v>
      </c>
      <c r="F562" s="46">
        <v>1.5629999999999999</v>
      </c>
      <c r="G562" s="39" t="s">
        <v>22</v>
      </c>
    </row>
    <row r="563" spans="1:7" s="2" customFormat="1" x14ac:dyDescent="0.25">
      <c r="A563" s="80">
        <v>10331</v>
      </c>
      <c r="B563" s="39" t="s">
        <v>8292</v>
      </c>
      <c r="C563" s="39" t="s">
        <v>21</v>
      </c>
      <c r="D563" s="50">
        <v>30</v>
      </c>
      <c r="E563" s="48">
        <v>53514065669</v>
      </c>
      <c r="F563" s="46">
        <v>2.2799999999999998</v>
      </c>
      <c r="G563" s="39" t="s">
        <v>22</v>
      </c>
    </row>
    <row r="564" spans="1:7" s="2" customFormat="1" x14ac:dyDescent="0.25">
      <c r="A564" s="80">
        <v>10400</v>
      </c>
      <c r="B564" s="39" t="s">
        <v>8293</v>
      </c>
      <c r="C564" s="39" t="s">
        <v>21</v>
      </c>
      <c r="D564" s="50">
        <v>234.5</v>
      </c>
      <c r="E564" s="48">
        <v>53514087098</v>
      </c>
      <c r="F564" s="46">
        <v>12.3</v>
      </c>
      <c r="G564" s="39" t="s">
        <v>22</v>
      </c>
    </row>
    <row r="565" spans="1:7" s="2" customFormat="1" x14ac:dyDescent="0.25">
      <c r="A565" s="81">
        <v>10402</v>
      </c>
      <c r="B565" s="82" t="s">
        <v>8294</v>
      </c>
      <c r="C565" s="82" t="s">
        <v>21</v>
      </c>
      <c r="D565" s="50">
        <v>473.5</v>
      </c>
      <c r="E565" s="83">
        <v>53514087104</v>
      </c>
      <c r="F565" s="84">
        <v>5.17</v>
      </c>
      <c r="G565" s="82" t="s">
        <v>22</v>
      </c>
    </row>
    <row r="566" spans="1:7" s="2" customFormat="1" x14ac:dyDescent="0.25">
      <c r="A566" s="80">
        <v>10407</v>
      </c>
      <c r="B566" s="39" t="s">
        <v>8295</v>
      </c>
      <c r="C566" s="39" t="s">
        <v>21</v>
      </c>
      <c r="D566" s="50">
        <v>139</v>
      </c>
      <c r="E566" s="48">
        <v>53514214906</v>
      </c>
      <c r="F566" s="46">
        <v>1.345</v>
      </c>
      <c r="G566" s="39" t="s">
        <v>22</v>
      </c>
    </row>
    <row r="567" spans="1:7" s="2" customFormat="1" x14ac:dyDescent="0.25">
      <c r="A567" s="80">
        <v>10409</v>
      </c>
      <c r="B567" s="39" t="s">
        <v>8296</v>
      </c>
      <c r="C567" s="39" t="s">
        <v>21</v>
      </c>
      <c r="D567" s="50">
        <v>22</v>
      </c>
      <c r="E567" s="48">
        <v>53514087111</v>
      </c>
      <c r="F567" s="46">
        <v>0.08</v>
      </c>
      <c r="G567" s="39" t="s">
        <v>22</v>
      </c>
    </row>
    <row r="568" spans="1:7" s="2" customFormat="1" x14ac:dyDescent="0.25">
      <c r="A568" s="80">
        <v>10463</v>
      </c>
      <c r="B568" s="39" t="s">
        <v>8297</v>
      </c>
      <c r="C568" s="39" t="s">
        <v>21</v>
      </c>
      <c r="D568" s="50">
        <v>230</v>
      </c>
      <c r="E568" s="48">
        <v>53514067243</v>
      </c>
      <c r="F568" s="46">
        <v>21.8</v>
      </c>
      <c r="G568" s="39" t="s">
        <v>22</v>
      </c>
    </row>
    <row r="569" spans="1:7" s="2" customFormat="1" x14ac:dyDescent="0.25">
      <c r="A569" s="80">
        <v>10464</v>
      </c>
      <c r="B569" s="39" t="s">
        <v>8298</v>
      </c>
      <c r="C569" s="39" t="s">
        <v>21</v>
      </c>
      <c r="D569" s="50">
        <v>223.5</v>
      </c>
      <c r="E569" s="48">
        <v>53514067250</v>
      </c>
      <c r="F569" s="46">
        <v>21.6</v>
      </c>
      <c r="G569" s="39" t="s">
        <v>22</v>
      </c>
    </row>
    <row r="570" spans="1:7" s="2" customFormat="1" x14ac:dyDescent="0.25">
      <c r="A570" s="80">
        <v>10465</v>
      </c>
      <c r="B570" s="39" t="s">
        <v>8299</v>
      </c>
      <c r="C570" s="39" t="s">
        <v>21</v>
      </c>
      <c r="D570" s="50">
        <v>264.5</v>
      </c>
      <c r="E570" s="48">
        <v>53514067267</v>
      </c>
      <c r="F570" s="46">
        <v>21.8</v>
      </c>
      <c r="G570" s="39" t="s">
        <v>22</v>
      </c>
    </row>
    <row r="571" spans="1:7" s="2" customFormat="1" x14ac:dyDescent="0.25">
      <c r="A571" s="80">
        <v>10497</v>
      </c>
      <c r="B571" s="39" t="s">
        <v>8300</v>
      </c>
      <c r="C571" s="39" t="s">
        <v>21</v>
      </c>
      <c r="D571" s="50">
        <v>80</v>
      </c>
      <c r="E571" s="48">
        <v>53514068875</v>
      </c>
      <c r="F571" s="46">
        <v>3</v>
      </c>
      <c r="G571" s="39" t="s">
        <v>22</v>
      </c>
    </row>
    <row r="572" spans="1:7" s="2" customFormat="1" x14ac:dyDescent="0.25">
      <c r="A572" s="80">
        <v>10499</v>
      </c>
      <c r="B572" s="39" t="s">
        <v>8301</v>
      </c>
      <c r="C572" s="39" t="s">
        <v>21</v>
      </c>
      <c r="D572" s="50">
        <v>5.5</v>
      </c>
      <c r="E572" s="48">
        <v>53514068882</v>
      </c>
      <c r="F572" s="46">
        <v>0.05</v>
      </c>
      <c r="G572" s="39" t="s">
        <v>22</v>
      </c>
    </row>
    <row r="573" spans="1:7" s="2" customFormat="1" x14ac:dyDescent="0.25">
      <c r="A573" s="80">
        <v>10526</v>
      </c>
      <c r="B573" s="39" t="s">
        <v>8302</v>
      </c>
      <c r="C573" s="39" t="s">
        <v>21</v>
      </c>
      <c r="D573" s="50">
        <v>120</v>
      </c>
      <c r="E573" s="48">
        <v>53514067748</v>
      </c>
      <c r="F573" s="46">
        <v>4.5999999999999996</v>
      </c>
      <c r="G573" s="39" t="s">
        <v>22</v>
      </c>
    </row>
    <row r="574" spans="1:7" s="2" customFormat="1" x14ac:dyDescent="0.25">
      <c r="A574" s="80">
        <v>10529</v>
      </c>
      <c r="B574" s="39" t="s">
        <v>8303</v>
      </c>
      <c r="C574" s="39" t="s">
        <v>21</v>
      </c>
      <c r="D574" s="50">
        <v>224.5</v>
      </c>
      <c r="E574" s="48">
        <v>53514067755</v>
      </c>
      <c r="F574" s="46">
        <v>21.8</v>
      </c>
      <c r="G574" s="39" t="s">
        <v>22</v>
      </c>
    </row>
    <row r="575" spans="1:7" s="2" customFormat="1" x14ac:dyDescent="0.25">
      <c r="A575" s="80">
        <v>10532</v>
      </c>
      <c r="B575" s="39" t="s">
        <v>8304</v>
      </c>
      <c r="C575" s="39" t="s">
        <v>21</v>
      </c>
      <c r="D575" s="50">
        <v>12</v>
      </c>
      <c r="E575" s="48">
        <v>53514068899</v>
      </c>
      <c r="F575" s="46">
        <v>0.15</v>
      </c>
      <c r="G575" s="39" t="s">
        <v>22</v>
      </c>
    </row>
    <row r="576" spans="1:7" s="2" customFormat="1" x14ac:dyDescent="0.25">
      <c r="A576" s="80">
        <v>10666</v>
      </c>
      <c r="B576" s="39" t="s">
        <v>8305</v>
      </c>
      <c r="C576" s="39" t="s">
        <v>21</v>
      </c>
      <c r="D576" s="50">
        <v>27.5</v>
      </c>
      <c r="E576" s="48">
        <v>53514069117</v>
      </c>
      <c r="F576" s="46">
        <v>0.6</v>
      </c>
      <c r="G576" s="39" t="s">
        <v>22</v>
      </c>
    </row>
    <row r="577" spans="1:7" s="2" customFormat="1" x14ac:dyDescent="0.25">
      <c r="A577" s="81">
        <v>10670</v>
      </c>
      <c r="B577" s="82" t="s">
        <v>8306</v>
      </c>
      <c r="C577" s="82" t="s">
        <v>21</v>
      </c>
      <c r="D577" s="50">
        <v>839</v>
      </c>
      <c r="E577" s="83">
        <v>53514069346</v>
      </c>
      <c r="F577" s="84">
        <v>45</v>
      </c>
      <c r="G577" s="82" t="s">
        <v>22</v>
      </c>
    </row>
    <row r="578" spans="1:7" s="2" customFormat="1" x14ac:dyDescent="0.25">
      <c r="A578" s="80">
        <v>10700</v>
      </c>
      <c r="B578" s="39" t="s">
        <v>8307</v>
      </c>
      <c r="C578" s="39" t="s">
        <v>21</v>
      </c>
      <c r="D578" s="50">
        <v>129</v>
      </c>
      <c r="E578" s="48">
        <v>53514069841</v>
      </c>
      <c r="F578" s="46">
        <v>2</v>
      </c>
      <c r="G578" s="39" t="s">
        <v>22</v>
      </c>
    </row>
    <row r="579" spans="1:7" s="2" customFormat="1" x14ac:dyDescent="0.25">
      <c r="A579" s="80">
        <v>10717</v>
      </c>
      <c r="B579" s="39" t="s">
        <v>8308</v>
      </c>
      <c r="C579" s="39" t="s">
        <v>21</v>
      </c>
      <c r="D579" s="50">
        <v>6</v>
      </c>
      <c r="E579" s="48">
        <v>53514071769</v>
      </c>
      <c r="F579" s="46">
        <v>0.33500000000000002</v>
      </c>
      <c r="G579" s="39" t="s">
        <v>22</v>
      </c>
    </row>
    <row r="580" spans="1:7" s="2" customFormat="1" x14ac:dyDescent="0.25">
      <c r="A580" s="80">
        <v>10718</v>
      </c>
      <c r="B580" s="39" t="s">
        <v>8309</v>
      </c>
      <c r="C580" s="39" t="s">
        <v>21</v>
      </c>
      <c r="D580" s="50">
        <v>104.5</v>
      </c>
      <c r="E580" s="48">
        <v>53514071035</v>
      </c>
      <c r="F580" s="46">
        <v>12.3</v>
      </c>
      <c r="G580" s="39" t="s">
        <v>22</v>
      </c>
    </row>
    <row r="581" spans="1:7" s="2" customFormat="1" x14ac:dyDescent="0.25">
      <c r="A581" s="80">
        <v>10720</v>
      </c>
      <c r="B581" s="39" t="s">
        <v>8310</v>
      </c>
      <c r="C581" s="39" t="s">
        <v>21</v>
      </c>
      <c r="D581" s="50">
        <v>104.5</v>
      </c>
      <c r="E581" s="48">
        <v>53514071776</v>
      </c>
      <c r="F581" s="46">
        <v>12.3</v>
      </c>
      <c r="G581" s="39" t="s">
        <v>22</v>
      </c>
    </row>
    <row r="582" spans="1:7" s="2" customFormat="1" x14ac:dyDescent="0.25">
      <c r="A582" s="80">
        <v>10797</v>
      </c>
      <c r="B582" s="39" t="s">
        <v>8311</v>
      </c>
      <c r="C582" s="39" t="s">
        <v>21</v>
      </c>
      <c r="D582" s="50">
        <v>137</v>
      </c>
      <c r="E582" s="48">
        <v>53514087296</v>
      </c>
      <c r="F582" s="46">
        <v>1.5</v>
      </c>
      <c r="G582" s="39" t="s">
        <v>22</v>
      </c>
    </row>
    <row r="583" spans="1:7" s="2" customFormat="1" x14ac:dyDescent="0.25">
      <c r="A583" s="80">
        <v>10827</v>
      </c>
      <c r="B583" s="39" t="s">
        <v>8312</v>
      </c>
      <c r="C583" s="39" t="s">
        <v>21</v>
      </c>
      <c r="D583" s="50">
        <v>155</v>
      </c>
      <c r="E583" s="48">
        <v>53514077976</v>
      </c>
      <c r="F583" s="46">
        <v>1.1000000000000001</v>
      </c>
      <c r="G583" s="39" t="s">
        <v>22</v>
      </c>
    </row>
    <row r="584" spans="1:7" s="2" customFormat="1" x14ac:dyDescent="0.25">
      <c r="A584" s="80">
        <v>10828</v>
      </c>
      <c r="B584" s="39" t="s">
        <v>8313</v>
      </c>
      <c r="C584" s="39" t="s">
        <v>21</v>
      </c>
      <c r="D584" s="50">
        <v>175</v>
      </c>
      <c r="E584" s="48">
        <v>53514078034</v>
      </c>
      <c r="F584" s="46">
        <v>3.6</v>
      </c>
      <c r="G584" s="39" t="s">
        <v>22</v>
      </c>
    </row>
    <row r="585" spans="1:7" s="2" customFormat="1" x14ac:dyDescent="0.25">
      <c r="A585" s="80">
        <v>10829</v>
      </c>
      <c r="B585" s="39" t="s">
        <v>8314</v>
      </c>
      <c r="C585" s="39" t="s">
        <v>21</v>
      </c>
      <c r="D585" s="50">
        <v>52.5</v>
      </c>
      <c r="E585" s="48">
        <v>53514078041</v>
      </c>
      <c r="F585" s="46">
        <v>0.1</v>
      </c>
      <c r="G585" s="39" t="s">
        <v>22</v>
      </c>
    </row>
    <row r="586" spans="1:7" s="2" customFormat="1" x14ac:dyDescent="0.25">
      <c r="A586" s="80">
        <v>10830</v>
      </c>
      <c r="B586" s="39" t="s">
        <v>8315</v>
      </c>
      <c r="C586" s="39" t="s">
        <v>21</v>
      </c>
      <c r="D586" s="50">
        <v>26</v>
      </c>
      <c r="E586" s="48">
        <v>53514078058</v>
      </c>
      <c r="F586" s="46">
        <v>0.1</v>
      </c>
      <c r="G586" s="39" t="s">
        <v>22</v>
      </c>
    </row>
    <row r="587" spans="1:7" s="2" customFormat="1" x14ac:dyDescent="0.25">
      <c r="A587" s="80">
        <v>10831</v>
      </c>
      <c r="B587" s="39" t="s">
        <v>8316</v>
      </c>
      <c r="C587" s="39" t="s">
        <v>21</v>
      </c>
      <c r="D587" s="50">
        <v>237.5</v>
      </c>
      <c r="E587" s="48">
        <v>53514078065</v>
      </c>
      <c r="F587" s="46">
        <v>5.0999999999999996</v>
      </c>
      <c r="G587" s="39" t="s">
        <v>22</v>
      </c>
    </row>
    <row r="588" spans="1:7" s="2" customFormat="1" x14ac:dyDescent="0.25">
      <c r="A588" s="80">
        <v>10832</v>
      </c>
      <c r="B588" s="39" t="s">
        <v>8317</v>
      </c>
      <c r="C588" s="39" t="s">
        <v>21</v>
      </c>
      <c r="D588" s="50">
        <v>352.5</v>
      </c>
      <c r="E588" s="48">
        <v>53514078072</v>
      </c>
      <c r="F588" s="46">
        <v>2.5</v>
      </c>
      <c r="G588" s="39" t="s">
        <v>22</v>
      </c>
    </row>
    <row r="589" spans="1:7" s="2" customFormat="1" x14ac:dyDescent="0.25">
      <c r="A589" s="80">
        <v>10833</v>
      </c>
      <c r="B589" s="39" t="s">
        <v>8318</v>
      </c>
      <c r="C589" s="39" t="s">
        <v>21</v>
      </c>
      <c r="D589" s="50">
        <v>21.5</v>
      </c>
      <c r="E589" s="48">
        <v>53514078089</v>
      </c>
      <c r="F589" s="46">
        <v>0.01</v>
      </c>
      <c r="G589" s="39" t="s">
        <v>22</v>
      </c>
    </row>
    <row r="590" spans="1:7" s="2" customFormat="1" x14ac:dyDescent="0.25">
      <c r="A590" s="80">
        <v>10839</v>
      </c>
      <c r="B590" s="39" t="s">
        <v>8319</v>
      </c>
      <c r="C590" s="39" t="s">
        <v>21</v>
      </c>
      <c r="D590" s="50">
        <v>53</v>
      </c>
      <c r="E590" s="48">
        <v>53514078201</v>
      </c>
      <c r="F590" s="46">
        <v>2</v>
      </c>
      <c r="G590" s="39" t="s">
        <v>22</v>
      </c>
    </row>
    <row r="591" spans="1:7" s="2" customFormat="1" x14ac:dyDescent="0.25">
      <c r="A591" s="80">
        <v>10840</v>
      </c>
      <c r="B591" s="39" t="s">
        <v>8320</v>
      </c>
      <c r="C591" s="39" t="s">
        <v>21</v>
      </c>
      <c r="D591" s="50">
        <v>176</v>
      </c>
      <c r="E591" s="48">
        <v>53514078171</v>
      </c>
      <c r="F591" s="46">
        <v>14</v>
      </c>
      <c r="G591" s="39" t="s">
        <v>22</v>
      </c>
    </row>
    <row r="592" spans="1:7" s="2" customFormat="1" x14ac:dyDescent="0.25">
      <c r="A592" s="80">
        <v>10841</v>
      </c>
      <c r="B592" s="39" t="s">
        <v>8321</v>
      </c>
      <c r="C592" s="39" t="s">
        <v>21</v>
      </c>
      <c r="D592" s="50">
        <v>159.5</v>
      </c>
      <c r="E592" s="48">
        <v>53514078188</v>
      </c>
      <c r="F592" s="46">
        <v>14</v>
      </c>
      <c r="G592" s="39" t="s">
        <v>22</v>
      </c>
    </row>
    <row r="593" spans="1:7" s="2" customFormat="1" x14ac:dyDescent="0.25">
      <c r="A593" s="80">
        <v>10842</v>
      </c>
      <c r="B593" s="39" t="s">
        <v>8322</v>
      </c>
      <c r="C593" s="39" t="s">
        <v>21</v>
      </c>
      <c r="D593" s="50">
        <v>144</v>
      </c>
      <c r="E593" s="48">
        <v>53514078195</v>
      </c>
      <c r="F593" s="46">
        <v>14</v>
      </c>
      <c r="G593" s="39" t="s">
        <v>22</v>
      </c>
    </row>
    <row r="594" spans="1:7" s="2" customFormat="1" x14ac:dyDescent="0.25">
      <c r="A594" s="80">
        <v>10843</v>
      </c>
      <c r="B594" s="39" t="s">
        <v>8323</v>
      </c>
      <c r="C594" s="39" t="s">
        <v>21</v>
      </c>
      <c r="D594" s="50">
        <v>230.5</v>
      </c>
      <c r="E594" s="48">
        <v>53514078300</v>
      </c>
      <c r="F594" s="46">
        <v>5</v>
      </c>
      <c r="G594" s="39" t="s">
        <v>22</v>
      </c>
    </row>
    <row r="595" spans="1:7" s="2" customFormat="1" x14ac:dyDescent="0.25">
      <c r="A595" s="80">
        <v>10844</v>
      </c>
      <c r="B595" s="39" t="s">
        <v>8324</v>
      </c>
      <c r="C595" s="39" t="s">
        <v>21</v>
      </c>
      <c r="D595" s="50">
        <v>221.5</v>
      </c>
      <c r="E595" s="48">
        <v>53514078317</v>
      </c>
      <c r="F595" s="46">
        <v>5.9</v>
      </c>
      <c r="G595" s="39" t="s">
        <v>22</v>
      </c>
    </row>
    <row r="596" spans="1:7" s="2" customFormat="1" x14ac:dyDescent="0.25">
      <c r="A596" s="80">
        <v>10863</v>
      </c>
      <c r="B596" s="39" t="s">
        <v>8325</v>
      </c>
      <c r="C596" s="39" t="s">
        <v>21</v>
      </c>
      <c r="D596" s="50">
        <v>2</v>
      </c>
      <c r="E596" s="48">
        <v>53514158842</v>
      </c>
      <c r="F596" s="46">
        <v>0.01</v>
      </c>
      <c r="G596" s="39" t="s">
        <v>22</v>
      </c>
    </row>
    <row r="597" spans="1:7" s="2" customFormat="1" x14ac:dyDescent="0.25">
      <c r="A597" s="80">
        <v>10865</v>
      </c>
      <c r="B597" s="39" t="s">
        <v>8326</v>
      </c>
      <c r="C597" s="39" t="s">
        <v>21</v>
      </c>
      <c r="D597" s="50">
        <v>83</v>
      </c>
      <c r="E597" s="48">
        <v>53514095130</v>
      </c>
      <c r="F597" s="46">
        <v>3.5</v>
      </c>
      <c r="G597" s="39" t="s">
        <v>22</v>
      </c>
    </row>
    <row r="598" spans="1:7" s="2" customFormat="1" x14ac:dyDescent="0.25">
      <c r="A598" s="80">
        <v>10925</v>
      </c>
      <c r="B598" s="39" t="s">
        <v>8327</v>
      </c>
      <c r="C598" s="39" t="s">
        <v>21</v>
      </c>
      <c r="D598" s="50">
        <v>31.5</v>
      </c>
      <c r="E598" s="48">
        <v>53514071950</v>
      </c>
      <c r="F598" s="46">
        <v>1.6</v>
      </c>
      <c r="G598" s="39" t="s">
        <v>22</v>
      </c>
    </row>
    <row r="599" spans="1:7" s="2" customFormat="1" x14ac:dyDescent="0.25">
      <c r="A599" s="80">
        <v>10926</v>
      </c>
      <c r="B599" s="39" t="s">
        <v>8328</v>
      </c>
      <c r="C599" s="39" t="s">
        <v>21</v>
      </c>
      <c r="D599" s="50">
        <v>38</v>
      </c>
      <c r="E599" s="48">
        <v>53514071967</v>
      </c>
      <c r="F599" s="46">
        <v>1.6</v>
      </c>
      <c r="G599" s="39" t="s">
        <v>22</v>
      </c>
    </row>
    <row r="600" spans="1:7" s="2" customFormat="1" x14ac:dyDescent="0.25">
      <c r="A600" s="80">
        <v>10927</v>
      </c>
      <c r="B600" s="39" t="s">
        <v>8329</v>
      </c>
      <c r="C600" s="39" t="s">
        <v>21</v>
      </c>
      <c r="D600" s="50">
        <v>40.5</v>
      </c>
      <c r="E600" s="48">
        <v>53514071974</v>
      </c>
      <c r="F600" s="46">
        <v>1.6</v>
      </c>
      <c r="G600" s="39" t="s">
        <v>22</v>
      </c>
    </row>
    <row r="601" spans="1:7" s="2" customFormat="1" x14ac:dyDescent="0.25">
      <c r="A601" s="80">
        <v>10928</v>
      </c>
      <c r="B601" s="39" t="s">
        <v>8330</v>
      </c>
      <c r="C601" s="39" t="s">
        <v>21</v>
      </c>
      <c r="D601" s="50">
        <v>43.5</v>
      </c>
      <c r="E601" s="48">
        <v>53514071981</v>
      </c>
      <c r="F601" s="46">
        <v>1.6</v>
      </c>
      <c r="G601" s="39" t="s">
        <v>22</v>
      </c>
    </row>
    <row r="602" spans="1:7" s="2" customFormat="1" x14ac:dyDescent="0.25">
      <c r="A602" s="80">
        <v>10935</v>
      </c>
      <c r="B602" s="39" t="s">
        <v>8331</v>
      </c>
      <c r="C602" s="39" t="s">
        <v>21</v>
      </c>
      <c r="D602" s="50">
        <v>2</v>
      </c>
      <c r="E602" s="48">
        <v>53514079116</v>
      </c>
      <c r="F602" s="46">
        <v>1.6E-2</v>
      </c>
      <c r="G602" s="39" t="s">
        <v>22</v>
      </c>
    </row>
    <row r="603" spans="1:7" s="2" customFormat="1" x14ac:dyDescent="0.25">
      <c r="A603" s="80">
        <v>10959</v>
      </c>
      <c r="B603" s="39" t="s">
        <v>8332</v>
      </c>
      <c r="C603" s="39" t="s">
        <v>21</v>
      </c>
      <c r="D603" s="50">
        <v>88</v>
      </c>
      <c r="E603" s="48">
        <v>53514072438</v>
      </c>
      <c r="F603" s="46">
        <v>5.25</v>
      </c>
      <c r="G603" s="39" t="s">
        <v>22</v>
      </c>
    </row>
    <row r="604" spans="1:7" s="2" customFormat="1" x14ac:dyDescent="0.25">
      <c r="A604" s="80">
        <v>10973</v>
      </c>
      <c r="B604" s="39" t="s">
        <v>8333</v>
      </c>
      <c r="C604" s="39" t="s">
        <v>21</v>
      </c>
      <c r="D604" s="50">
        <v>34</v>
      </c>
      <c r="E604" s="48">
        <v>53514072629</v>
      </c>
      <c r="F604" s="46">
        <v>1.06</v>
      </c>
      <c r="G604" s="39" t="s">
        <v>22</v>
      </c>
    </row>
    <row r="605" spans="1:7" s="2" customFormat="1" x14ac:dyDescent="0.25">
      <c r="A605" s="80">
        <v>10992</v>
      </c>
      <c r="B605" s="39" t="s">
        <v>8334</v>
      </c>
      <c r="C605" s="39" t="s">
        <v>21</v>
      </c>
      <c r="D605" s="50">
        <v>162.5</v>
      </c>
      <c r="E605" s="48">
        <v>53514072957</v>
      </c>
      <c r="F605" s="46">
        <v>0.1</v>
      </c>
      <c r="G605" s="39" t="s">
        <v>22</v>
      </c>
    </row>
    <row r="606" spans="1:7" s="2" customFormat="1" x14ac:dyDescent="0.25">
      <c r="A606" s="80">
        <v>10994</v>
      </c>
      <c r="B606" s="39" t="s">
        <v>8335</v>
      </c>
      <c r="C606" s="39" t="s">
        <v>21</v>
      </c>
      <c r="D606" s="50">
        <v>98.5</v>
      </c>
      <c r="E606" s="48">
        <v>53514072971</v>
      </c>
      <c r="F606" s="46">
        <v>5.4</v>
      </c>
      <c r="G606" s="39" t="s">
        <v>22</v>
      </c>
    </row>
    <row r="607" spans="1:7" s="2" customFormat="1" x14ac:dyDescent="0.25">
      <c r="A607" s="80">
        <v>10996</v>
      </c>
      <c r="B607" s="39" t="s">
        <v>8336</v>
      </c>
      <c r="C607" s="39" t="s">
        <v>21</v>
      </c>
      <c r="D607" s="50">
        <v>104</v>
      </c>
      <c r="E607" s="48">
        <v>53514073008</v>
      </c>
      <c r="F607" s="46">
        <v>4</v>
      </c>
      <c r="G607" s="39" t="s">
        <v>22</v>
      </c>
    </row>
    <row r="608" spans="1:7" s="2" customFormat="1" x14ac:dyDescent="0.25">
      <c r="A608" s="80">
        <v>10998</v>
      </c>
      <c r="B608" s="39" t="s">
        <v>8337</v>
      </c>
      <c r="C608" s="39" t="s">
        <v>21</v>
      </c>
      <c r="D608" s="50">
        <v>5</v>
      </c>
      <c r="E608" s="48">
        <v>53514076306</v>
      </c>
      <c r="F608" s="46">
        <v>0.36</v>
      </c>
      <c r="G608" s="39" t="s">
        <v>22</v>
      </c>
    </row>
    <row r="609" spans="1:7" s="2" customFormat="1" x14ac:dyDescent="0.25">
      <c r="A609" s="80">
        <v>11042</v>
      </c>
      <c r="B609" s="39" t="s">
        <v>8338</v>
      </c>
      <c r="C609" s="39" t="s">
        <v>21</v>
      </c>
      <c r="D609" s="50">
        <v>61.5</v>
      </c>
      <c r="E609" s="48">
        <v>53514088729</v>
      </c>
      <c r="F609" s="46">
        <v>2.6</v>
      </c>
      <c r="G609" s="39" t="s">
        <v>22</v>
      </c>
    </row>
    <row r="610" spans="1:7" s="2" customFormat="1" x14ac:dyDescent="0.25">
      <c r="A610" s="80">
        <v>11057</v>
      </c>
      <c r="B610" s="39" t="s">
        <v>8339</v>
      </c>
      <c r="C610" s="39" t="s">
        <v>21</v>
      </c>
      <c r="D610" s="50">
        <v>3</v>
      </c>
      <c r="E610" s="48">
        <v>53514070496</v>
      </c>
      <c r="F610" s="46">
        <v>0.1</v>
      </c>
      <c r="G610" s="39" t="s">
        <v>22</v>
      </c>
    </row>
    <row r="611" spans="1:7" s="2" customFormat="1" x14ac:dyDescent="0.25">
      <c r="A611" s="80">
        <v>11058</v>
      </c>
      <c r="B611" s="39" t="s">
        <v>8340</v>
      </c>
      <c r="C611" s="39" t="s">
        <v>21</v>
      </c>
      <c r="D611" s="50">
        <v>117.5</v>
      </c>
      <c r="E611" s="48">
        <v>53514070502</v>
      </c>
      <c r="F611" s="46">
        <v>10.75</v>
      </c>
      <c r="G611" s="39" t="s">
        <v>22</v>
      </c>
    </row>
    <row r="612" spans="1:7" s="2" customFormat="1" x14ac:dyDescent="0.25">
      <c r="A612" s="80">
        <v>11059</v>
      </c>
      <c r="B612" s="39" t="s">
        <v>8341</v>
      </c>
      <c r="C612" s="39" t="s">
        <v>21</v>
      </c>
      <c r="D612" s="50">
        <v>155</v>
      </c>
      <c r="E612" s="48">
        <v>53514070519</v>
      </c>
      <c r="F612" s="46">
        <v>4.9000000000000004</v>
      </c>
      <c r="G612" s="39" t="s">
        <v>22</v>
      </c>
    </row>
    <row r="613" spans="1:7" s="2" customFormat="1" x14ac:dyDescent="0.25">
      <c r="A613" s="80">
        <v>11060</v>
      </c>
      <c r="B613" s="39" t="s">
        <v>8342</v>
      </c>
      <c r="C613" s="39" t="s">
        <v>21</v>
      </c>
      <c r="D613" s="50">
        <v>132</v>
      </c>
      <c r="E613" s="48">
        <v>53514070526</v>
      </c>
      <c r="F613" s="46">
        <v>3.7</v>
      </c>
      <c r="G613" s="39" t="s">
        <v>22</v>
      </c>
    </row>
    <row r="614" spans="1:7" s="2" customFormat="1" x14ac:dyDescent="0.25">
      <c r="A614" s="80">
        <v>11061</v>
      </c>
      <c r="B614" s="39" t="s">
        <v>8343</v>
      </c>
      <c r="C614" s="39" t="s">
        <v>21</v>
      </c>
      <c r="D614" s="50">
        <v>117.5</v>
      </c>
      <c r="E614" s="48">
        <v>53514070533</v>
      </c>
      <c r="F614" s="46">
        <v>5.25</v>
      </c>
      <c r="G614" s="39" t="s">
        <v>22</v>
      </c>
    </row>
    <row r="615" spans="1:7" s="2" customFormat="1" x14ac:dyDescent="0.25">
      <c r="A615" s="80">
        <v>11062</v>
      </c>
      <c r="B615" s="39" t="s">
        <v>8344</v>
      </c>
      <c r="C615" s="39" t="s">
        <v>21</v>
      </c>
      <c r="D615" s="50">
        <v>5.5</v>
      </c>
      <c r="E615" s="48">
        <v>53514070540</v>
      </c>
      <c r="F615" s="46">
        <v>0.01</v>
      </c>
      <c r="G615" s="39" t="s">
        <v>22</v>
      </c>
    </row>
    <row r="616" spans="1:7" s="2" customFormat="1" x14ac:dyDescent="0.25">
      <c r="A616" s="80">
        <v>11063</v>
      </c>
      <c r="B616" s="39" t="s">
        <v>8345</v>
      </c>
      <c r="C616" s="39" t="s">
        <v>21</v>
      </c>
      <c r="D616" s="50">
        <v>351</v>
      </c>
      <c r="E616" s="48">
        <v>53514070694</v>
      </c>
      <c r="F616" s="46">
        <v>14.5</v>
      </c>
      <c r="G616" s="39" t="s">
        <v>22</v>
      </c>
    </row>
    <row r="617" spans="1:7" s="2" customFormat="1" x14ac:dyDescent="0.25">
      <c r="A617" s="80">
        <v>11064</v>
      </c>
      <c r="B617" s="39" t="s">
        <v>8346</v>
      </c>
      <c r="C617" s="39" t="s">
        <v>21</v>
      </c>
      <c r="D617" s="50">
        <v>9.5</v>
      </c>
      <c r="E617" s="48">
        <v>53514070687</v>
      </c>
      <c r="F617" s="46">
        <v>0.1</v>
      </c>
      <c r="G617" s="39" t="s">
        <v>22</v>
      </c>
    </row>
    <row r="618" spans="1:7" s="2" customFormat="1" x14ac:dyDescent="0.25">
      <c r="A618" s="80">
        <v>11065</v>
      </c>
      <c r="B618" s="39" t="s">
        <v>8347</v>
      </c>
      <c r="C618" s="39" t="s">
        <v>21</v>
      </c>
      <c r="D618" s="50">
        <v>9</v>
      </c>
      <c r="E618" s="48">
        <v>53514070700</v>
      </c>
      <c r="F618" s="46">
        <v>0.1</v>
      </c>
      <c r="G618" s="39" t="s">
        <v>22</v>
      </c>
    </row>
    <row r="619" spans="1:7" s="2" customFormat="1" x14ac:dyDescent="0.25">
      <c r="A619" s="80">
        <v>11066</v>
      </c>
      <c r="B619" s="39" t="s">
        <v>8348</v>
      </c>
      <c r="C619" s="39" t="s">
        <v>21</v>
      </c>
      <c r="D619" s="50">
        <v>51.5</v>
      </c>
      <c r="E619" s="48">
        <v>53514070717</v>
      </c>
      <c r="F619" s="46">
        <v>3.56</v>
      </c>
      <c r="G619" s="39" t="s">
        <v>22</v>
      </c>
    </row>
    <row r="620" spans="1:7" s="2" customFormat="1" x14ac:dyDescent="0.25">
      <c r="A620" s="80">
        <v>11069</v>
      </c>
      <c r="B620" s="39" t="s">
        <v>8349</v>
      </c>
      <c r="C620" s="39" t="s">
        <v>21</v>
      </c>
      <c r="D620" s="50">
        <v>292</v>
      </c>
      <c r="E620" s="48">
        <v>53514070748</v>
      </c>
      <c r="F620" s="46">
        <v>8.6999999999999993</v>
      </c>
      <c r="G620" s="39" t="s">
        <v>22</v>
      </c>
    </row>
    <row r="621" spans="1:7" s="2" customFormat="1" x14ac:dyDescent="0.25">
      <c r="A621" s="80">
        <v>11070</v>
      </c>
      <c r="B621" s="39" t="s">
        <v>8350</v>
      </c>
      <c r="C621" s="39" t="s">
        <v>21</v>
      </c>
      <c r="D621" s="50">
        <v>179</v>
      </c>
      <c r="E621" s="48">
        <v>53514070755</v>
      </c>
      <c r="F621" s="46">
        <v>4.0999999999999996</v>
      </c>
      <c r="G621" s="39" t="s">
        <v>22</v>
      </c>
    </row>
    <row r="622" spans="1:7" s="2" customFormat="1" x14ac:dyDescent="0.25">
      <c r="A622" s="80">
        <v>11071</v>
      </c>
      <c r="B622" s="39" t="s">
        <v>8351</v>
      </c>
      <c r="C622" s="39" t="s">
        <v>21</v>
      </c>
      <c r="D622" s="50">
        <v>10.5</v>
      </c>
      <c r="E622" s="48">
        <v>53514070762</v>
      </c>
      <c r="F622" s="46">
        <v>0.1</v>
      </c>
      <c r="G622" s="39" t="s">
        <v>22</v>
      </c>
    </row>
    <row r="623" spans="1:7" s="2" customFormat="1" x14ac:dyDescent="0.25">
      <c r="A623" s="81">
        <v>11072</v>
      </c>
      <c r="B623" s="82" t="s">
        <v>8352</v>
      </c>
      <c r="C623" s="82" t="s">
        <v>21</v>
      </c>
      <c r="D623" s="50">
        <v>375</v>
      </c>
      <c r="E623" s="83">
        <v>53514070779</v>
      </c>
      <c r="F623" s="84">
        <v>14.8</v>
      </c>
      <c r="G623" s="82" t="s">
        <v>22</v>
      </c>
    </row>
    <row r="624" spans="1:7" s="2" customFormat="1" x14ac:dyDescent="0.25">
      <c r="A624" s="80">
        <v>11073</v>
      </c>
      <c r="B624" s="39" t="s">
        <v>8353</v>
      </c>
      <c r="C624" s="39" t="s">
        <v>21</v>
      </c>
      <c r="D624" s="50">
        <v>131.5</v>
      </c>
      <c r="E624" s="48">
        <v>53514070786</v>
      </c>
      <c r="F624" s="46">
        <v>4.5</v>
      </c>
      <c r="G624" s="39" t="s">
        <v>22</v>
      </c>
    </row>
    <row r="625" spans="1:7" s="2" customFormat="1" x14ac:dyDescent="0.25">
      <c r="A625" s="80">
        <v>11074</v>
      </c>
      <c r="B625" s="39" t="s">
        <v>8354</v>
      </c>
      <c r="C625" s="39" t="s">
        <v>21</v>
      </c>
      <c r="D625" s="50">
        <v>158.5</v>
      </c>
      <c r="E625" s="48">
        <v>53514070793</v>
      </c>
      <c r="F625" s="46">
        <v>1.5</v>
      </c>
      <c r="G625" s="39" t="s">
        <v>22</v>
      </c>
    </row>
    <row r="626" spans="1:7" s="2" customFormat="1" x14ac:dyDescent="0.25">
      <c r="A626" s="81">
        <v>11075</v>
      </c>
      <c r="B626" s="82" t="s">
        <v>8355</v>
      </c>
      <c r="C626" s="82" t="s">
        <v>21</v>
      </c>
      <c r="D626" s="50">
        <v>495.5</v>
      </c>
      <c r="E626" s="83">
        <v>53514070809</v>
      </c>
      <c r="F626" s="84">
        <v>15.6</v>
      </c>
      <c r="G626" s="82" t="s">
        <v>22</v>
      </c>
    </row>
    <row r="627" spans="1:7" s="2" customFormat="1" x14ac:dyDescent="0.25">
      <c r="A627" s="80">
        <v>11076</v>
      </c>
      <c r="B627" s="39" t="s">
        <v>8356</v>
      </c>
      <c r="C627" s="39" t="s">
        <v>21</v>
      </c>
      <c r="D627" s="50">
        <v>130</v>
      </c>
      <c r="E627" s="48">
        <v>53514070816</v>
      </c>
      <c r="F627" s="46">
        <v>11</v>
      </c>
      <c r="G627" s="39" t="s">
        <v>22</v>
      </c>
    </row>
    <row r="628" spans="1:7" s="2" customFormat="1" x14ac:dyDescent="0.25">
      <c r="A628" s="81">
        <v>11077</v>
      </c>
      <c r="B628" s="82" t="s">
        <v>8357</v>
      </c>
      <c r="C628" s="82" t="s">
        <v>21</v>
      </c>
      <c r="D628" s="50">
        <v>643</v>
      </c>
      <c r="E628" s="83">
        <v>53514070861</v>
      </c>
      <c r="F628" s="84">
        <v>23.1</v>
      </c>
      <c r="G628" s="82" t="s">
        <v>22</v>
      </c>
    </row>
    <row r="629" spans="1:7" s="2" customFormat="1" x14ac:dyDescent="0.25">
      <c r="A629" s="81">
        <v>11079</v>
      </c>
      <c r="B629" s="82" t="s">
        <v>8358</v>
      </c>
      <c r="C629" s="82" t="s">
        <v>21</v>
      </c>
      <c r="D629" s="50">
        <v>519.5</v>
      </c>
      <c r="E629" s="83">
        <v>53514070878</v>
      </c>
      <c r="F629" s="84">
        <v>19</v>
      </c>
      <c r="G629" s="82" t="s">
        <v>22</v>
      </c>
    </row>
    <row r="630" spans="1:7" s="2" customFormat="1" x14ac:dyDescent="0.25">
      <c r="A630" s="80">
        <v>11081</v>
      </c>
      <c r="B630" s="39" t="s">
        <v>8359</v>
      </c>
      <c r="C630" s="39" t="s">
        <v>21</v>
      </c>
      <c r="D630" s="50">
        <v>182.5</v>
      </c>
      <c r="E630" s="48">
        <v>53514070908</v>
      </c>
      <c r="F630" s="46">
        <v>5.25</v>
      </c>
      <c r="G630" s="39" t="s">
        <v>22</v>
      </c>
    </row>
    <row r="631" spans="1:7" s="2" customFormat="1" x14ac:dyDescent="0.25">
      <c r="A631" s="80">
        <v>11082</v>
      </c>
      <c r="B631" s="39" t="s">
        <v>8360</v>
      </c>
      <c r="C631" s="39" t="s">
        <v>21</v>
      </c>
      <c r="D631" s="50">
        <v>219</v>
      </c>
      <c r="E631" s="48">
        <v>53514070915</v>
      </c>
      <c r="F631" s="46">
        <v>1.8</v>
      </c>
      <c r="G631" s="39" t="s">
        <v>22</v>
      </c>
    </row>
    <row r="632" spans="1:7" s="2" customFormat="1" x14ac:dyDescent="0.25">
      <c r="A632" s="80">
        <v>11085</v>
      </c>
      <c r="B632" s="39" t="s">
        <v>8361</v>
      </c>
      <c r="C632" s="39" t="s">
        <v>21</v>
      </c>
      <c r="D632" s="50">
        <v>316</v>
      </c>
      <c r="E632" s="48">
        <v>53514070946</v>
      </c>
      <c r="F632" s="46">
        <v>13.1</v>
      </c>
      <c r="G632" s="39" t="s">
        <v>22</v>
      </c>
    </row>
    <row r="633" spans="1:7" s="2" customFormat="1" x14ac:dyDescent="0.25">
      <c r="A633" s="80">
        <v>11086</v>
      </c>
      <c r="B633" s="39" t="s">
        <v>8362</v>
      </c>
      <c r="C633" s="39" t="s">
        <v>21</v>
      </c>
      <c r="D633" s="50">
        <v>160</v>
      </c>
      <c r="E633" s="48">
        <v>53514070953</v>
      </c>
      <c r="F633" s="46">
        <v>4.75</v>
      </c>
      <c r="G633" s="39" t="s">
        <v>22</v>
      </c>
    </row>
    <row r="634" spans="1:7" s="2" customFormat="1" x14ac:dyDescent="0.25">
      <c r="A634" s="80">
        <v>11088</v>
      </c>
      <c r="B634" s="39" t="s">
        <v>8363</v>
      </c>
      <c r="C634" s="39" t="s">
        <v>21</v>
      </c>
      <c r="D634" s="50">
        <v>206</v>
      </c>
      <c r="E634" s="48">
        <v>53514070977</v>
      </c>
      <c r="F634" s="46">
        <v>1.8</v>
      </c>
      <c r="G634" s="39" t="s">
        <v>22</v>
      </c>
    </row>
    <row r="635" spans="1:7" s="2" customFormat="1" x14ac:dyDescent="0.25">
      <c r="A635" s="81">
        <v>11090</v>
      </c>
      <c r="B635" s="82" t="s">
        <v>8364</v>
      </c>
      <c r="C635" s="82" t="s">
        <v>21</v>
      </c>
      <c r="D635" s="50">
        <v>651.5</v>
      </c>
      <c r="E635" s="83">
        <v>53514071004</v>
      </c>
      <c r="F635" s="84">
        <v>25</v>
      </c>
      <c r="G635" s="82" t="s">
        <v>22</v>
      </c>
    </row>
    <row r="636" spans="1:7" s="2" customFormat="1" x14ac:dyDescent="0.25">
      <c r="A636" s="80">
        <v>11091</v>
      </c>
      <c r="B636" s="39" t="s">
        <v>8365</v>
      </c>
      <c r="C636" s="39" t="s">
        <v>21</v>
      </c>
      <c r="D636" s="50">
        <v>300.5</v>
      </c>
      <c r="E636" s="48">
        <v>53514070991</v>
      </c>
      <c r="F636" s="46">
        <v>10.6</v>
      </c>
      <c r="G636" s="39" t="s">
        <v>22</v>
      </c>
    </row>
    <row r="637" spans="1:7" s="2" customFormat="1" x14ac:dyDescent="0.25">
      <c r="A637" s="80">
        <v>11092</v>
      </c>
      <c r="B637" s="39" t="s">
        <v>8366</v>
      </c>
      <c r="C637" s="39" t="s">
        <v>21</v>
      </c>
      <c r="D637" s="50">
        <v>6.5</v>
      </c>
      <c r="E637" s="48">
        <v>53514071011</v>
      </c>
      <c r="F637" s="46">
        <v>0.01</v>
      </c>
      <c r="G637" s="39" t="s">
        <v>22</v>
      </c>
    </row>
    <row r="638" spans="1:7" s="2" customFormat="1" x14ac:dyDescent="0.25">
      <c r="A638" s="80">
        <v>11093</v>
      </c>
      <c r="B638" s="39" t="s">
        <v>8367</v>
      </c>
      <c r="C638" s="39" t="s">
        <v>21</v>
      </c>
      <c r="D638" s="50">
        <v>341</v>
      </c>
      <c r="E638" s="48">
        <v>53514071196</v>
      </c>
      <c r="F638" s="46">
        <v>6</v>
      </c>
      <c r="G638" s="39" t="s">
        <v>22</v>
      </c>
    </row>
    <row r="639" spans="1:7" s="2" customFormat="1" x14ac:dyDescent="0.25">
      <c r="A639" s="81">
        <v>11095</v>
      </c>
      <c r="B639" s="82" t="s">
        <v>8368</v>
      </c>
      <c r="C639" s="82" t="s">
        <v>21</v>
      </c>
      <c r="D639" s="50">
        <v>401</v>
      </c>
      <c r="E639" s="83">
        <v>53514071202</v>
      </c>
      <c r="F639" s="84">
        <v>6</v>
      </c>
      <c r="G639" s="82" t="s">
        <v>22</v>
      </c>
    </row>
    <row r="640" spans="1:7" s="2" customFormat="1" x14ac:dyDescent="0.25">
      <c r="A640" s="80">
        <v>11096</v>
      </c>
      <c r="B640" s="39" t="s">
        <v>8369</v>
      </c>
      <c r="C640" s="39" t="s">
        <v>21</v>
      </c>
      <c r="D640" s="50">
        <v>331.5</v>
      </c>
      <c r="E640" s="48">
        <v>53514071219</v>
      </c>
      <c r="F640" s="46">
        <v>6</v>
      </c>
      <c r="G640" s="39" t="s">
        <v>22</v>
      </c>
    </row>
    <row r="641" spans="1:7" s="2" customFormat="1" x14ac:dyDescent="0.25">
      <c r="A641" s="80">
        <v>11097</v>
      </c>
      <c r="B641" s="39" t="s">
        <v>8370</v>
      </c>
      <c r="C641" s="39" t="s">
        <v>21</v>
      </c>
      <c r="D641" s="50">
        <v>145.5</v>
      </c>
      <c r="E641" s="48">
        <v>53514071028</v>
      </c>
      <c r="F641" s="46">
        <v>1.8</v>
      </c>
      <c r="G641" s="39" t="s">
        <v>22</v>
      </c>
    </row>
    <row r="642" spans="1:7" s="2" customFormat="1" x14ac:dyDescent="0.25">
      <c r="A642" s="81">
        <v>11300</v>
      </c>
      <c r="B642" s="82" t="s">
        <v>8371</v>
      </c>
      <c r="C642" s="82" t="s">
        <v>21</v>
      </c>
      <c r="D642" s="50">
        <v>432.5</v>
      </c>
      <c r="E642" s="83">
        <v>53514077983</v>
      </c>
      <c r="F642" s="84">
        <v>15</v>
      </c>
      <c r="G642" s="82" t="s">
        <v>22</v>
      </c>
    </row>
    <row r="643" spans="1:7" s="2" customFormat="1" x14ac:dyDescent="0.25">
      <c r="A643" s="81">
        <v>11303</v>
      </c>
      <c r="B643" s="82" t="s">
        <v>8372</v>
      </c>
      <c r="C643" s="82" t="s">
        <v>21</v>
      </c>
      <c r="D643" s="50">
        <v>419</v>
      </c>
      <c r="E643" s="83">
        <v>53514077990</v>
      </c>
      <c r="F643" s="84">
        <v>6</v>
      </c>
      <c r="G643" s="82" t="s">
        <v>22</v>
      </c>
    </row>
    <row r="644" spans="1:7" s="2" customFormat="1" x14ac:dyDescent="0.25">
      <c r="A644" s="80">
        <v>11340</v>
      </c>
      <c r="B644" s="39" t="s">
        <v>8373</v>
      </c>
      <c r="C644" s="39" t="s">
        <v>21</v>
      </c>
      <c r="D644" s="50">
        <v>345</v>
      </c>
      <c r="E644" s="48">
        <v>53514077211</v>
      </c>
      <c r="F644" s="46">
        <v>17</v>
      </c>
      <c r="G644" s="39" t="s">
        <v>22</v>
      </c>
    </row>
    <row r="645" spans="1:7" s="2" customFormat="1" x14ac:dyDescent="0.25">
      <c r="A645" s="80">
        <v>11343</v>
      </c>
      <c r="B645" s="39" t="s">
        <v>8374</v>
      </c>
      <c r="C645" s="39" t="s">
        <v>21</v>
      </c>
      <c r="D645" s="50">
        <v>27</v>
      </c>
      <c r="E645" s="48">
        <v>53514095246</v>
      </c>
      <c r="F645" s="46">
        <v>2</v>
      </c>
      <c r="G645" s="39" t="s">
        <v>22</v>
      </c>
    </row>
    <row r="646" spans="1:7" s="2" customFormat="1" ht="16.5" customHeight="1" x14ac:dyDescent="0.25">
      <c r="A646" s="80">
        <v>11378</v>
      </c>
      <c r="B646" s="39" t="s">
        <v>8375</v>
      </c>
      <c r="C646" s="39" t="s">
        <v>21</v>
      </c>
      <c r="D646" s="50">
        <v>82.5</v>
      </c>
      <c r="E646" s="48">
        <v>53514083427</v>
      </c>
      <c r="F646" s="46">
        <v>1.6</v>
      </c>
      <c r="G646" s="39" t="s">
        <v>22</v>
      </c>
    </row>
    <row r="647" spans="1:7" s="2" customFormat="1" x14ac:dyDescent="0.25">
      <c r="A647" s="80">
        <v>11418</v>
      </c>
      <c r="B647" s="39" t="s">
        <v>8376</v>
      </c>
      <c r="C647" s="39" t="s">
        <v>21</v>
      </c>
      <c r="D647" s="50">
        <v>4.5</v>
      </c>
      <c r="E647" s="48">
        <v>53514078003</v>
      </c>
      <c r="F647" s="46">
        <v>0.05</v>
      </c>
      <c r="G647" s="39" t="s">
        <v>22</v>
      </c>
    </row>
    <row r="648" spans="1:7" s="2" customFormat="1" x14ac:dyDescent="0.25">
      <c r="A648" s="80">
        <v>11494</v>
      </c>
      <c r="B648" s="39" t="s">
        <v>8377</v>
      </c>
      <c r="C648" s="39" t="s">
        <v>21</v>
      </c>
      <c r="D648" s="50">
        <v>38</v>
      </c>
      <c r="E648" s="48">
        <v>53514079017</v>
      </c>
      <c r="F648" s="46">
        <v>2.2999999999999998</v>
      </c>
      <c r="G648" s="39" t="s">
        <v>22</v>
      </c>
    </row>
    <row r="649" spans="1:7" s="2" customFormat="1" x14ac:dyDescent="0.25">
      <c r="A649" s="80">
        <v>11509</v>
      </c>
      <c r="B649" s="39" t="s">
        <v>8378</v>
      </c>
      <c r="C649" s="39" t="s">
        <v>21</v>
      </c>
      <c r="D649" s="50">
        <v>24</v>
      </c>
      <c r="E649" s="48">
        <v>53514079093</v>
      </c>
      <c r="F649" s="46">
        <v>0.2</v>
      </c>
      <c r="G649" s="39" t="s">
        <v>22</v>
      </c>
    </row>
    <row r="650" spans="1:7" s="2" customFormat="1" x14ac:dyDescent="0.25">
      <c r="A650" s="80">
        <v>11511</v>
      </c>
      <c r="B650" s="39" t="s">
        <v>8379</v>
      </c>
      <c r="C650" s="39" t="s">
        <v>21</v>
      </c>
      <c r="D650" s="50">
        <v>67</v>
      </c>
      <c r="E650" s="48">
        <v>53514079109</v>
      </c>
      <c r="F650" s="46">
        <v>2.5</v>
      </c>
      <c r="G650" s="39" t="s">
        <v>22</v>
      </c>
    </row>
    <row r="651" spans="1:7" s="2" customFormat="1" x14ac:dyDescent="0.25">
      <c r="A651" s="80">
        <v>11514</v>
      </c>
      <c r="B651" s="39" t="s">
        <v>8380</v>
      </c>
      <c r="C651" s="39" t="s">
        <v>21</v>
      </c>
      <c r="D651" s="50">
        <v>65</v>
      </c>
      <c r="E651" s="48">
        <v>53514080075</v>
      </c>
      <c r="F651" s="46">
        <v>4</v>
      </c>
      <c r="G651" s="39" t="s">
        <v>22</v>
      </c>
    </row>
    <row r="652" spans="1:7" s="2" customFormat="1" x14ac:dyDescent="0.25">
      <c r="A652" s="80">
        <v>11515</v>
      </c>
      <c r="B652" s="39" t="s">
        <v>8381</v>
      </c>
      <c r="C652" s="39" t="s">
        <v>21</v>
      </c>
      <c r="D652" s="50">
        <v>65</v>
      </c>
      <c r="E652" s="48">
        <v>53514079123</v>
      </c>
      <c r="F652" s="46">
        <v>4</v>
      </c>
      <c r="G652" s="39" t="s">
        <v>22</v>
      </c>
    </row>
    <row r="653" spans="1:7" s="2" customFormat="1" x14ac:dyDescent="0.25">
      <c r="A653" s="80">
        <v>11521</v>
      </c>
      <c r="B653" s="39" t="s">
        <v>8382</v>
      </c>
      <c r="C653" s="39" t="s">
        <v>21</v>
      </c>
      <c r="D653" s="50">
        <v>37.5</v>
      </c>
      <c r="E653" s="48">
        <v>53514079932</v>
      </c>
      <c r="F653" s="46">
        <v>0.5</v>
      </c>
      <c r="G653" s="39" t="s">
        <v>22</v>
      </c>
    </row>
    <row r="654" spans="1:7" s="2" customFormat="1" x14ac:dyDescent="0.25">
      <c r="A654" s="80">
        <v>11524</v>
      </c>
      <c r="B654" s="39" t="s">
        <v>8383</v>
      </c>
      <c r="C654" s="39" t="s">
        <v>21</v>
      </c>
      <c r="D654" s="50">
        <v>185.5</v>
      </c>
      <c r="E654" s="48">
        <v>53514079963</v>
      </c>
      <c r="F654" s="46">
        <v>0.5</v>
      </c>
      <c r="G654" s="39" t="s">
        <v>22</v>
      </c>
    </row>
    <row r="655" spans="1:7" s="2" customFormat="1" x14ac:dyDescent="0.25">
      <c r="A655" s="80">
        <v>11525</v>
      </c>
      <c r="B655" s="39" t="s">
        <v>8384</v>
      </c>
      <c r="C655" s="39" t="s">
        <v>21</v>
      </c>
      <c r="D655" s="50">
        <v>306.5</v>
      </c>
      <c r="E655" s="48">
        <v>53514079970</v>
      </c>
      <c r="F655" s="46">
        <v>5</v>
      </c>
      <c r="G655" s="39" t="s">
        <v>22</v>
      </c>
    </row>
    <row r="656" spans="1:7" s="2" customFormat="1" x14ac:dyDescent="0.25">
      <c r="A656" s="80">
        <v>11548</v>
      </c>
      <c r="B656" s="39" t="s">
        <v>8385</v>
      </c>
      <c r="C656" s="39" t="s">
        <v>21</v>
      </c>
      <c r="D656" s="50">
        <v>3</v>
      </c>
      <c r="E656" s="48">
        <v>53514079604</v>
      </c>
      <c r="F656" s="46">
        <v>0.01</v>
      </c>
      <c r="G656" s="39" t="s">
        <v>22</v>
      </c>
    </row>
    <row r="657" spans="1:7" s="2" customFormat="1" x14ac:dyDescent="0.25">
      <c r="A657" s="80">
        <v>11549</v>
      </c>
      <c r="B657" s="39" t="s">
        <v>8386</v>
      </c>
      <c r="C657" s="39" t="s">
        <v>21</v>
      </c>
      <c r="D657" s="50">
        <v>61.5</v>
      </c>
      <c r="E657" s="48">
        <v>53514079611</v>
      </c>
      <c r="F657" s="46">
        <v>5.0999999999999996</v>
      </c>
      <c r="G657" s="39" t="s">
        <v>22</v>
      </c>
    </row>
    <row r="658" spans="1:7" s="2" customFormat="1" x14ac:dyDescent="0.25">
      <c r="A658" s="80">
        <v>11550</v>
      </c>
      <c r="B658" s="39" t="s">
        <v>8387</v>
      </c>
      <c r="C658" s="39" t="s">
        <v>21</v>
      </c>
      <c r="D658" s="50">
        <v>32.5</v>
      </c>
      <c r="E658" s="48">
        <v>53514079628</v>
      </c>
      <c r="F658" s="46">
        <v>2</v>
      </c>
      <c r="G658" s="39" t="s">
        <v>22</v>
      </c>
    </row>
    <row r="659" spans="1:7" s="2" customFormat="1" x14ac:dyDescent="0.25">
      <c r="A659" s="80">
        <v>11551</v>
      </c>
      <c r="B659" s="39" t="s">
        <v>8388</v>
      </c>
      <c r="C659" s="39" t="s">
        <v>21</v>
      </c>
      <c r="D659" s="50">
        <v>58</v>
      </c>
      <c r="E659" s="48">
        <v>53514079635</v>
      </c>
      <c r="F659" s="46">
        <v>2.1</v>
      </c>
      <c r="G659" s="39" t="s">
        <v>22</v>
      </c>
    </row>
    <row r="660" spans="1:7" s="2" customFormat="1" x14ac:dyDescent="0.25">
      <c r="A660" s="80">
        <v>11558</v>
      </c>
      <c r="B660" s="39" t="s">
        <v>8389</v>
      </c>
      <c r="C660" s="39" t="s">
        <v>21</v>
      </c>
      <c r="D660" s="50">
        <v>55</v>
      </c>
      <c r="E660" s="48">
        <v>53514079703</v>
      </c>
      <c r="F660" s="46">
        <v>2.1</v>
      </c>
      <c r="G660" s="39" t="s">
        <v>22</v>
      </c>
    </row>
    <row r="661" spans="1:7" s="2" customFormat="1" x14ac:dyDescent="0.25">
      <c r="A661" s="80">
        <v>11562</v>
      </c>
      <c r="B661" s="39" t="s">
        <v>8390</v>
      </c>
      <c r="C661" s="39" t="s">
        <v>21</v>
      </c>
      <c r="D661" s="50">
        <v>3</v>
      </c>
      <c r="E661" s="48">
        <v>53514079475</v>
      </c>
      <c r="F661" s="46">
        <v>0.1</v>
      </c>
      <c r="G661" s="39" t="s">
        <v>22</v>
      </c>
    </row>
    <row r="662" spans="1:7" s="2" customFormat="1" x14ac:dyDescent="0.25">
      <c r="A662" s="80">
        <v>11563</v>
      </c>
      <c r="B662" s="39" t="s">
        <v>8391</v>
      </c>
      <c r="C662" s="39" t="s">
        <v>21</v>
      </c>
      <c r="D662" s="50">
        <v>145</v>
      </c>
      <c r="E662" s="48">
        <v>53514079482</v>
      </c>
      <c r="F662" s="46">
        <v>3</v>
      </c>
      <c r="G662" s="39" t="s">
        <v>22</v>
      </c>
    </row>
    <row r="663" spans="1:7" s="2" customFormat="1" x14ac:dyDescent="0.25">
      <c r="A663" s="80">
        <v>11569</v>
      </c>
      <c r="B663" s="39" t="s">
        <v>8392</v>
      </c>
      <c r="C663" s="39" t="s">
        <v>21</v>
      </c>
      <c r="D663" s="50">
        <v>39</v>
      </c>
      <c r="E663" s="48">
        <v>53514079529</v>
      </c>
      <c r="F663" s="46">
        <v>2.1</v>
      </c>
      <c r="G663" s="39" t="s">
        <v>22</v>
      </c>
    </row>
    <row r="664" spans="1:7" s="2" customFormat="1" x14ac:dyDescent="0.25">
      <c r="A664" s="80">
        <v>11571</v>
      </c>
      <c r="B664" s="39" t="s">
        <v>8393</v>
      </c>
      <c r="C664" s="39" t="s">
        <v>21</v>
      </c>
      <c r="D664" s="50">
        <v>70.5</v>
      </c>
      <c r="E664" s="48">
        <v>53514079536</v>
      </c>
      <c r="F664" s="46">
        <v>2.2000000000000002</v>
      </c>
      <c r="G664" s="39" t="s">
        <v>22</v>
      </c>
    </row>
    <row r="665" spans="1:7" s="2" customFormat="1" x14ac:dyDescent="0.25">
      <c r="A665" s="80">
        <v>11572</v>
      </c>
      <c r="B665" s="39" t="s">
        <v>8394</v>
      </c>
      <c r="C665" s="39" t="s">
        <v>21</v>
      </c>
      <c r="D665" s="50">
        <v>48</v>
      </c>
      <c r="E665" s="48">
        <v>53514079543</v>
      </c>
      <c r="F665" s="46">
        <v>6.8</v>
      </c>
      <c r="G665" s="39" t="s">
        <v>22</v>
      </c>
    </row>
    <row r="666" spans="1:7" s="2" customFormat="1" x14ac:dyDescent="0.25">
      <c r="A666" s="80">
        <v>11610</v>
      </c>
      <c r="B666" s="39" t="s">
        <v>8395</v>
      </c>
      <c r="C666" s="39" t="s">
        <v>21</v>
      </c>
      <c r="D666" s="50">
        <v>165.5</v>
      </c>
      <c r="E666" s="48">
        <v>53514080297</v>
      </c>
      <c r="F666" s="46">
        <v>5</v>
      </c>
      <c r="G666" s="39" t="s">
        <v>22</v>
      </c>
    </row>
    <row r="667" spans="1:7" s="2" customFormat="1" x14ac:dyDescent="0.25">
      <c r="A667" s="80">
        <v>11621</v>
      </c>
      <c r="B667" s="39" t="s">
        <v>8396</v>
      </c>
      <c r="C667" s="39" t="s">
        <v>21</v>
      </c>
      <c r="D667" s="50">
        <v>166</v>
      </c>
      <c r="E667" s="48">
        <v>53514080570</v>
      </c>
      <c r="F667" s="46">
        <v>5.5</v>
      </c>
      <c r="G667" s="39" t="s">
        <v>22</v>
      </c>
    </row>
    <row r="668" spans="1:7" s="2" customFormat="1" x14ac:dyDescent="0.25">
      <c r="A668" s="80">
        <v>11626</v>
      </c>
      <c r="B668" s="39" t="s">
        <v>8397</v>
      </c>
      <c r="C668" s="39" t="s">
        <v>21</v>
      </c>
      <c r="D668" s="50">
        <v>2.5</v>
      </c>
      <c r="E668" s="48">
        <v>53514081737</v>
      </c>
      <c r="F668" s="46">
        <v>0.1</v>
      </c>
      <c r="G668" s="39" t="s">
        <v>22</v>
      </c>
    </row>
    <row r="669" spans="1:7" s="2" customFormat="1" x14ac:dyDescent="0.25">
      <c r="A669" s="80">
        <v>11627</v>
      </c>
      <c r="B669" s="39" t="s">
        <v>8398</v>
      </c>
      <c r="C669" s="39" t="s">
        <v>21</v>
      </c>
      <c r="D669" s="50">
        <v>256.5</v>
      </c>
      <c r="E669" s="48">
        <v>53514081744</v>
      </c>
      <c r="F669" s="46">
        <v>13.3</v>
      </c>
      <c r="G669" s="39" t="s">
        <v>22</v>
      </c>
    </row>
    <row r="670" spans="1:7" s="2" customFormat="1" x14ac:dyDescent="0.25">
      <c r="A670" s="80">
        <v>11630</v>
      </c>
      <c r="B670" s="39" t="s">
        <v>8399</v>
      </c>
      <c r="C670" s="39" t="s">
        <v>21</v>
      </c>
      <c r="D670" s="50">
        <v>105.5</v>
      </c>
      <c r="E670" s="48">
        <v>53514081775</v>
      </c>
      <c r="F670" s="46">
        <v>4</v>
      </c>
      <c r="G670" s="39" t="s">
        <v>22</v>
      </c>
    </row>
    <row r="671" spans="1:7" s="2" customFormat="1" x14ac:dyDescent="0.25">
      <c r="A671" s="80">
        <v>11634</v>
      </c>
      <c r="B671" s="39" t="s">
        <v>8400</v>
      </c>
      <c r="C671" s="39" t="s">
        <v>21</v>
      </c>
      <c r="D671" s="50">
        <v>152</v>
      </c>
      <c r="E671" s="48">
        <v>53514081874</v>
      </c>
      <c r="F671" s="46">
        <v>6</v>
      </c>
      <c r="G671" s="39" t="s">
        <v>22</v>
      </c>
    </row>
    <row r="672" spans="1:7" s="2" customFormat="1" x14ac:dyDescent="0.25">
      <c r="A672" s="80">
        <v>11640</v>
      </c>
      <c r="B672" s="39" t="s">
        <v>8401</v>
      </c>
      <c r="C672" s="39" t="s">
        <v>21</v>
      </c>
      <c r="D672" s="50">
        <v>212</v>
      </c>
      <c r="E672" s="48">
        <v>53514082109</v>
      </c>
      <c r="F672" s="46">
        <v>4.8</v>
      </c>
      <c r="G672" s="39" t="s">
        <v>22</v>
      </c>
    </row>
    <row r="673" spans="1:7" s="2" customFormat="1" x14ac:dyDescent="0.25">
      <c r="A673" s="80">
        <v>11656</v>
      </c>
      <c r="B673" s="39" t="s">
        <v>8402</v>
      </c>
      <c r="C673" s="39" t="s">
        <v>21</v>
      </c>
      <c r="D673" s="50">
        <v>4</v>
      </c>
      <c r="E673" s="48">
        <v>53514082451</v>
      </c>
      <c r="F673" s="46">
        <v>0.1</v>
      </c>
      <c r="G673" s="39" t="s">
        <v>22</v>
      </c>
    </row>
    <row r="674" spans="1:7" s="2" customFormat="1" x14ac:dyDescent="0.25">
      <c r="A674" s="80">
        <v>11679</v>
      </c>
      <c r="B674" s="39" t="s">
        <v>8403</v>
      </c>
      <c r="C674" s="39" t="s">
        <v>21</v>
      </c>
      <c r="D674" s="50">
        <v>220.5</v>
      </c>
      <c r="E674" s="48">
        <v>53514082932</v>
      </c>
      <c r="F674" s="46">
        <v>16</v>
      </c>
      <c r="G674" s="39" t="s">
        <v>22</v>
      </c>
    </row>
    <row r="675" spans="1:7" s="2" customFormat="1" x14ac:dyDescent="0.25">
      <c r="A675" s="80">
        <v>11681</v>
      </c>
      <c r="B675" s="39" t="s">
        <v>8404</v>
      </c>
      <c r="C675" s="39" t="s">
        <v>21</v>
      </c>
      <c r="D675" s="50">
        <v>22.5</v>
      </c>
      <c r="E675" s="48">
        <v>53514082949</v>
      </c>
      <c r="F675" s="46">
        <v>1</v>
      </c>
      <c r="G675" s="39" t="s">
        <v>22</v>
      </c>
    </row>
    <row r="676" spans="1:7" s="2" customFormat="1" x14ac:dyDescent="0.25">
      <c r="A676" s="80">
        <v>11690</v>
      </c>
      <c r="B676" s="39" t="s">
        <v>8405</v>
      </c>
      <c r="C676" s="39" t="s">
        <v>21</v>
      </c>
      <c r="D676" s="50">
        <v>7.5</v>
      </c>
      <c r="E676" s="48">
        <v>53514083250</v>
      </c>
      <c r="F676" s="46">
        <v>0.1</v>
      </c>
      <c r="G676" s="39" t="s">
        <v>22</v>
      </c>
    </row>
    <row r="677" spans="1:7" s="2" customFormat="1" x14ac:dyDescent="0.25">
      <c r="A677" s="80">
        <v>11711</v>
      </c>
      <c r="B677" s="39" t="s">
        <v>8406</v>
      </c>
      <c r="C677" s="39" t="s">
        <v>21</v>
      </c>
      <c r="D677" s="50">
        <v>3.5</v>
      </c>
      <c r="E677" s="48">
        <v>53514123864</v>
      </c>
      <c r="F677" s="46">
        <v>0.01</v>
      </c>
      <c r="G677" s="39" t="s">
        <v>22</v>
      </c>
    </row>
    <row r="678" spans="1:7" s="2" customFormat="1" x14ac:dyDescent="0.25">
      <c r="A678" s="81">
        <v>11727</v>
      </c>
      <c r="B678" s="82" t="s">
        <v>8407</v>
      </c>
      <c r="C678" s="82" t="s">
        <v>21</v>
      </c>
      <c r="D678" s="50">
        <v>584</v>
      </c>
      <c r="E678" s="83">
        <v>53514095147</v>
      </c>
      <c r="F678" s="84">
        <v>24</v>
      </c>
      <c r="G678" s="82" t="s">
        <v>22</v>
      </c>
    </row>
    <row r="679" spans="1:7" s="2" customFormat="1" x14ac:dyDescent="0.25">
      <c r="A679" s="80">
        <v>11769</v>
      </c>
      <c r="B679" s="39" t="s">
        <v>8408</v>
      </c>
      <c r="C679" s="39" t="s">
        <v>21</v>
      </c>
      <c r="D679" s="50">
        <v>15.5</v>
      </c>
      <c r="E679" s="48">
        <v>53514086053</v>
      </c>
      <c r="F679" s="46">
        <v>0.3</v>
      </c>
      <c r="G679" s="39" t="s">
        <v>22</v>
      </c>
    </row>
    <row r="680" spans="1:7" s="2" customFormat="1" x14ac:dyDescent="0.25">
      <c r="A680" s="81">
        <v>11784</v>
      </c>
      <c r="B680" s="82" t="s">
        <v>8409</v>
      </c>
      <c r="C680" s="82" t="s">
        <v>21</v>
      </c>
      <c r="D680" s="50">
        <v>736.5</v>
      </c>
      <c r="E680" s="83">
        <v>53514091385</v>
      </c>
      <c r="F680" s="84">
        <v>45</v>
      </c>
      <c r="G680" s="82" t="s">
        <v>22</v>
      </c>
    </row>
    <row r="681" spans="1:7" s="2" customFormat="1" x14ac:dyDescent="0.25">
      <c r="A681" s="81">
        <v>11820</v>
      </c>
      <c r="B681" s="82" t="s">
        <v>8410</v>
      </c>
      <c r="C681" s="82" t="s">
        <v>21</v>
      </c>
      <c r="D681" s="50">
        <v>434</v>
      </c>
      <c r="E681" s="83">
        <v>53514087234</v>
      </c>
      <c r="F681" s="84">
        <v>20.3</v>
      </c>
      <c r="G681" s="82" t="s">
        <v>22</v>
      </c>
    </row>
    <row r="682" spans="1:7" s="2" customFormat="1" x14ac:dyDescent="0.25">
      <c r="A682" s="80">
        <v>11833</v>
      </c>
      <c r="B682" s="39" t="s">
        <v>8411</v>
      </c>
      <c r="C682" s="39" t="s">
        <v>21</v>
      </c>
      <c r="D682" s="50">
        <v>59.5</v>
      </c>
      <c r="E682" s="48">
        <v>53514095253</v>
      </c>
      <c r="F682" s="46">
        <v>1.33</v>
      </c>
      <c r="G682" s="39" t="s">
        <v>22</v>
      </c>
    </row>
    <row r="683" spans="1:7" s="2" customFormat="1" x14ac:dyDescent="0.25">
      <c r="A683" s="80">
        <v>11841</v>
      </c>
      <c r="B683" s="39" t="s">
        <v>8412</v>
      </c>
      <c r="C683" s="39" t="s">
        <v>21</v>
      </c>
      <c r="D683" s="50">
        <v>6</v>
      </c>
      <c r="E683" s="48">
        <v>53514088484</v>
      </c>
      <c r="F683" s="46">
        <v>2</v>
      </c>
      <c r="G683" s="39" t="s">
        <v>22</v>
      </c>
    </row>
    <row r="684" spans="1:7" s="2" customFormat="1" x14ac:dyDescent="0.25">
      <c r="A684" s="80">
        <v>11876</v>
      </c>
      <c r="B684" s="39" t="s">
        <v>8413</v>
      </c>
      <c r="C684" s="39" t="s">
        <v>21</v>
      </c>
      <c r="D684" s="50">
        <v>252.5</v>
      </c>
      <c r="E684" s="48">
        <v>53514089481</v>
      </c>
      <c r="F684" s="46">
        <v>1.5</v>
      </c>
      <c r="G684" s="39" t="s">
        <v>22</v>
      </c>
    </row>
    <row r="685" spans="1:7" s="2" customFormat="1" x14ac:dyDescent="0.25">
      <c r="A685" s="80">
        <v>11877</v>
      </c>
      <c r="B685" s="39" t="s">
        <v>8414</v>
      </c>
      <c r="C685" s="39" t="s">
        <v>21</v>
      </c>
      <c r="D685" s="50">
        <v>207.5</v>
      </c>
      <c r="E685" s="48">
        <v>53514089498</v>
      </c>
      <c r="F685" s="46">
        <v>6</v>
      </c>
      <c r="G685" s="39" t="s">
        <v>22</v>
      </c>
    </row>
    <row r="686" spans="1:7" s="2" customFormat="1" x14ac:dyDescent="0.25">
      <c r="A686" s="80">
        <v>11878</v>
      </c>
      <c r="B686" s="39" t="s">
        <v>8415</v>
      </c>
      <c r="C686" s="39" t="s">
        <v>21</v>
      </c>
      <c r="D686" s="50">
        <v>194</v>
      </c>
      <c r="E686" s="48">
        <v>53514089504</v>
      </c>
      <c r="F686" s="46">
        <v>8</v>
      </c>
      <c r="G686" s="39" t="s">
        <v>22</v>
      </c>
    </row>
    <row r="687" spans="1:7" s="2" customFormat="1" x14ac:dyDescent="0.25">
      <c r="A687" s="80">
        <v>11880</v>
      </c>
      <c r="B687" s="39" t="s">
        <v>8416</v>
      </c>
      <c r="C687" s="39" t="s">
        <v>21</v>
      </c>
      <c r="D687" s="50">
        <v>257</v>
      </c>
      <c r="E687" s="48">
        <v>53514089511</v>
      </c>
      <c r="F687" s="46">
        <v>2</v>
      </c>
      <c r="G687" s="39" t="s">
        <v>22</v>
      </c>
    </row>
    <row r="688" spans="1:7" s="2" customFormat="1" x14ac:dyDescent="0.25">
      <c r="A688" s="80">
        <v>11882</v>
      </c>
      <c r="B688" s="39" t="s">
        <v>8417</v>
      </c>
      <c r="C688" s="39" t="s">
        <v>21</v>
      </c>
      <c r="D688" s="50">
        <v>56</v>
      </c>
      <c r="E688" s="48">
        <v>53514091101</v>
      </c>
      <c r="F688" s="46">
        <v>0.02</v>
      </c>
      <c r="G688" s="39" t="s">
        <v>22</v>
      </c>
    </row>
    <row r="689" spans="1:7" s="2" customFormat="1" x14ac:dyDescent="0.25">
      <c r="A689" s="80">
        <v>11939</v>
      </c>
      <c r="B689" s="39" t="s">
        <v>8418</v>
      </c>
      <c r="C689" s="39" t="s">
        <v>21</v>
      </c>
      <c r="D689" s="50">
        <v>2</v>
      </c>
      <c r="E689" s="48">
        <v>53514091279</v>
      </c>
      <c r="F689" s="46">
        <v>0.01</v>
      </c>
      <c r="G689" s="39" t="s">
        <v>22</v>
      </c>
    </row>
    <row r="690" spans="1:7" s="2" customFormat="1" x14ac:dyDescent="0.25">
      <c r="A690" s="80">
        <v>11940</v>
      </c>
      <c r="B690" s="39" t="s">
        <v>8419</v>
      </c>
      <c r="C690" s="39" t="s">
        <v>21</v>
      </c>
      <c r="D690" s="50">
        <v>20</v>
      </c>
      <c r="E690" s="48">
        <v>53514091293</v>
      </c>
      <c r="F690" s="46">
        <v>0.154</v>
      </c>
      <c r="G690" s="39" t="s">
        <v>22</v>
      </c>
    </row>
    <row r="691" spans="1:7" s="2" customFormat="1" x14ac:dyDescent="0.25">
      <c r="A691" s="80">
        <v>11942</v>
      </c>
      <c r="B691" s="39" t="s">
        <v>8420</v>
      </c>
      <c r="C691" s="39" t="s">
        <v>21</v>
      </c>
      <c r="D691" s="50">
        <v>36.5</v>
      </c>
      <c r="E691" s="48">
        <v>53514091286</v>
      </c>
      <c r="F691" s="46">
        <v>1.02</v>
      </c>
      <c r="G691" s="39" t="s">
        <v>22</v>
      </c>
    </row>
    <row r="692" spans="1:7" s="2" customFormat="1" x14ac:dyDescent="0.25">
      <c r="A692" s="80">
        <v>11944</v>
      </c>
      <c r="B692" s="39" t="s">
        <v>8421</v>
      </c>
      <c r="C692" s="39" t="s">
        <v>21</v>
      </c>
      <c r="D692" s="50">
        <v>36.5</v>
      </c>
      <c r="E692" s="48">
        <v>53514091309</v>
      </c>
      <c r="F692" s="46">
        <v>1.34</v>
      </c>
      <c r="G692" s="39" t="s">
        <v>22</v>
      </c>
    </row>
    <row r="693" spans="1:7" s="2" customFormat="1" x14ac:dyDescent="0.25">
      <c r="A693" s="80">
        <v>11945</v>
      </c>
      <c r="B693" s="39" t="s">
        <v>8422</v>
      </c>
      <c r="C693" s="39" t="s">
        <v>21</v>
      </c>
      <c r="D693" s="50">
        <v>6.5</v>
      </c>
      <c r="E693" s="48">
        <v>53514091330</v>
      </c>
      <c r="F693" s="46">
        <v>0.12</v>
      </c>
      <c r="G693" s="39" t="s">
        <v>22</v>
      </c>
    </row>
    <row r="694" spans="1:7" s="2" customFormat="1" x14ac:dyDescent="0.25">
      <c r="A694" s="80">
        <v>11966</v>
      </c>
      <c r="B694" s="39" t="s">
        <v>8423</v>
      </c>
      <c r="C694" s="39" t="s">
        <v>21</v>
      </c>
      <c r="D694" s="50">
        <v>0.5</v>
      </c>
      <c r="E694" s="48">
        <v>53514099800</v>
      </c>
      <c r="F694" s="46">
        <v>0.01</v>
      </c>
      <c r="G694" s="39" t="s">
        <v>22</v>
      </c>
    </row>
    <row r="695" spans="1:7" s="2" customFormat="1" x14ac:dyDescent="0.25">
      <c r="A695" s="80">
        <v>11968</v>
      </c>
      <c r="B695" s="39" t="s">
        <v>8424</v>
      </c>
      <c r="C695" s="39" t="s">
        <v>21</v>
      </c>
      <c r="D695" s="50">
        <v>11</v>
      </c>
      <c r="E695" s="48">
        <v>53514097868</v>
      </c>
      <c r="F695" s="46">
        <v>0.5</v>
      </c>
      <c r="G695" s="39" t="s">
        <v>22</v>
      </c>
    </row>
    <row r="696" spans="1:7" s="2" customFormat="1" x14ac:dyDescent="0.25">
      <c r="A696" s="80">
        <v>11974</v>
      </c>
      <c r="B696" s="39" t="s">
        <v>8425</v>
      </c>
      <c r="C696" s="39" t="s">
        <v>21</v>
      </c>
      <c r="D696" s="50">
        <v>0.5</v>
      </c>
      <c r="E696" s="48">
        <v>53514099855</v>
      </c>
      <c r="F696" s="46">
        <v>0.01</v>
      </c>
      <c r="G696" s="39" t="s">
        <v>22</v>
      </c>
    </row>
    <row r="697" spans="1:7" s="2" customFormat="1" x14ac:dyDescent="0.25">
      <c r="A697" s="80">
        <v>11995</v>
      </c>
      <c r="B697" s="39" t="s">
        <v>8426</v>
      </c>
      <c r="C697" s="39" t="s">
        <v>21</v>
      </c>
      <c r="D697" s="50">
        <v>19</v>
      </c>
      <c r="E697" s="48">
        <v>53514099923</v>
      </c>
      <c r="F697" s="46">
        <v>0.1</v>
      </c>
      <c r="G697" s="39" t="s">
        <v>22</v>
      </c>
    </row>
    <row r="698" spans="1:7" s="2" customFormat="1" x14ac:dyDescent="0.25">
      <c r="A698" s="80">
        <v>11999</v>
      </c>
      <c r="B698" s="39" t="s">
        <v>8427</v>
      </c>
      <c r="C698" s="39" t="s">
        <v>21</v>
      </c>
      <c r="D698" s="50">
        <v>19</v>
      </c>
      <c r="E698" s="48">
        <v>53514097455</v>
      </c>
      <c r="F698" s="46">
        <v>0.1</v>
      </c>
      <c r="G698" s="39" t="s">
        <v>22</v>
      </c>
    </row>
    <row r="699" spans="1:7" s="2" customFormat="1" x14ac:dyDescent="0.25">
      <c r="A699" s="80">
        <v>12027</v>
      </c>
      <c r="B699" s="39" t="s">
        <v>8428</v>
      </c>
      <c r="C699" s="39" t="s">
        <v>21</v>
      </c>
      <c r="D699" s="50">
        <v>14</v>
      </c>
      <c r="E699" s="48">
        <v>53514154578</v>
      </c>
      <c r="F699" s="46">
        <v>0.34</v>
      </c>
      <c r="G699" s="39" t="s">
        <v>22</v>
      </c>
    </row>
    <row r="700" spans="1:7" s="2" customFormat="1" x14ac:dyDescent="0.25">
      <c r="A700" s="80">
        <v>12028</v>
      </c>
      <c r="B700" s="39" t="s">
        <v>8429</v>
      </c>
      <c r="C700" s="39" t="s">
        <v>21</v>
      </c>
      <c r="D700" s="50">
        <v>12.5</v>
      </c>
      <c r="E700" s="48">
        <v>53514146788</v>
      </c>
      <c r="F700" s="46">
        <v>0.43</v>
      </c>
      <c r="G700" s="39" t="s">
        <v>22</v>
      </c>
    </row>
    <row r="701" spans="1:7" s="2" customFormat="1" x14ac:dyDescent="0.25">
      <c r="A701" s="80">
        <v>12029</v>
      </c>
      <c r="B701" s="39" t="s">
        <v>8430</v>
      </c>
      <c r="C701" s="39" t="s">
        <v>21</v>
      </c>
      <c r="D701" s="50">
        <v>9.5</v>
      </c>
      <c r="E701" s="48">
        <v>53514140502</v>
      </c>
      <c r="F701" s="46">
        <v>0.16300000000000001</v>
      </c>
      <c r="G701" s="39" t="s">
        <v>22</v>
      </c>
    </row>
    <row r="702" spans="1:7" s="2" customFormat="1" x14ac:dyDescent="0.25">
      <c r="A702" s="80">
        <v>12030</v>
      </c>
      <c r="B702" s="39" t="s">
        <v>8431</v>
      </c>
      <c r="C702" s="39" t="s">
        <v>21</v>
      </c>
      <c r="D702" s="50">
        <v>5.5</v>
      </c>
      <c r="E702" s="48">
        <v>53514154585</v>
      </c>
      <c r="F702" s="46">
        <v>5.7000000000000002E-2</v>
      </c>
      <c r="G702" s="39" t="s">
        <v>22</v>
      </c>
    </row>
    <row r="703" spans="1:7" s="2" customFormat="1" x14ac:dyDescent="0.25">
      <c r="A703" s="80">
        <v>12043</v>
      </c>
      <c r="B703" s="39" t="s">
        <v>8432</v>
      </c>
      <c r="C703" s="39" t="s">
        <v>21</v>
      </c>
      <c r="D703" s="50">
        <v>1.5</v>
      </c>
      <c r="E703" s="48">
        <v>53514154493</v>
      </c>
      <c r="F703" s="46">
        <v>0.01</v>
      </c>
      <c r="G703" s="39" t="s">
        <v>22</v>
      </c>
    </row>
    <row r="704" spans="1:7" s="2" customFormat="1" x14ac:dyDescent="0.25">
      <c r="A704" s="80">
        <v>12048</v>
      </c>
      <c r="B704" s="39" t="s">
        <v>8433</v>
      </c>
      <c r="C704" s="39" t="s">
        <v>21</v>
      </c>
      <c r="D704" s="50">
        <v>15.5</v>
      </c>
      <c r="E704" s="48">
        <v>53514154608</v>
      </c>
      <c r="F704" s="46">
        <v>0.38100000000000001</v>
      </c>
      <c r="G704" s="39" t="s">
        <v>22</v>
      </c>
    </row>
    <row r="705" spans="1:7" s="2" customFormat="1" x14ac:dyDescent="0.25">
      <c r="A705" s="80">
        <v>12084</v>
      </c>
      <c r="B705" s="39" t="s">
        <v>8434</v>
      </c>
      <c r="C705" s="39" t="s">
        <v>21</v>
      </c>
      <c r="D705" s="50">
        <v>160</v>
      </c>
      <c r="E705" s="48">
        <v>53514104757</v>
      </c>
      <c r="F705" s="46">
        <v>5.2</v>
      </c>
      <c r="G705" s="39" t="s">
        <v>22</v>
      </c>
    </row>
    <row r="706" spans="1:7" s="2" customFormat="1" x14ac:dyDescent="0.25">
      <c r="A706" s="80">
        <v>12085</v>
      </c>
      <c r="B706" s="39" t="s">
        <v>8435</v>
      </c>
      <c r="C706" s="39" t="s">
        <v>21</v>
      </c>
      <c r="D706" s="50">
        <v>41</v>
      </c>
      <c r="E706" s="48">
        <v>53514104740</v>
      </c>
      <c r="F706" s="46">
        <v>2.13</v>
      </c>
      <c r="G706" s="39" t="s">
        <v>22</v>
      </c>
    </row>
    <row r="707" spans="1:7" s="2" customFormat="1" x14ac:dyDescent="0.25">
      <c r="A707" s="80">
        <v>12118</v>
      </c>
      <c r="B707" s="39" t="s">
        <v>8436</v>
      </c>
      <c r="C707" s="39" t="s">
        <v>21</v>
      </c>
      <c r="D707" s="50">
        <v>0.5</v>
      </c>
      <c r="E707" s="48">
        <v>53514091682</v>
      </c>
      <c r="F707" s="46">
        <v>0.01</v>
      </c>
      <c r="G707" s="39" t="s">
        <v>22</v>
      </c>
    </row>
    <row r="708" spans="1:7" s="2" customFormat="1" x14ac:dyDescent="0.25">
      <c r="A708" s="80">
        <v>12133</v>
      </c>
      <c r="B708" s="39" t="s">
        <v>8437</v>
      </c>
      <c r="C708" s="39" t="s">
        <v>21</v>
      </c>
      <c r="D708" s="50">
        <v>49.5</v>
      </c>
      <c r="E708" s="48">
        <v>53514091651</v>
      </c>
      <c r="F708" s="46">
        <v>2</v>
      </c>
      <c r="G708" s="39" t="s">
        <v>22</v>
      </c>
    </row>
    <row r="709" spans="1:7" s="2" customFormat="1" x14ac:dyDescent="0.25">
      <c r="A709" s="80">
        <v>12137</v>
      </c>
      <c r="B709" s="39" t="s">
        <v>8438</v>
      </c>
      <c r="C709" s="39" t="s">
        <v>21</v>
      </c>
      <c r="D709" s="50">
        <v>23.5</v>
      </c>
      <c r="E709" s="48">
        <v>53514092122</v>
      </c>
      <c r="F709" s="46">
        <v>0.55300000000000005</v>
      </c>
      <c r="G709" s="39" t="s">
        <v>22</v>
      </c>
    </row>
    <row r="710" spans="1:7" s="2" customFormat="1" x14ac:dyDescent="0.25">
      <c r="A710" s="80">
        <v>12138</v>
      </c>
      <c r="B710" s="39" t="s">
        <v>8439</v>
      </c>
      <c r="C710" s="39" t="s">
        <v>21</v>
      </c>
      <c r="D710" s="50">
        <v>14.5</v>
      </c>
      <c r="E710" s="48">
        <v>53514092139</v>
      </c>
      <c r="F710" s="46">
        <v>0.30199999999999999</v>
      </c>
      <c r="G710" s="39" t="s">
        <v>22</v>
      </c>
    </row>
    <row r="711" spans="1:7" s="2" customFormat="1" x14ac:dyDescent="0.25">
      <c r="A711" s="80">
        <v>12139</v>
      </c>
      <c r="B711" s="39" t="s">
        <v>8440</v>
      </c>
      <c r="C711" s="39" t="s">
        <v>21</v>
      </c>
      <c r="D711" s="50">
        <v>41</v>
      </c>
      <c r="E711" s="48">
        <v>53514092146</v>
      </c>
      <c r="F711" s="46">
        <v>2</v>
      </c>
      <c r="G711" s="39" t="s">
        <v>22</v>
      </c>
    </row>
    <row r="712" spans="1:7" s="2" customFormat="1" x14ac:dyDescent="0.25">
      <c r="A712" s="80">
        <v>12166</v>
      </c>
      <c r="B712" s="39" t="s">
        <v>8441</v>
      </c>
      <c r="C712" s="39" t="s">
        <v>21</v>
      </c>
      <c r="D712" s="50">
        <v>225.5</v>
      </c>
      <c r="E712" s="48">
        <v>53514092184</v>
      </c>
      <c r="F712" s="46">
        <v>15</v>
      </c>
      <c r="G712" s="39" t="s">
        <v>22</v>
      </c>
    </row>
    <row r="713" spans="1:7" s="2" customFormat="1" x14ac:dyDescent="0.25">
      <c r="A713" s="80">
        <v>12167</v>
      </c>
      <c r="B713" s="39" t="s">
        <v>8442</v>
      </c>
      <c r="C713" s="39" t="s">
        <v>21</v>
      </c>
      <c r="D713" s="50">
        <v>81</v>
      </c>
      <c r="E713" s="48">
        <v>53514092214</v>
      </c>
      <c r="F713" s="46">
        <v>6</v>
      </c>
      <c r="G713" s="39" t="s">
        <v>22</v>
      </c>
    </row>
    <row r="714" spans="1:7" s="2" customFormat="1" x14ac:dyDescent="0.25">
      <c r="A714" s="80">
        <v>12172</v>
      </c>
      <c r="B714" s="39" t="s">
        <v>8443</v>
      </c>
      <c r="C714" s="39" t="s">
        <v>21</v>
      </c>
      <c r="D714" s="50">
        <v>234.5</v>
      </c>
      <c r="E714" s="48">
        <v>53514107444</v>
      </c>
      <c r="F714" s="46">
        <v>3.2</v>
      </c>
      <c r="G714" s="39" t="s">
        <v>22</v>
      </c>
    </row>
    <row r="715" spans="1:7" s="2" customFormat="1" x14ac:dyDescent="0.25">
      <c r="A715" s="80">
        <v>12173</v>
      </c>
      <c r="B715" s="39" t="s">
        <v>8444</v>
      </c>
      <c r="C715" s="39" t="s">
        <v>21</v>
      </c>
      <c r="D715" s="50">
        <v>74.5</v>
      </c>
      <c r="E715" s="48">
        <v>53514107451</v>
      </c>
      <c r="F715" s="46">
        <v>0.91600000000000004</v>
      </c>
      <c r="G715" s="39" t="s">
        <v>22</v>
      </c>
    </row>
    <row r="716" spans="1:7" s="2" customFormat="1" x14ac:dyDescent="0.25">
      <c r="A716" s="80">
        <v>12189</v>
      </c>
      <c r="B716" s="39" t="s">
        <v>8445</v>
      </c>
      <c r="C716" s="39" t="s">
        <v>21</v>
      </c>
      <c r="D716" s="50">
        <v>197</v>
      </c>
      <c r="E716" s="48">
        <v>53514094560</v>
      </c>
      <c r="F716" s="46">
        <v>4.5999999999999996</v>
      </c>
      <c r="G716" s="39" t="s">
        <v>22</v>
      </c>
    </row>
    <row r="717" spans="1:7" s="2" customFormat="1" x14ac:dyDescent="0.25">
      <c r="A717" s="80">
        <v>12192</v>
      </c>
      <c r="B717" s="39" t="s">
        <v>8446</v>
      </c>
      <c r="C717" s="39" t="s">
        <v>21</v>
      </c>
      <c r="D717" s="50">
        <v>281</v>
      </c>
      <c r="E717" s="48">
        <v>53514094591</v>
      </c>
      <c r="F717" s="46">
        <v>5.5</v>
      </c>
      <c r="G717" s="39" t="s">
        <v>22</v>
      </c>
    </row>
    <row r="718" spans="1:7" s="2" customFormat="1" x14ac:dyDescent="0.25">
      <c r="A718" s="80">
        <v>12194</v>
      </c>
      <c r="B718" s="39" t="s">
        <v>8447</v>
      </c>
      <c r="C718" s="39" t="s">
        <v>21</v>
      </c>
      <c r="D718" s="50">
        <v>131</v>
      </c>
      <c r="E718" s="48">
        <v>53514094614</v>
      </c>
      <c r="F718" s="46">
        <v>5.0999999999999996</v>
      </c>
      <c r="G718" s="39" t="s">
        <v>22</v>
      </c>
    </row>
    <row r="719" spans="1:7" s="2" customFormat="1" x14ac:dyDescent="0.25">
      <c r="A719" s="80">
        <v>12195</v>
      </c>
      <c r="B719" s="39" t="s">
        <v>8448</v>
      </c>
      <c r="C719" s="39" t="s">
        <v>21</v>
      </c>
      <c r="D719" s="50">
        <v>148</v>
      </c>
      <c r="E719" s="48">
        <v>53514094621</v>
      </c>
      <c r="F719" s="46">
        <v>5.5</v>
      </c>
      <c r="G719" s="39" t="s">
        <v>22</v>
      </c>
    </row>
    <row r="720" spans="1:7" s="2" customFormat="1" x14ac:dyDescent="0.25">
      <c r="A720" s="80">
        <v>12196</v>
      </c>
      <c r="B720" s="39" t="s">
        <v>8449</v>
      </c>
      <c r="C720" s="39" t="s">
        <v>21</v>
      </c>
      <c r="D720" s="50">
        <v>223.5</v>
      </c>
      <c r="E720" s="48">
        <v>53514094638</v>
      </c>
      <c r="F720" s="46">
        <v>8</v>
      </c>
      <c r="G720" s="39" t="s">
        <v>22</v>
      </c>
    </row>
    <row r="721" spans="1:7" s="2" customFormat="1" x14ac:dyDescent="0.25">
      <c r="A721" s="80">
        <v>12197</v>
      </c>
      <c r="B721" s="39" t="s">
        <v>8450</v>
      </c>
      <c r="C721" s="39" t="s">
        <v>21</v>
      </c>
      <c r="D721" s="50">
        <v>145</v>
      </c>
      <c r="E721" s="48">
        <v>53514094645</v>
      </c>
      <c r="F721" s="46">
        <v>8</v>
      </c>
      <c r="G721" s="39" t="s">
        <v>22</v>
      </c>
    </row>
    <row r="722" spans="1:7" s="2" customFormat="1" x14ac:dyDescent="0.25">
      <c r="A722" s="80">
        <v>12198</v>
      </c>
      <c r="B722" s="39" t="s">
        <v>8451</v>
      </c>
      <c r="C722" s="39" t="s">
        <v>21</v>
      </c>
      <c r="D722" s="50">
        <v>229</v>
      </c>
      <c r="E722" s="48">
        <v>53514094652</v>
      </c>
      <c r="F722" s="46">
        <v>8</v>
      </c>
      <c r="G722" s="39" t="s">
        <v>22</v>
      </c>
    </row>
    <row r="723" spans="1:7" s="2" customFormat="1" x14ac:dyDescent="0.25">
      <c r="A723" s="80">
        <v>12199</v>
      </c>
      <c r="B723" s="39" t="s">
        <v>8452</v>
      </c>
      <c r="C723" s="39" t="s">
        <v>21</v>
      </c>
      <c r="D723" s="50">
        <v>200</v>
      </c>
      <c r="E723" s="48">
        <v>53514094669</v>
      </c>
      <c r="F723" s="46">
        <v>8</v>
      </c>
      <c r="G723" s="39" t="s">
        <v>22</v>
      </c>
    </row>
    <row r="724" spans="1:7" s="2" customFormat="1" x14ac:dyDescent="0.25">
      <c r="A724" s="80">
        <v>12212</v>
      </c>
      <c r="B724" s="39" t="s">
        <v>8453</v>
      </c>
      <c r="C724" s="39" t="s">
        <v>21</v>
      </c>
      <c r="D724" s="50">
        <v>228</v>
      </c>
      <c r="E724" s="48">
        <v>53514094683</v>
      </c>
      <c r="F724" s="46">
        <v>8</v>
      </c>
      <c r="G724" s="39" t="s">
        <v>22</v>
      </c>
    </row>
    <row r="725" spans="1:7" s="2" customFormat="1" x14ac:dyDescent="0.25">
      <c r="A725" s="80">
        <v>12285</v>
      </c>
      <c r="B725" s="39" t="s">
        <v>8454</v>
      </c>
      <c r="C725" s="39" t="s">
        <v>21</v>
      </c>
      <c r="D725" s="50">
        <v>10</v>
      </c>
      <c r="E725" s="48">
        <v>53514099756</v>
      </c>
      <c r="F725" s="46">
        <v>0.02</v>
      </c>
      <c r="G725" s="39" t="s">
        <v>22</v>
      </c>
    </row>
    <row r="726" spans="1:7" s="2" customFormat="1" x14ac:dyDescent="0.25">
      <c r="A726" s="80">
        <v>12288</v>
      </c>
      <c r="B726" s="39" t="s">
        <v>8455</v>
      </c>
      <c r="C726" s="39" t="s">
        <v>21</v>
      </c>
      <c r="D726" s="50">
        <v>9</v>
      </c>
      <c r="E726" s="48">
        <v>53514099817</v>
      </c>
      <c r="F726" s="46">
        <v>0.01</v>
      </c>
      <c r="G726" s="39" t="s">
        <v>22</v>
      </c>
    </row>
    <row r="727" spans="1:7" s="2" customFormat="1" x14ac:dyDescent="0.25">
      <c r="A727" s="80">
        <v>12297</v>
      </c>
      <c r="B727" s="39" t="s">
        <v>8456</v>
      </c>
      <c r="C727" s="39" t="s">
        <v>21</v>
      </c>
      <c r="D727" s="50">
        <v>23.5</v>
      </c>
      <c r="E727" s="48">
        <v>53514094898</v>
      </c>
      <c r="F727" s="46">
        <v>1.1000000000000001</v>
      </c>
      <c r="G727" s="39" t="s">
        <v>22</v>
      </c>
    </row>
    <row r="728" spans="1:7" s="2" customFormat="1" x14ac:dyDescent="0.25">
      <c r="A728" s="80">
        <v>12302</v>
      </c>
      <c r="B728" s="39" t="s">
        <v>8457</v>
      </c>
      <c r="C728" s="39" t="s">
        <v>21</v>
      </c>
      <c r="D728" s="50">
        <v>45.5</v>
      </c>
      <c r="E728" s="48">
        <v>53514094911</v>
      </c>
      <c r="F728" s="46">
        <v>2</v>
      </c>
      <c r="G728" s="39" t="s">
        <v>22</v>
      </c>
    </row>
    <row r="729" spans="1:7" s="2" customFormat="1" x14ac:dyDescent="0.25">
      <c r="A729" s="80">
        <v>12314</v>
      </c>
      <c r="B729" s="39" t="s">
        <v>8458</v>
      </c>
      <c r="C729" s="39" t="s">
        <v>21</v>
      </c>
      <c r="D729" s="50">
        <v>225</v>
      </c>
      <c r="E729" s="48">
        <v>53514094850</v>
      </c>
      <c r="F729" s="46">
        <v>8</v>
      </c>
      <c r="G729" s="39" t="s">
        <v>22</v>
      </c>
    </row>
    <row r="730" spans="1:7" s="2" customFormat="1" x14ac:dyDescent="0.25">
      <c r="A730" s="80">
        <v>12341</v>
      </c>
      <c r="B730" s="39" t="s">
        <v>8459</v>
      </c>
      <c r="C730" s="39" t="s">
        <v>21</v>
      </c>
      <c r="D730" s="50">
        <v>19</v>
      </c>
      <c r="E730" s="48">
        <v>53514097462</v>
      </c>
      <c r="F730" s="46">
        <v>0.5</v>
      </c>
      <c r="G730" s="39" t="s">
        <v>22</v>
      </c>
    </row>
    <row r="731" spans="1:7" s="2" customFormat="1" x14ac:dyDescent="0.25">
      <c r="A731" s="80">
        <v>12342</v>
      </c>
      <c r="B731" s="39" t="s">
        <v>8460</v>
      </c>
      <c r="C731" s="39" t="s">
        <v>21</v>
      </c>
      <c r="D731" s="50">
        <v>19</v>
      </c>
      <c r="E731" s="48">
        <v>53514099831</v>
      </c>
      <c r="F731" s="46">
        <v>0.5</v>
      </c>
      <c r="G731" s="39" t="s">
        <v>22</v>
      </c>
    </row>
    <row r="732" spans="1:7" s="2" customFormat="1" x14ac:dyDescent="0.25">
      <c r="A732" s="80">
        <v>12352</v>
      </c>
      <c r="B732" s="39" t="s">
        <v>8461</v>
      </c>
      <c r="C732" s="39" t="s">
        <v>21</v>
      </c>
      <c r="D732" s="50">
        <v>1.5</v>
      </c>
      <c r="E732" s="48">
        <v>53514348588</v>
      </c>
      <c r="F732" s="46">
        <v>0.01</v>
      </c>
      <c r="G732" s="39" t="s">
        <v>22</v>
      </c>
    </row>
    <row r="733" spans="1:7" s="2" customFormat="1" x14ac:dyDescent="0.25">
      <c r="A733" s="80">
        <v>12353</v>
      </c>
      <c r="B733" s="39" t="s">
        <v>8462</v>
      </c>
      <c r="C733" s="39" t="s">
        <v>21</v>
      </c>
      <c r="D733" s="50">
        <v>1.5</v>
      </c>
      <c r="E733" s="48">
        <v>53514100575</v>
      </c>
      <c r="F733" s="46">
        <v>0.01</v>
      </c>
      <c r="G733" s="39" t="s">
        <v>22</v>
      </c>
    </row>
    <row r="734" spans="1:7" s="2" customFormat="1" x14ac:dyDescent="0.25">
      <c r="A734" s="80">
        <v>12376</v>
      </c>
      <c r="B734" s="39" t="s">
        <v>8463</v>
      </c>
      <c r="C734" s="39" t="s">
        <v>21</v>
      </c>
      <c r="D734" s="50">
        <v>190</v>
      </c>
      <c r="E734" s="48">
        <v>53514096526</v>
      </c>
      <c r="F734" s="46">
        <v>8</v>
      </c>
      <c r="G734" s="39" t="s">
        <v>22</v>
      </c>
    </row>
    <row r="735" spans="1:7" s="2" customFormat="1" x14ac:dyDescent="0.25">
      <c r="A735" s="80">
        <v>12377</v>
      </c>
      <c r="B735" s="39" t="s">
        <v>8464</v>
      </c>
      <c r="C735" s="39" t="s">
        <v>21</v>
      </c>
      <c r="D735" s="50">
        <v>196.5</v>
      </c>
      <c r="E735" s="48">
        <v>53514096540</v>
      </c>
      <c r="F735" s="46">
        <v>8</v>
      </c>
      <c r="G735" s="39" t="s">
        <v>22</v>
      </c>
    </row>
    <row r="736" spans="1:7" s="2" customFormat="1" x14ac:dyDescent="0.25">
      <c r="A736" s="80">
        <v>12379</v>
      </c>
      <c r="B736" s="39" t="s">
        <v>8465</v>
      </c>
      <c r="C736" s="39" t="s">
        <v>21</v>
      </c>
      <c r="D736" s="50">
        <v>195.5</v>
      </c>
      <c r="E736" s="48">
        <v>53514096564</v>
      </c>
      <c r="F736" s="46">
        <v>8</v>
      </c>
      <c r="G736" s="39" t="s">
        <v>22</v>
      </c>
    </row>
    <row r="737" spans="1:7" s="2" customFormat="1" x14ac:dyDescent="0.25">
      <c r="A737" s="80">
        <v>12380</v>
      </c>
      <c r="B737" s="39" t="s">
        <v>8466</v>
      </c>
      <c r="C737" s="39" t="s">
        <v>21</v>
      </c>
      <c r="D737" s="50">
        <v>225</v>
      </c>
      <c r="E737" s="48">
        <v>53514096571</v>
      </c>
      <c r="F737" s="46">
        <v>8</v>
      </c>
      <c r="G737" s="39" t="s">
        <v>22</v>
      </c>
    </row>
    <row r="738" spans="1:7" s="2" customFormat="1" x14ac:dyDescent="0.25">
      <c r="A738" s="80">
        <v>12382</v>
      </c>
      <c r="B738" s="39" t="s">
        <v>8467</v>
      </c>
      <c r="C738" s="39" t="s">
        <v>21</v>
      </c>
      <c r="D738" s="50">
        <v>230.5</v>
      </c>
      <c r="E738" s="48">
        <v>53514096595</v>
      </c>
      <c r="F738" s="46">
        <v>8</v>
      </c>
      <c r="G738" s="39" t="s">
        <v>22</v>
      </c>
    </row>
    <row r="739" spans="1:7" s="2" customFormat="1" x14ac:dyDescent="0.25">
      <c r="A739" s="80">
        <v>12383</v>
      </c>
      <c r="B739" s="39" t="s">
        <v>8468</v>
      </c>
      <c r="C739" s="39" t="s">
        <v>21</v>
      </c>
      <c r="D739" s="50">
        <v>229.5</v>
      </c>
      <c r="E739" s="48">
        <v>53514096601</v>
      </c>
      <c r="F739" s="46">
        <v>8</v>
      </c>
      <c r="G739" s="39" t="s">
        <v>22</v>
      </c>
    </row>
    <row r="740" spans="1:7" s="2" customFormat="1" x14ac:dyDescent="0.25">
      <c r="A740" s="80">
        <v>12401</v>
      </c>
      <c r="B740" s="39" t="s">
        <v>8469</v>
      </c>
      <c r="C740" s="39" t="s">
        <v>21</v>
      </c>
      <c r="D740" s="50">
        <v>41</v>
      </c>
      <c r="E740" s="48">
        <v>53514097332</v>
      </c>
      <c r="F740" s="46">
        <v>0.01</v>
      </c>
      <c r="G740" s="39" t="s">
        <v>22</v>
      </c>
    </row>
    <row r="741" spans="1:7" s="2" customFormat="1" x14ac:dyDescent="0.25">
      <c r="A741" s="80">
        <v>12449</v>
      </c>
      <c r="B741" s="39" t="s">
        <v>8470</v>
      </c>
      <c r="C741" s="39" t="s">
        <v>21</v>
      </c>
      <c r="D741" s="50">
        <v>10.5</v>
      </c>
      <c r="E741" s="48">
        <v>53514099879</v>
      </c>
      <c r="F741" s="46">
        <v>0.02</v>
      </c>
      <c r="G741" s="39" t="s">
        <v>22</v>
      </c>
    </row>
    <row r="742" spans="1:7" s="2" customFormat="1" x14ac:dyDescent="0.25">
      <c r="A742" s="80">
        <v>12466</v>
      </c>
      <c r="B742" s="39" t="s">
        <v>8471</v>
      </c>
      <c r="C742" s="39" t="s">
        <v>21</v>
      </c>
      <c r="D742" s="50">
        <v>232</v>
      </c>
      <c r="E742" s="48">
        <v>53514099466</v>
      </c>
      <c r="F742" s="46">
        <v>12.6</v>
      </c>
      <c r="G742" s="39" t="s">
        <v>22</v>
      </c>
    </row>
    <row r="743" spans="1:7" s="2" customFormat="1" x14ac:dyDescent="0.25">
      <c r="A743" s="80">
        <v>12477</v>
      </c>
      <c r="B743" s="39" t="s">
        <v>8472</v>
      </c>
      <c r="C743" s="39" t="s">
        <v>21</v>
      </c>
      <c r="D743" s="50">
        <v>233</v>
      </c>
      <c r="E743" s="48">
        <v>53514099626</v>
      </c>
      <c r="F743" s="46">
        <v>12.5</v>
      </c>
      <c r="G743" s="39" t="s">
        <v>22</v>
      </c>
    </row>
    <row r="744" spans="1:7" s="2" customFormat="1" x14ac:dyDescent="0.25">
      <c r="A744" s="80">
        <v>12479</v>
      </c>
      <c r="B744" s="39" t="s">
        <v>8473</v>
      </c>
      <c r="C744" s="39" t="s">
        <v>21</v>
      </c>
      <c r="D744" s="50">
        <v>269.5</v>
      </c>
      <c r="E744" s="48">
        <v>53514099640</v>
      </c>
      <c r="F744" s="46">
        <v>12.5</v>
      </c>
      <c r="G744" s="39" t="s">
        <v>22</v>
      </c>
    </row>
    <row r="745" spans="1:7" s="2" customFormat="1" x14ac:dyDescent="0.25">
      <c r="A745" s="81">
        <v>12481</v>
      </c>
      <c r="B745" s="82" t="s">
        <v>8474</v>
      </c>
      <c r="C745" s="82" t="s">
        <v>21</v>
      </c>
      <c r="D745" s="50">
        <v>506</v>
      </c>
      <c r="E745" s="83">
        <v>53514099657</v>
      </c>
      <c r="F745" s="84">
        <v>16</v>
      </c>
      <c r="G745" s="82" t="s">
        <v>22</v>
      </c>
    </row>
    <row r="746" spans="1:7" s="2" customFormat="1" x14ac:dyDescent="0.25">
      <c r="A746" s="81">
        <v>12482</v>
      </c>
      <c r="B746" s="82" t="s">
        <v>8475</v>
      </c>
      <c r="C746" s="82" t="s">
        <v>21</v>
      </c>
      <c r="D746" s="50">
        <v>462</v>
      </c>
      <c r="E746" s="83">
        <v>53514099664</v>
      </c>
      <c r="F746" s="84">
        <v>16</v>
      </c>
      <c r="G746" s="82" t="s">
        <v>22</v>
      </c>
    </row>
    <row r="747" spans="1:7" s="2" customFormat="1" x14ac:dyDescent="0.25">
      <c r="A747" s="80">
        <v>12484</v>
      </c>
      <c r="B747" s="39" t="s">
        <v>8476</v>
      </c>
      <c r="C747" s="39" t="s">
        <v>21</v>
      </c>
      <c r="D747" s="50">
        <v>89.5</v>
      </c>
      <c r="E747" s="48">
        <v>53514098315</v>
      </c>
      <c r="F747" s="46">
        <v>16</v>
      </c>
      <c r="G747" s="39" t="s">
        <v>22</v>
      </c>
    </row>
    <row r="748" spans="1:7" s="2" customFormat="1" x14ac:dyDescent="0.25">
      <c r="A748" s="80">
        <v>12485</v>
      </c>
      <c r="B748" s="39" t="s">
        <v>8477</v>
      </c>
      <c r="C748" s="39" t="s">
        <v>21</v>
      </c>
      <c r="D748" s="50">
        <v>35.5</v>
      </c>
      <c r="E748" s="48">
        <v>53514098322</v>
      </c>
      <c r="F748" s="46">
        <v>1</v>
      </c>
      <c r="G748" s="39" t="s">
        <v>22</v>
      </c>
    </row>
    <row r="749" spans="1:7" s="2" customFormat="1" x14ac:dyDescent="0.25">
      <c r="A749" s="80">
        <v>12491</v>
      </c>
      <c r="B749" s="39" t="s">
        <v>8478</v>
      </c>
      <c r="C749" s="39" t="s">
        <v>21</v>
      </c>
      <c r="D749" s="50">
        <v>0.5</v>
      </c>
      <c r="E749" s="48">
        <v>53514100728</v>
      </c>
      <c r="F749" s="46">
        <v>0.02</v>
      </c>
      <c r="G749" s="39" t="s">
        <v>22</v>
      </c>
    </row>
    <row r="750" spans="1:7" s="2" customFormat="1" x14ac:dyDescent="0.25">
      <c r="A750" s="80">
        <v>12675</v>
      </c>
      <c r="B750" s="39" t="s">
        <v>8479</v>
      </c>
      <c r="C750" s="39" t="s">
        <v>21</v>
      </c>
      <c r="D750" s="50">
        <v>145</v>
      </c>
      <c r="E750" s="48">
        <v>53514101084</v>
      </c>
      <c r="F750" s="46">
        <v>4.75</v>
      </c>
      <c r="G750" s="39" t="s">
        <v>22</v>
      </c>
    </row>
    <row r="751" spans="1:7" s="2" customFormat="1" x14ac:dyDescent="0.25">
      <c r="A751" s="80">
        <v>12701</v>
      </c>
      <c r="B751" s="39" t="s">
        <v>8480</v>
      </c>
      <c r="C751" s="39" t="s">
        <v>21</v>
      </c>
      <c r="D751" s="50">
        <v>0.5</v>
      </c>
      <c r="E751" s="48">
        <v>53514142032</v>
      </c>
      <c r="F751" s="46">
        <v>0.01</v>
      </c>
      <c r="G751" s="39" t="s">
        <v>22</v>
      </c>
    </row>
    <row r="752" spans="1:7" s="2" customFormat="1" x14ac:dyDescent="0.25">
      <c r="A752" s="80">
        <v>12724</v>
      </c>
      <c r="B752" s="39" t="s">
        <v>8481</v>
      </c>
      <c r="C752" s="39" t="s">
        <v>21</v>
      </c>
      <c r="D752" s="50">
        <v>2</v>
      </c>
      <c r="E752" s="48">
        <v>53514102692</v>
      </c>
      <c r="F752" s="46">
        <v>0.1</v>
      </c>
      <c r="G752" s="39" t="s">
        <v>22</v>
      </c>
    </row>
    <row r="753" spans="1:7" s="2" customFormat="1" x14ac:dyDescent="0.25">
      <c r="A753" s="80">
        <v>12743</v>
      </c>
      <c r="B753" s="39" t="s">
        <v>8482</v>
      </c>
      <c r="C753" s="39" t="s">
        <v>21</v>
      </c>
      <c r="D753" s="50">
        <v>151.5</v>
      </c>
      <c r="E753" s="48">
        <v>53514105112</v>
      </c>
      <c r="F753" s="46">
        <v>2</v>
      </c>
      <c r="G753" s="39" t="s">
        <v>22</v>
      </c>
    </row>
    <row r="754" spans="1:7" s="2" customFormat="1" x14ac:dyDescent="0.25">
      <c r="A754" s="80">
        <v>12754</v>
      </c>
      <c r="B754" s="39" t="s">
        <v>8483</v>
      </c>
      <c r="C754" s="39" t="s">
        <v>21</v>
      </c>
      <c r="D754" s="50">
        <v>292</v>
      </c>
      <c r="E754" s="48">
        <v>53514159375</v>
      </c>
      <c r="F754" s="46">
        <v>24</v>
      </c>
      <c r="G754" s="39" t="s">
        <v>22</v>
      </c>
    </row>
    <row r="755" spans="1:7" s="2" customFormat="1" x14ac:dyDescent="0.25">
      <c r="A755" s="80">
        <v>12928</v>
      </c>
      <c r="B755" s="39" t="s">
        <v>8484</v>
      </c>
      <c r="C755" s="39" t="s">
        <v>21</v>
      </c>
      <c r="D755" s="50">
        <v>113</v>
      </c>
      <c r="E755" s="48">
        <v>53514104160</v>
      </c>
      <c r="F755" s="46">
        <v>2.6</v>
      </c>
      <c r="G755" s="39" t="s">
        <v>22</v>
      </c>
    </row>
    <row r="756" spans="1:7" s="2" customFormat="1" x14ac:dyDescent="0.25">
      <c r="A756" s="80">
        <v>13017</v>
      </c>
      <c r="B756" s="39" t="s">
        <v>8485</v>
      </c>
      <c r="C756" s="39" t="s">
        <v>21</v>
      </c>
      <c r="D756" s="50">
        <v>53.5</v>
      </c>
      <c r="E756" s="48">
        <v>53514122829</v>
      </c>
      <c r="F756" s="46">
        <v>2.5</v>
      </c>
      <c r="G756" s="39" t="s">
        <v>22</v>
      </c>
    </row>
    <row r="757" spans="1:7" s="2" customFormat="1" x14ac:dyDescent="0.25">
      <c r="A757" s="80">
        <v>13018</v>
      </c>
      <c r="B757" s="39" t="s">
        <v>8486</v>
      </c>
      <c r="C757" s="39" t="s">
        <v>21</v>
      </c>
      <c r="D757" s="50">
        <v>27.5</v>
      </c>
      <c r="E757" s="48">
        <v>53514122256</v>
      </c>
      <c r="F757" s="46">
        <v>1.1499999999999999</v>
      </c>
      <c r="G757" s="39" t="s">
        <v>22</v>
      </c>
    </row>
    <row r="758" spans="1:7" s="2" customFormat="1" x14ac:dyDescent="0.25">
      <c r="A758" s="80">
        <v>13043</v>
      </c>
      <c r="B758" s="39" t="s">
        <v>8487</v>
      </c>
      <c r="C758" s="39" t="s">
        <v>21</v>
      </c>
      <c r="D758" s="50">
        <v>32.5</v>
      </c>
      <c r="E758" s="48">
        <v>53514153670</v>
      </c>
      <c r="F758" s="46">
        <v>2.0299999999999998</v>
      </c>
      <c r="G758" s="39" t="s">
        <v>22</v>
      </c>
    </row>
    <row r="759" spans="1:7" s="2" customFormat="1" x14ac:dyDescent="0.25">
      <c r="A759" s="81">
        <v>13047</v>
      </c>
      <c r="B759" s="82" t="s">
        <v>8488</v>
      </c>
      <c r="C759" s="82" t="s">
        <v>21</v>
      </c>
      <c r="D759" s="50">
        <v>1257.5</v>
      </c>
      <c r="E759" s="83">
        <v>53514106089</v>
      </c>
      <c r="F759" s="84">
        <v>52</v>
      </c>
      <c r="G759" s="82" t="s">
        <v>22</v>
      </c>
    </row>
    <row r="760" spans="1:7" s="2" customFormat="1" x14ac:dyDescent="0.25">
      <c r="A760" s="81">
        <v>13048</v>
      </c>
      <c r="B760" s="82" t="s">
        <v>8489</v>
      </c>
      <c r="C760" s="82" t="s">
        <v>21</v>
      </c>
      <c r="D760" s="50">
        <v>1262.5</v>
      </c>
      <c r="E760" s="83">
        <v>53514106096</v>
      </c>
      <c r="F760" s="84">
        <v>59</v>
      </c>
      <c r="G760" s="82" t="s">
        <v>22</v>
      </c>
    </row>
    <row r="761" spans="1:7" s="2" customFormat="1" x14ac:dyDescent="0.25">
      <c r="A761" s="81">
        <v>13049</v>
      </c>
      <c r="B761" s="82" t="s">
        <v>8490</v>
      </c>
      <c r="C761" s="82" t="s">
        <v>21</v>
      </c>
      <c r="D761" s="50">
        <v>1258</v>
      </c>
      <c r="E761" s="83">
        <v>53514106102</v>
      </c>
      <c r="F761" s="84">
        <v>50</v>
      </c>
      <c r="G761" s="82" t="s">
        <v>22</v>
      </c>
    </row>
    <row r="762" spans="1:7" s="2" customFormat="1" x14ac:dyDescent="0.25">
      <c r="A762" s="81">
        <v>13050</v>
      </c>
      <c r="B762" s="82" t="s">
        <v>8491</v>
      </c>
      <c r="C762" s="82" t="s">
        <v>21</v>
      </c>
      <c r="D762" s="50">
        <v>1277</v>
      </c>
      <c r="E762" s="83">
        <v>53514106119</v>
      </c>
      <c r="F762" s="84">
        <v>50</v>
      </c>
      <c r="G762" s="82" t="s">
        <v>22</v>
      </c>
    </row>
    <row r="763" spans="1:7" s="2" customFormat="1" x14ac:dyDescent="0.25">
      <c r="A763" s="81">
        <v>13051</v>
      </c>
      <c r="B763" s="82" t="s">
        <v>8492</v>
      </c>
      <c r="C763" s="82" t="s">
        <v>21</v>
      </c>
      <c r="D763" s="50">
        <v>1274</v>
      </c>
      <c r="E763" s="83">
        <v>53514106126</v>
      </c>
      <c r="F763" s="84">
        <v>50</v>
      </c>
      <c r="G763" s="82" t="s">
        <v>22</v>
      </c>
    </row>
    <row r="764" spans="1:7" s="2" customFormat="1" x14ac:dyDescent="0.25">
      <c r="A764" s="81">
        <v>13052</v>
      </c>
      <c r="B764" s="82" t="s">
        <v>8493</v>
      </c>
      <c r="C764" s="82" t="s">
        <v>21</v>
      </c>
      <c r="D764" s="50">
        <v>1246.5</v>
      </c>
      <c r="E764" s="83">
        <v>53514106133</v>
      </c>
      <c r="F764" s="84">
        <v>47</v>
      </c>
      <c r="G764" s="82" t="s">
        <v>22</v>
      </c>
    </row>
    <row r="765" spans="1:7" s="2" customFormat="1" x14ac:dyDescent="0.25">
      <c r="A765" s="80">
        <v>13069</v>
      </c>
      <c r="B765" s="39" t="s">
        <v>8494</v>
      </c>
      <c r="C765" s="39" t="s">
        <v>21</v>
      </c>
      <c r="D765" s="50">
        <v>89</v>
      </c>
      <c r="E765" s="48">
        <v>53514167578</v>
      </c>
      <c r="F765" s="46">
        <v>0.5</v>
      </c>
      <c r="G765" s="39" t="s">
        <v>22</v>
      </c>
    </row>
    <row r="766" spans="1:7" s="2" customFormat="1" x14ac:dyDescent="0.25">
      <c r="A766" s="80">
        <v>13211</v>
      </c>
      <c r="B766" s="39" t="s">
        <v>8495</v>
      </c>
      <c r="C766" s="39" t="s">
        <v>21</v>
      </c>
      <c r="D766" s="50">
        <v>329.5</v>
      </c>
      <c r="E766" s="48">
        <v>53514117047</v>
      </c>
      <c r="F766" s="46">
        <v>12.2</v>
      </c>
      <c r="G766" s="39" t="s">
        <v>22</v>
      </c>
    </row>
    <row r="767" spans="1:7" s="2" customFormat="1" x14ac:dyDescent="0.25">
      <c r="A767" s="80">
        <v>13212</v>
      </c>
      <c r="B767" s="39" t="s">
        <v>8496</v>
      </c>
      <c r="C767" s="39" t="s">
        <v>21</v>
      </c>
      <c r="D767" s="50">
        <v>46.5</v>
      </c>
      <c r="E767" s="48">
        <v>53514117054</v>
      </c>
      <c r="F767" s="46">
        <v>0.1</v>
      </c>
      <c r="G767" s="39" t="s">
        <v>22</v>
      </c>
    </row>
    <row r="768" spans="1:7" s="2" customFormat="1" x14ac:dyDescent="0.25">
      <c r="A768" s="80">
        <v>13214</v>
      </c>
      <c r="B768" s="39" t="s">
        <v>8497</v>
      </c>
      <c r="C768" s="39" t="s">
        <v>21</v>
      </c>
      <c r="D768" s="50">
        <v>53</v>
      </c>
      <c r="E768" s="48">
        <v>53514117085</v>
      </c>
      <c r="F768" s="46">
        <v>0.2</v>
      </c>
      <c r="G768" s="39" t="s">
        <v>22</v>
      </c>
    </row>
    <row r="769" spans="1:7" s="2" customFormat="1" x14ac:dyDescent="0.25">
      <c r="A769" s="80">
        <v>13215</v>
      </c>
      <c r="B769" s="39" t="s">
        <v>8498</v>
      </c>
      <c r="C769" s="39" t="s">
        <v>21</v>
      </c>
      <c r="D769" s="50">
        <v>198</v>
      </c>
      <c r="E769" s="48">
        <v>53514117078</v>
      </c>
      <c r="F769" s="46">
        <v>8</v>
      </c>
      <c r="G769" s="39" t="s">
        <v>22</v>
      </c>
    </row>
    <row r="770" spans="1:7" s="2" customFormat="1" x14ac:dyDescent="0.25">
      <c r="A770" s="80">
        <v>13223</v>
      </c>
      <c r="B770" s="39" t="s">
        <v>8499</v>
      </c>
      <c r="C770" s="39" t="s">
        <v>21</v>
      </c>
      <c r="D770" s="50">
        <v>282</v>
      </c>
      <c r="E770" s="48">
        <v>53514117092</v>
      </c>
      <c r="F770" s="46">
        <v>12.2</v>
      </c>
      <c r="G770" s="39" t="s">
        <v>22</v>
      </c>
    </row>
    <row r="771" spans="1:7" s="2" customFormat="1" x14ac:dyDescent="0.25">
      <c r="A771" s="80">
        <v>13243</v>
      </c>
      <c r="B771" s="39" t="s">
        <v>8500</v>
      </c>
      <c r="C771" s="39" t="s">
        <v>21</v>
      </c>
      <c r="D771" s="50">
        <v>9.5</v>
      </c>
      <c r="E771" s="48">
        <v>53514138455</v>
      </c>
      <c r="F771" s="46">
        <v>0.185</v>
      </c>
      <c r="G771" s="39" t="s">
        <v>22</v>
      </c>
    </row>
    <row r="772" spans="1:7" s="2" customFormat="1" x14ac:dyDescent="0.25">
      <c r="A772" s="80">
        <v>13443</v>
      </c>
      <c r="B772" s="39" t="s">
        <v>8501</v>
      </c>
      <c r="C772" s="39" t="s">
        <v>21</v>
      </c>
      <c r="D772" s="50">
        <v>26.5</v>
      </c>
      <c r="E772" s="48">
        <v>53514194512</v>
      </c>
      <c r="F772" s="46">
        <v>0.73199999999999998</v>
      </c>
      <c r="G772" s="39" t="s">
        <v>22</v>
      </c>
    </row>
    <row r="773" spans="1:7" s="2" customFormat="1" x14ac:dyDescent="0.25">
      <c r="A773" s="80">
        <v>13444</v>
      </c>
      <c r="B773" s="39" t="s">
        <v>8502</v>
      </c>
      <c r="C773" s="39" t="s">
        <v>21</v>
      </c>
      <c r="D773" s="50">
        <v>20</v>
      </c>
      <c r="E773" s="48">
        <v>53514141189</v>
      </c>
      <c r="F773" s="46">
        <v>0.44500000000000001</v>
      </c>
      <c r="G773" s="39" t="s">
        <v>22</v>
      </c>
    </row>
    <row r="774" spans="1:7" s="2" customFormat="1" x14ac:dyDescent="0.25">
      <c r="A774" s="80">
        <v>13732</v>
      </c>
      <c r="B774" s="39" t="s">
        <v>8503</v>
      </c>
      <c r="C774" s="39" t="s">
        <v>21</v>
      </c>
      <c r="D774" s="50">
        <v>17</v>
      </c>
      <c r="E774" s="48">
        <v>53514144807</v>
      </c>
      <c r="F774" s="46">
        <v>0.6</v>
      </c>
      <c r="G774" s="39" t="s">
        <v>22</v>
      </c>
    </row>
    <row r="775" spans="1:7" s="2" customFormat="1" x14ac:dyDescent="0.25">
      <c r="A775" s="80">
        <v>13755</v>
      </c>
      <c r="B775" s="39" t="s">
        <v>8504</v>
      </c>
      <c r="C775" s="39" t="s">
        <v>21</v>
      </c>
      <c r="D775" s="50">
        <v>107</v>
      </c>
      <c r="E775" s="48">
        <v>53514130374</v>
      </c>
      <c r="F775" s="46">
        <v>1.5</v>
      </c>
      <c r="G775" s="39" t="s">
        <v>22</v>
      </c>
    </row>
    <row r="776" spans="1:7" s="2" customFormat="1" x14ac:dyDescent="0.25">
      <c r="A776" s="80">
        <v>13764</v>
      </c>
      <c r="B776" s="39" t="s">
        <v>8505</v>
      </c>
      <c r="C776" s="39" t="s">
        <v>21</v>
      </c>
      <c r="D776" s="50">
        <v>4</v>
      </c>
      <c r="E776" s="48">
        <v>53514159887</v>
      </c>
      <c r="F776" s="46">
        <v>1</v>
      </c>
      <c r="G776" s="39" t="s">
        <v>22</v>
      </c>
    </row>
    <row r="777" spans="1:7" s="2" customFormat="1" x14ac:dyDescent="0.25">
      <c r="A777" s="80">
        <v>13765</v>
      </c>
      <c r="B777" s="39" t="s">
        <v>8506</v>
      </c>
      <c r="C777" s="39" t="s">
        <v>21</v>
      </c>
      <c r="D777" s="50">
        <v>3</v>
      </c>
      <c r="E777" s="48">
        <v>53514159894</v>
      </c>
      <c r="F777" s="46">
        <v>0.01</v>
      </c>
      <c r="G777" s="39" t="s">
        <v>22</v>
      </c>
    </row>
    <row r="778" spans="1:7" s="2" customFormat="1" x14ac:dyDescent="0.25">
      <c r="A778" s="81">
        <v>13873</v>
      </c>
      <c r="B778" s="82" t="s">
        <v>8507</v>
      </c>
      <c r="C778" s="82" t="s">
        <v>21</v>
      </c>
      <c r="D778" s="50">
        <v>376.5</v>
      </c>
      <c r="E778" s="83">
        <v>53514123895</v>
      </c>
      <c r="F778" s="84">
        <v>10.6</v>
      </c>
      <c r="G778" s="82" t="s">
        <v>22</v>
      </c>
    </row>
    <row r="779" spans="1:7" s="2" customFormat="1" x14ac:dyDescent="0.25">
      <c r="A779" s="80">
        <v>13878</v>
      </c>
      <c r="B779" s="39" t="s">
        <v>8508</v>
      </c>
      <c r="C779" s="39" t="s">
        <v>21</v>
      </c>
      <c r="D779" s="50">
        <v>51.5</v>
      </c>
      <c r="E779" s="48">
        <v>53514114879</v>
      </c>
      <c r="F779" s="46">
        <v>0.4</v>
      </c>
      <c r="G779" s="39" t="s">
        <v>22</v>
      </c>
    </row>
    <row r="780" spans="1:7" s="2" customFormat="1" x14ac:dyDescent="0.25">
      <c r="A780" s="80">
        <v>14043</v>
      </c>
      <c r="B780" s="39" t="s">
        <v>8509</v>
      </c>
      <c r="C780" s="39" t="s">
        <v>21</v>
      </c>
      <c r="D780" s="50">
        <v>12</v>
      </c>
      <c r="E780" s="48">
        <v>53514125431</v>
      </c>
      <c r="F780" s="46">
        <v>0.2</v>
      </c>
      <c r="G780" s="39" t="s">
        <v>22</v>
      </c>
    </row>
    <row r="781" spans="1:7" s="2" customFormat="1" x14ac:dyDescent="0.25">
      <c r="A781" s="80">
        <v>14058</v>
      </c>
      <c r="B781" s="39" t="s">
        <v>8510</v>
      </c>
      <c r="C781" s="39" t="s">
        <v>21</v>
      </c>
      <c r="D781" s="50">
        <v>127.5</v>
      </c>
      <c r="E781" s="48">
        <v>53514125615</v>
      </c>
      <c r="F781" s="46">
        <v>8</v>
      </c>
      <c r="G781" s="39" t="s">
        <v>22</v>
      </c>
    </row>
    <row r="782" spans="1:7" s="2" customFormat="1" x14ac:dyDescent="0.25">
      <c r="A782" s="80">
        <v>14059</v>
      </c>
      <c r="B782" s="39" t="s">
        <v>8511</v>
      </c>
      <c r="C782" s="39" t="s">
        <v>21</v>
      </c>
      <c r="D782" s="50">
        <v>135</v>
      </c>
      <c r="E782" s="48">
        <v>53514125622</v>
      </c>
      <c r="F782" s="46">
        <v>8</v>
      </c>
      <c r="G782" s="39" t="s">
        <v>22</v>
      </c>
    </row>
    <row r="783" spans="1:7" s="2" customFormat="1" x14ac:dyDescent="0.25">
      <c r="A783" s="80">
        <v>14060</v>
      </c>
      <c r="B783" s="39" t="s">
        <v>8512</v>
      </c>
      <c r="C783" s="39" t="s">
        <v>21</v>
      </c>
      <c r="D783" s="50">
        <v>145</v>
      </c>
      <c r="E783" s="48">
        <v>53514125639</v>
      </c>
      <c r="F783" s="46">
        <v>3</v>
      </c>
      <c r="G783" s="39" t="s">
        <v>22</v>
      </c>
    </row>
    <row r="784" spans="1:7" s="2" customFormat="1" x14ac:dyDescent="0.25">
      <c r="A784" s="80">
        <v>14061</v>
      </c>
      <c r="B784" s="39" t="s">
        <v>8513</v>
      </c>
      <c r="C784" s="39" t="s">
        <v>21</v>
      </c>
      <c r="D784" s="50">
        <v>253</v>
      </c>
      <c r="E784" s="48">
        <v>53514125646</v>
      </c>
      <c r="F784" s="46">
        <v>3</v>
      </c>
      <c r="G784" s="39" t="s">
        <v>22</v>
      </c>
    </row>
    <row r="785" spans="1:7" s="2" customFormat="1" x14ac:dyDescent="0.25">
      <c r="A785" s="81">
        <v>14100</v>
      </c>
      <c r="B785" s="82" t="s">
        <v>8514</v>
      </c>
      <c r="C785" s="82" t="s">
        <v>21</v>
      </c>
      <c r="D785" s="50">
        <v>724.5</v>
      </c>
      <c r="E785" s="83">
        <v>53514132569</v>
      </c>
      <c r="F785" s="84">
        <v>19.5</v>
      </c>
      <c r="G785" s="82" t="s">
        <v>22</v>
      </c>
    </row>
    <row r="786" spans="1:7" s="2" customFormat="1" x14ac:dyDescent="0.25">
      <c r="A786" s="81">
        <v>14101</v>
      </c>
      <c r="B786" s="82" t="s">
        <v>8515</v>
      </c>
      <c r="C786" s="82" t="s">
        <v>21</v>
      </c>
      <c r="D786" s="50">
        <v>712.5</v>
      </c>
      <c r="E786" s="83">
        <v>53514132576</v>
      </c>
      <c r="F786" s="84">
        <v>22</v>
      </c>
      <c r="G786" s="82" t="s">
        <v>22</v>
      </c>
    </row>
    <row r="787" spans="1:7" s="2" customFormat="1" x14ac:dyDescent="0.25">
      <c r="A787" s="81">
        <v>14102</v>
      </c>
      <c r="B787" s="82" t="s">
        <v>8516</v>
      </c>
      <c r="C787" s="82" t="s">
        <v>21</v>
      </c>
      <c r="D787" s="50">
        <v>717</v>
      </c>
      <c r="E787" s="83">
        <v>53514132682</v>
      </c>
      <c r="F787" s="84">
        <v>21.4</v>
      </c>
      <c r="G787" s="82" t="s">
        <v>22</v>
      </c>
    </row>
    <row r="788" spans="1:7" s="2" customFormat="1" x14ac:dyDescent="0.25">
      <c r="A788" s="80">
        <v>14150</v>
      </c>
      <c r="B788" s="39" t="s">
        <v>8517</v>
      </c>
      <c r="C788" s="39" t="s">
        <v>21</v>
      </c>
      <c r="D788" s="50">
        <v>123</v>
      </c>
      <c r="E788" s="48">
        <v>53514159832</v>
      </c>
      <c r="F788" s="46">
        <v>10.75</v>
      </c>
      <c r="G788" s="39" t="s">
        <v>22</v>
      </c>
    </row>
    <row r="789" spans="1:7" s="2" customFormat="1" x14ac:dyDescent="0.25">
      <c r="A789" s="80">
        <v>14152</v>
      </c>
      <c r="B789" s="39" t="s">
        <v>8518</v>
      </c>
      <c r="C789" s="39" t="s">
        <v>21</v>
      </c>
      <c r="D789" s="50">
        <v>123</v>
      </c>
      <c r="E789" s="48">
        <v>53514159856</v>
      </c>
      <c r="F789" s="46">
        <v>10.75</v>
      </c>
      <c r="G789" s="39" t="s">
        <v>22</v>
      </c>
    </row>
    <row r="790" spans="1:7" s="2" customFormat="1" x14ac:dyDescent="0.25">
      <c r="A790" s="80">
        <v>14154</v>
      </c>
      <c r="B790" s="39" t="s">
        <v>8519</v>
      </c>
      <c r="C790" s="39" t="s">
        <v>21</v>
      </c>
      <c r="D790" s="50">
        <v>123</v>
      </c>
      <c r="E790" s="48">
        <v>53514159870</v>
      </c>
      <c r="F790" s="46">
        <v>9.5</v>
      </c>
      <c r="G790" s="39" t="s">
        <v>22</v>
      </c>
    </row>
    <row r="791" spans="1:7" s="2" customFormat="1" x14ac:dyDescent="0.25">
      <c r="A791" s="80">
        <v>14155</v>
      </c>
      <c r="B791" s="39" t="s">
        <v>8520</v>
      </c>
      <c r="C791" s="39" t="s">
        <v>21</v>
      </c>
      <c r="D791" s="50">
        <v>344</v>
      </c>
      <c r="E791" s="48">
        <v>53514149154</v>
      </c>
      <c r="F791" s="46">
        <v>14.4</v>
      </c>
      <c r="G791" s="39" t="s">
        <v>22</v>
      </c>
    </row>
    <row r="792" spans="1:7" s="2" customFormat="1" x14ac:dyDescent="0.25">
      <c r="A792" s="80">
        <v>14156</v>
      </c>
      <c r="B792" s="39" t="s">
        <v>8521</v>
      </c>
      <c r="C792" s="39" t="s">
        <v>21</v>
      </c>
      <c r="D792" s="50">
        <v>339</v>
      </c>
      <c r="E792" s="48">
        <v>53514149192</v>
      </c>
      <c r="F792" s="46">
        <v>14.4</v>
      </c>
      <c r="G792" s="39" t="s">
        <v>22</v>
      </c>
    </row>
    <row r="793" spans="1:7" s="2" customFormat="1" x14ac:dyDescent="0.25">
      <c r="A793" s="80">
        <v>14157</v>
      </c>
      <c r="B793" s="39" t="s">
        <v>8522</v>
      </c>
      <c r="C793" s="39" t="s">
        <v>21</v>
      </c>
      <c r="D793" s="50">
        <v>312</v>
      </c>
      <c r="E793" s="48">
        <v>53514149215</v>
      </c>
      <c r="F793" s="46">
        <v>16.2</v>
      </c>
      <c r="G793" s="39" t="s">
        <v>22</v>
      </c>
    </row>
    <row r="794" spans="1:7" s="2" customFormat="1" x14ac:dyDescent="0.25">
      <c r="A794" s="80">
        <v>14158</v>
      </c>
      <c r="B794" s="39" t="s">
        <v>8523</v>
      </c>
      <c r="C794" s="39" t="s">
        <v>21</v>
      </c>
      <c r="D794" s="50">
        <v>277</v>
      </c>
      <c r="E794" s="48">
        <v>53514149239</v>
      </c>
      <c r="F794" s="46">
        <v>14.3</v>
      </c>
      <c r="G794" s="39" t="s">
        <v>22</v>
      </c>
    </row>
    <row r="795" spans="1:7" s="2" customFormat="1" x14ac:dyDescent="0.25">
      <c r="A795" s="80">
        <v>14159</v>
      </c>
      <c r="B795" s="39" t="s">
        <v>8524</v>
      </c>
      <c r="C795" s="39" t="s">
        <v>21</v>
      </c>
      <c r="D795" s="50">
        <v>278</v>
      </c>
      <c r="E795" s="48">
        <v>53514149253</v>
      </c>
      <c r="F795" s="46">
        <v>14.3</v>
      </c>
      <c r="G795" s="39" t="s">
        <v>22</v>
      </c>
    </row>
    <row r="796" spans="1:7" s="2" customFormat="1" x14ac:dyDescent="0.25">
      <c r="A796" s="80">
        <v>14160</v>
      </c>
      <c r="B796" s="39" t="s">
        <v>8525</v>
      </c>
      <c r="C796" s="39" t="s">
        <v>21</v>
      </c>
      <c r="D796" s="50">
        <v>288</v>
      </c>
      <c r="E796" s="48">
        <v>53514149277</v>
      </c>
      <c r="F796" s="46">
        <v>16.2</v>
      </c>
      <c r="G796" s="39" t="s">
        <v>22</v>
      </c>
    </row>
    <row r="797" spans="1:7" s="2" customFormat="1" x14ac:dyDescent="0.25">
      <c r="A797" s="81">
        <v>14161</v>
      </c>
      <c r="B797" s="82" t="s">
        <v>8526</v>
      </c>
      <c r="C797" s="82" t="s">
        <v>21</v>
      </c>
      <c r="D797" s="50">
        <v>357.5</v>
      </c>
      <c r="E797" s="83">
        <v>53514149291</v>
      </c>
      <c r="F797" s="84">
        <v>14.3</v>
      </c>
      <c r="G797" s="82" t="s">
        <v>22</v>
      </c>
    </row>
    <row r="798" spans="1:7" s="2" customFormat="1" x14ac:dyDescent="0.25">
      <c r="A798" s="80">
        <v>14162</v>
      </c>
      <c r="B798" s="39" t="s">
        <v>8527</v>
      </c>
      <c r="C798" s="39" t="s">
        <v>21</v>
      </c>
      <c r="D798" s="50">
        <v>306.5</v>
      </c>
      <c r="E798" s="48">
        <v>53514149314</v>
      </c>
      <c r="F798" s="46">
        <v>14.3</v>
      </c>
      <c r="G798" s="39" t="s">
        <v>22</v>
      </c>
    </row>
    <row r="799" spans="1:7" s="2" customFormat="1" x14ac:dyDescent="0.25">
      <c r="A799" s="80">
        <v>14163</v>
      </c>
      <c r="B799" s="39" t="s">
        <v>8528</v>
      </c>
      <c r="C799" s="39" t="s">
        <v>21</v>
      </c>
      <c r="D799" s="50">
        <v>310</v>
      </c>
      <c r="E799" s="48">
        <v>53514149338</v>
      </c>
      <c r="F799" s="46">
        <v>14.3</v>
      </c>
      <c r="G799" s="39" t="s">
        <v>22</v>
      </c>
    </row>
    <row r="800" spans="1:7" s="2" customFormat="1" x14ac:dyDescent="0.25">
      <c r="A800" s="80">
        <v>14164</v>
      </c>
      <c r="B800" s="39" t="s">
        <v>8529</v>
      </c>
      <c r="C800" s="39" t="s">
        <v>21</v>
      </c>
      <c r="D800" s="50">
        <v>332.5</v>
      </c>
      <c r="E800" s="48">
        <v>53514149345</v>
      </c>
      <c r="F800" s="46">
        <v>16.3</v>
      </c>
      <c r="G800" s="39" t="s">
        <v>22</v>
      </c>
    </row>
    <row r="801" spans="1:7" s="2" customFormat="1" x14ac:dyDescent="0.25">
      <c r="A801" s="80">
        <v>14165</v>
      </c>
      <c r="B801" s="39" t="s">
        <v>8530</v>
      </c>
      <c r="C801" s="39" t="s">
        <v>21</v>
      </c>
      <c r="D801" s="50">
        <v>338.5</v>
      </c>
      <c r="E801" s="48">
        <v>53514149352</v>
      </c>
      <c r="F801" s="46">
        <v>14.4</v>
      </c>
      <c r="G801" s="39" t="s">
        <v>22</v>
      </c>
    </row>
    <row r="802" spans="1:7" s="2" customFormat="1" x14ac:dyDescent="0.25">
      <c r="A802" s="80">
        <v>14166</v>
      </c>
      <c r="B802" s="39" t="s">
        <v>8531</v>
      </c>
      <c r="C802" s="39" t="s">
        <v>21</v>
      </c>
      <c r="D802" s="50">
        <v>303.5</v>
      </c>
      <c r="E802" s="48">
        <v>53514149369</v>
      </c>
      <c r="F802" s="46">
        <v>14.4</v>
      </c>
      <c r="G802" s="39" t="s">
        <v>22</v>
      </c>
    </row>
    <row r="803" spans="1:7" s="2" customFormat="1" x14ac:dyDescent="0.25">
      <c r="A803" s="80">
        <v>14167</v>
      </c>
      <c r="B803" s="39" t="s">
        <v>8532</v>
      </c>
      <c r="C803" s="39" t="s">
        <v>21</v>
      </c>
      <c r="D803" s="50">
        <v>347</v>
      </c>
      <c r="E803" s="48">
        <v>53514149390</v>
      </c>
      <c r="F803" s="46">
        <v>14.3</v>
      </c>
      <c r="G803" s="39" t="s">
        <v>22</v>
      </c>
    </row>
    <row r="804" spans="1:7" s="2" customFormat="1" x14ac:dyDescent="0.25">
      <c r="A804" s="80">
        <v>14168</v>
      </c>
      <c r="B804" s="39" t="s">
        <v>8533</v>
      </c>
      <c r="C804" s="39" t="s">
        <v>21</v>
      </c>
      <c r="D804" s="50">
        <v>127.5</v>
      </c>
      <c r="E804" s="48">
        <v>53514149147</v>
      </c>
      <c r="F804" s="46">
        <v>3.6</v>
      </c>
      <c r="G804" s="39" t="s">
        <v>22</v>
      </c>
    </row>
    <row r="805" spans="1:7" s="2" customFormat="1" x14ac:dyDescent="0.25">
      <c r="A805" s="80">
        <v>14169</v>
      </c>
      <c r="B805" s="39" t="s">
        <v>8534</v>
      </c>
      <c r="C805" s="39" t="s">
        <v>21</v>
      </c>
      <c r="D805" s="50">
        <v>129.5</v>
      </c>
      <c r="E805" s="48">
        <v>53514149222</v>
      </c>
      <c r="F805" s="46">
        <v>3.6</v>
      </c>
      <c r="G805" s="39" t="s">
        <v>22</v>
      </c>
    </row>
    <row r="806" spans="1:7" s="2" customFormat="1" x14ac:dyDescent="0.25">
      <c r="A806" s="80">
        <v>14170</v>
      </c>
      <c r="B806" s="39" t="s">
        <v>8535</v>
      </c>
      <c r="C806" s="39" t="s">
        <v>21</v>
      </c>
      <c r="D806" s="50">
        <v>108.5</v>
      </c>
      <c r="E806" s="48">
        <v>53514149208</v>
      </c>
      <c r="F806" s="46">
        <v>5.4</v>
      </c>
      <c r="G806" s="39" t="s">
        <v>22</v>
      </c>
    </row>
    <row r="807" spans="1:7" s="2" customFormat="1" x14ac:dyDescent="0.25">
      <c r="A807" s="80">
        <v>14171</v>
      </c>
      <c r="B807" s="39" t="s">
        <v>8536</v>
      </c>
      <c r="C807" s="39" t="s">
        <v>21</v>
      </c>
      <c r="D807" s="50">
        <v>109</v>
      </c>
      <c r="E807" s="48">
        <v>53514149260</v>
      </c>
      <c r="F807" s="46">
        <v>5.4</v>
      </c>
      <c r="G807" s="39" t="s">
        <v>22</v>
      </c>
    </row>
    <row r="808" spans="1:7" s="2" customFormat="1" x14ac:dyDescent="0.25">
      <c r="A808" s="80">
        <v>14172</v>
      </c>
      <c r="B808" s="39" t="s">
        <v>8537</v>
      </c>
      <c r="C808" s="39" t="s">
        <v>21</v>
      </c>
      <c r="D808" s="50">
        <v>98.5</v>
      </c>
      <c r="E808" s="48">
        <v>53514149185</v>
      </c>
      <c r="F808" s="46">
        <v>3.6</v>
      </c>
      <c r="G808" s="39" t="s">
        <v>22</v>
      </c>
    </row>
    <row r="809" spans="1:7" s="2" customFormat="1" x14ac:dyDescent="0.25">
      <c r="A809" s="80">
        <v>14173</v>
      </c>
      <c r="B809" s="39" t="s">
        <v>8538</v>
      </c>
      <c r="C809" s="39" t="s">
        <v>21</v>
      </c>
      <c r="D809" s="50">
        <v>99</v>
      </c>
      <c r="E809" s="48">
        <v>53514149246</v>
      </c>
      <c r="F809" s="46">
        <v>3.6</v>
      </c>
      <c r="G809" s="39" t="s">
        <v>22</v>
      </c>
    </row>
    <row r="810" spans="1:7" s="2" customFormat="1" x14ac:dyDescent="0.25">
      <c r="A810" s="80">
        <v>14174</v>
      </c>
      <c r="B810" s="39" t="s">
        <v>8539</v>
      </c>
      <c r="C810" s="39" t="s">
        <v>21</v>
      </c>
      <c r="D810" s="50">
        <v>128.5</v>
      </c>
      <c r="E810" s="48">
        <v>53514149383</v>
      </c>
      <c r="F810" s="46">
        <v>3.6</v>
      </c>
      <c r="G810" s="39" t="s">
        <v>22</v>
      </c>
    </row>
    <row r="811" spans="1:7" s="2" customFormat="1" x14ac:dyDescent="0.25">
      <c r="A811" s="80">
        <v>14175</v>
      </c>
      <c r="B811" s="39" t="s">
        <v>8540</v>
      </c>
      <c r="C811" s="39" t="s">
        <v>21</v>
      </c>
      <c r="D811" s="50">
        <v>129</v>
      </c>
      <c r="E811" s="48">
        <v>53514149307</v>
      </c>
      <c r="F811" s="46">
        <v>3.6</v>
      </c>
      <c r="G811" s="39" t="s">
        <v>22</v>
      </c>
    </row>
    <row r="812" spans="1:7" s="2" customFormat="1" x14ac:dyDescent="0.25">
      <c r="A812" s="80">
        <v>14176</v>
      </c>
      <c r="B812" s="39" t="s">
        <v>8541</v>
      </c>
      <c r="C812" s="39" t="s">
        <v>21</v>
      </c>
      <c r="D812" s="50">
        <v>133</v>
      </c>
      <c r="E812" s="48">
        <v>53514149321</v>
      </c>
      <c r="F812" s="46">
        <v>3.6</v>
      </c>
      <c r="G812" s="39" t="s">
        <v>22</v>
      </c>
    </row>
    <row r="813" spans="1:7" s="2" customFormat="1" x14ac:dyDescent="0.25">
      <c r="A813" s="80">
        <v>14177</v>
      </c>
      <c r="B813" s="39" t="s">
        <v>8542</v>
      </c>
      <c r="C813" s="39" t="s">
        <v>21</v>
      </c>
      <c r="D813" s="50">
        <v>164</v>
      </c>
      <c r="E813" s="48">
        <v>53514149284</v>
      </c>
      <c r="F813" s="46">
        <v>3.6</v>
      </c>
      <c r="G813" s="39" t="s">
        <v>22</v>
      </c>
    </row>
    <row r="814" spans="1:7" s="2" customFormat="1" x14ac:dyDescent="0.25">
      <c r="A814" s="81">
        <v>14178</v>
      </c>
      <c r="B814" s="82" t="s">
        <v>8543</v>
      </c>
      <c r="C814" s="82" t="s">
        <v>21</v>
      </c>
      <c r="D814" s="50">
        <v>367.5</v>
      </c>
      <c r="E814" s="83">
        <v>53514149406</v>
      </c>
      <c r="F814" s="84">
        <v>16</v>
      </c>
      <c r="G814" s="82" t="s">
        <v>22</v>
      </c>
    </row>
    <row r="815" spans="1:7" s="2" customFormat="1" x14ac:dyDescent="0.25">
      <c r="A815" s="80">
        <v>14179</v>
      </c>
      <c r="B815" s="39" t="s">
        <v>8544</v>
      </c>
      <c r="C815" s="39" t="s">
        <v>21</v>
      </c>
      <c r="D815" s="50">
        <v>243.5</v>
      </c>
      <c r="E815" s="48">
        <v>53514149413</v>
      </c>
      <c r="F815" s="46">
        <v>12.5</v>
      </c>
      <c r="G815" s="39" t="s">
        <v>22</v>
      </c>
    </row>
    <row r="816" spans="1:7" s="2" customFormat="1" x14ac:dyDescent="0.25">
      <c r="A816" s="80">
        <v>14180</v>
      </c>
      <c r="B816" s="39" t="s">
        <v>8545</v>
      </c>
      <c r="C816" s="39" t="s">
        <v>21</v>
      </c>
      <c r="D816" s="50">
        <v>331.5</v>
      </c>
      <c r="E816" s="48">
        <v>53514149420</v>
      </c>
      <c r="F816" s="46">
        <v>12.6</v>
      </c>
      <c r="G816" s="39" t="s">
        <v>22</v>
      </c>
    </row>
    <row r="817" spans="1:7" s="2" customFormat="1" x14ac:dyDescent="0.25">
      <c r="A817" s="81">
        <v>14181</v>
      </c>
      <c r="B817" s="82" t="s">
        <v>8546</v>
      </c>
      <c r="C817" s="82" t="s">
        <v>21</v>
      </c>
      <c r="D817" s="50">
        <v>360.5</v>
      </c>
      <c r="E817" s="83">
        <v>53514149437</v>
      </c>
      <c r="F817" s="84">
        <v>15.6</v>
      </c>
      <c r="G817" s="82" t="s">
        <v>22</v>
      </c>
    </row>
    <row r="818" spans="1:7" s="2" customFormat="1" x14ac:dyDescent="0.25">
      <c r="A818" s="81">
        <v>14182</v>
      </c>
      <c r="B818" s="82" t="s">
        <v>8547</v>
      </c>
      <c r="C818" s="82" t="s">
        <v>21</v>
      </c>
      <c r="D818" s="50">
        <v>396</v>
      </c>
      <c r="E818" s="83">
        <v>53514149444</v>
      </c>
      <c r="F818" s="84">
        <v>15.6</v>
      </c>
      <c r="G818" s="82" t="s">
        <v>22</v>
      </c>
    </row>
    <row r="819" spans="1:7" s="2" customFormat="1" x14ac:dyDescent="0.25">
      <c r="A819" s="80">
        <v>14183</v>
      </c>
      <c r="B819" s="39" t="s">
        <v>8548</v>
      </c>
      <c r="C819" s="39" t="s">
        <v>21</v>
      </c>
      <c r="D819" s="50">
        <v>275.5</v>
      </c>
      <c r="E819" s="48">
        <v>53514149451</v>
      </c>
      <c r="F819" s="46">
        <v>13.2</v>
      </c>
      <c r="G819" s="39" t="s">
        <v>22</v>
      </c>
    </row>
    <row r="820" spans="1:7" s="2" customFormat="1" x14ac:dyDescent="0.25">
      <c r="A820" s="80">
        <v>14184</v>
      </c>
      <c r="B820" s="39" t="s">
        <v>8548</v>
      </c>
      <c r="C820" s="39" t="s">
        <v>21</v>
      </c>
      <c r="D820" s="50">
        <v>289</v>
      </c>
      <c r="E820" s="48">
        <v>53514149468</v>
      </c>
      <c r="F820" s="46">
        <v>13.2</v>
      </c>
      <c r="G820" s="39" t="s">
        <v>22</v>
      </c>
    </row>
    <row r="821" spans="1:7" s="2" customFormat="1" x14ac:dyDescent="0.25">
      <c r="A821" s="80">
        <v>14185</v>
      </c>
      <c r="B821" s="39" t="s">
        <v>8549</v>
      </c>
      <c r="C821" s="39" t="s">
        <v>21</v>
      </c>
      <c r="D821" s="50">
        <v>319</v>
      </c>
      <c r="E821" s="48">
        <v>53514149475</v>
      </c>
      <c r="F821" s="46">
        <v>14.1</v>
      </c>
      <c r="G821" s="39" t="s">
        <v>22</v>
      </c>
    </row>
    <row r="822" spans="1:7" s="2" customFormat="1" x14ac:dyDescent="0.25">
      <c r="A822" s="81">
        <v>14186</v>
      </c>
      <c r="B822" s="82" t="s">
        <v>8550</v>
      </c>
      <c r="C822" s="82" t="s">
        <v>21</v>
      </c>
      <c r="D822" s="50">
        <v>416</v>
      </c>
      <c r="E822" s="83">
        <v>53514149604</v>
      </c>
      <c r="F822" s="84">
        <v>15.6</v>
      </c>
      <c r="G822" s="82" t="s">
        <v>22</v>
      </c>
    </row>
    <row r="823" spans="1:7" s="2" customFormat="1" x14ac:dyDescent="0.25">
      <c r="A823" s="81">
        <v>14187</v>
      </c>
      <c r="B823" s="82" t="s">
        <v>8551</v>
      </c>
      <c r="C823" s="82" t="s">
        <v>21</v>
      </c>
      <c r="D823" s="50">
        <v>393</v>
      </c>
      <c r="E823" s="83">
        <v>53514149611</v>
      </c>
      <c r="F823" s="84">
        <v>15.6</v>
      </c>
      <c r="G823" s="82" t="s">
        <v>22</v>
      </c>
    </row>
    <row r="824" spans="1:7" s="2" customFormat="1" x14ac:dyDescent="0.25">
      <c r="A824" s="80">
        <v>14188</v>
      </c>
      <c r="B824" s="39" t="s">
        <v>8552</v>
      </c>
      <c r="C824" s="39" t="s">
        <v>21</v>
      </c>
      <c r="D824" s="50">
        <v>248.5</v>
      </c>
      <c r="E824" s="48">
        <v>53514149628</v>
      </c>
      <c r="F824" s="46">
        <v>13.6</v>
      </c>
      <c r="G824" s="39" t="s">
        <v>22</v>
      </c>
    </row>
    <row r="825" spans="1:7" s="2" customFormat="1" x14ac:dyDescent="0.25">
      <c r="A825" s="81">
        <v>14189</v>
      </c>
      <c r="B825" s="82" t="s">
        <v>8553</v>
      </c>
      <c r="C825" s="82" t="s">
        <v>21</v>
      </c>
      <c r="D825" s="50">
        <v>382</v>
      </c>
      <c r="E825" s="83">
        <v>53514149642</v>
      </c>
      <c r="F825" s="84">
        <v>13.7</v>
      </c>
      <c r="G825" s="82" t="s">
        <v>22</v>
      </c>
    </row>
    <row r="826" spans="1:7" s="2" customFormat="1" x14ac:dyDescent="0.25">
      <c r="A826" s="81">
        <v>14190</v>
      </c>
      <c r="B826" s="82" t="s">
        <v>8554</v>
      </c>
      <c r="C826" s="82" t="s">
        <v>21</v>
      </c>
      <c r="D826" s="50">
        <v>440</v>
      </c>
      <c r="E826" s="83">
        <v>53514149659</v>
      </c>
      <c r="F826" s="84">
        <v>15.6</v>
      </c>
      <c r="G826" s="82" t="s">
        <v>22</v>
      </c>
    </row>
    <row r="827" spans="1:7" s="2" customFormat="1" x14ac:dyDescent="0.25">
      <c r="A827" s="80">
        <v>14191</v>
      </c>
      <c r="B827" s="39" t="s">
        <v>8555</v>
      </c>
      <c r="C827" s="39" t="s">
        <v>21</v>
      </c>
      <c r="D827" s="50">
        <v>284.5</v>
      </c>
      <c r="E827" s="48">
        <v>53514149666</v>
      </c>
      <c r="F827" s="46">
        <v>12.9</v>
      </c>
      <c r="G827" s="39" t="s">
        <v>22</v>
      </c>
    </row>
    <row r="828" spans="1:7" s="2" customFormat="1" x14ac:dyDescent="0.25">
      <c r="A828" s="80">
        <v>14193</v>
      </c>
      <c r="B828" s="39" t="s">
        <v>8556</v>
      </c>
      <c r="C828" s="39" t="s">
        <v>21</v>
      </c>
      <c r="D828" s="50">
        <v>227.5</v>
      </c>
      <c r="E828" s="48">
        <v>53514149673</v>
      </c>
      <c r="F828" s="46">
        <v>8</v>
      </c>
      <c r="G828" s="39" t="s">
        <v>22</v>
      </c>
    </row>
    <row r="829" spans="1:7" s="2" customFormat="1" x14ac:dyDescent="0.25">
      <c r="A829" s="80">
        <v>14194</v>
      </c>
      <c r="B829" s="39" t="s">
        <v>8557</v>
      </c>
      <c r="C829" s="39" t="s">
        <v>21</v>
      </c>
      <c r="D829" s="50">
        <v>251</v>
      </c>
      <c r="E829" s="48">
        <v>53514149680</v>
      </c>
      <c r="F829" s="46">
        <v>8</v>
      </c>
      <c r="G829" s="39" t="s">
        <v>22</v>
      </c>
    </row>
    <row r="830" spans="1:7" s="2" customFormat="1" x14ac:dyDescent="0.25">
      <c r="A830" s="80">
        <v>14196</v>
      </c>
      <c r="B830" s="39" t="s">
        <v>8558</v>
      </c>
      <c r="C830" s="39" t="s">
        <v>21</v>
      </c>
      <c r="D830" s="50">
        <v>104</v>
      </c>
      <c r="E830" s="48">
        <v>53514149727</v>
      </c>
      <c r="F830" s="46">
        <v>5.5</v>
      </c>
      <c r="G830" s="39" t="s">
        <v>22</v>
      </c>
    </row>
    <row r="831" spans="1:7" s="2" customFormat="1" x14ac:dyDescent="0.25">
      <c r="A831" s="80">
        <v>14197</v>
      </c>
      <c r="B831" s="39" t="s">
        <v>8559</v>
      </c>
      <c r="C831" s="39" t="s">
        <v>21</v>
      </c>
      <c r="D831" s="50">
        <v>90.5</v>
      </c>
      <c r="E831" s="48">
        <v>53514149734</v>
      </c>
      <c r="F831" s="46">
        <v>3.28</v>
      </c>
      <c r="G831" s="39" t="s">
        <v>22</v>
      </c>
    </row>
    <row r="832" spans="1:7" s="2" customFormat="1" x14ac:dyDescent="0.25">
      <c r="A832" s="80">
        <v>14198</v>
      </c>
      <c r="B832" s="39" t="s">
        <v>8560</v>
      </c>
      <c r="C832" s="39" t="s">
        <v>21</v>
      </c>
      <c r="D832" s="50">
        <v>107.5</v>
      </c>
      <c r="E832" s="48">
        <v>53514149758</v>
      </c>
      <c r="F832" s="46">
        <v>4.5</v>
      </c>
      <c r="G832" s="39" t="s">
        <v>22</v>
      </c>
    </row>
    <row r="833" spans="1:7" s="2" customFormat="1" x14ac:dyDescent="0.25">
      <c r="A833" s="80">
        <v>14210</v>
      </c>
      <c r="B833" s="39" t="s">
        <v>8561</v>
      </c>
      <c r="C833" s="39" t="s">
        <v>21</v>
      </c>
      <c r="D833" s="50">
        <v>1</v>
      </c>
      <c r="E833" s="48">
        <v>53514167592</v>
      </c>
      <c r="F833" s="46">
        <v>0.01</v>
      </c>
      <c r="G833" s="39" t="s">
        <v>22</v>
      </c>
    </row>
    <row r="834" spans="1:7" s="2" customFormat="1" x14ac:dyDescent="0.25">
      <c r="A834" s="80">
        <v>14229</v>
      </c>
      <c r="B834" s="39" t="s">
        <v>8562</v>
      </c>
      <c r="C834" s="39" t="s">
        <v>21</v>
      </c>
      <c r="D834" s="50">
        <v>131.5</v>
      </c>
      <c r="E834" s="48">
        <v>53514138448</v>
      </c>
      <c r="F834" s="46">
        <v>12.65</v>
      </c>
      <c r="G834" s="39" t="s">
        <v>22</v>
      </c>
    </row>
    <row r="835" spans="1:7" s="2" customFormat="1" x14ac:dyDescent="0.25">
      <c r="A835" s="80">
        <v>14240</v>
      </c>
      <c r="B835" s="39" t="s">
        <v>8563</v>
      </c>
      <c r="C835" s="39" t="s">
        <v>21</v>
      </c>
      <c r="D835" s="50">
        <v>11</v>
      </c>
      <c r="E835" s="48">
        <v>53514163938</v>
      </c>
      <c r="F835" s="46">
        <v>0.21199999999999999</v>
      </c>
      <c r="G835" s="39" t="s">
        <v>22</v>
      </c>
    </row>
    <row r="836" spans="1:7" s="2" customFormat="1" x14ac:dyDescent="0.25">
      <c r="A836" s="80">
        <v>14416</v>
      </c>
      <c r="B836" s="39" t="s">
        <v>8564</v>
      </c>
      <c r="C836" s="39" t="s">
        <v>21</v>
      </c>
      <c r="D836" s="50">
        <v>131.5</v>
      </c>
      <c r="E836" s="48">
        <v>53514123246</v>
      </c>
      <c r="F836" s="46">
        <v>2.2000000000000002</v>
      </c>
      <c r="G836" s="39" t="s">
        <v>22</v>
      </c>
    </row>
    <row r="837" spans="1:7" s="2" customFormat="1" x14ac:dyDescent="0.25">
      <c r="A837" s="80">
        <v>14417</v>
      </c>
      <c r="B837" s="39" t="s">
        <v>8565</v>
      </c>
      <c r="C837" s="39" t="s">
        <v>21</v>
      </c>
      <c r="D837" s="50">
        <v>164.5</v>
      </c>
      <c r="E837" s="48">
        <v>53514123253</v>
      </c>
      <c r="F837" s="46">
        <v>5.2</v>
      </c>
      <c r="G837" s="39" t="s">
        <v>22</v>
      </c>
    </row>
    <row r="838" spans="1:7" s="2" customFormat="1" x14ac:dyDescent="0.25">
      <c r="A838" s="80">
        <v>14530</v>
      </c>
      <c r="B838" s="39" t="s">
        <v>8566</v>
      </c>
      <c r="C838" s="39" t="s">
        <v>21</v>
      </c>
      <c r="D838" s="50">
        <v>75.5</v>
      </c>
      <c r="E838" s="48">
        <v>53514126094</v>
      </c>
      <c r="F838" s="46">
        <v>2.7</v>
      </c>
      <c r="G838" s="39" t="s">
        <v>22</v>
      </c>
    </row>
    <row r="839" spans="1:7" s="2" customFormat="1" x14ac:dyDescent="0.25">
      <c r="A839" s="80">
        <v>14531</v>
      </c>
      <c r="B839" s="39" t="s">
        <v>8567</v>
      </c>
      <c r="C839" s="39" t="s">
        <v>21</v>
      </c>
      <c r="D839" s="50">
        <v>105</v>
      </c>
      <c r="E839" s="48">
        <v>53514126100</v>
      </c>
      <c r="F839" s="46">
        <v>2.7</v>
      </c>
      <c r="G839" s="39" t="s">
        <v>22</v>
      </c>
    </row>
    <row r="840" spans="1:7" s="2" customFormat="1" x14ac:dyDescent="0.25">
      <c r="A840" s="80">
        <v>14532</v>
      </c>
      <c r="B840" s="39" t="s">
        <v>8568</v>
      </c>
      <c r="C840" s="39" t="s">
        <v>21</v>
      </c>
      <c r="D840" s="50">
        <v>97.5</v>
      </c>
      <c r="E840" s="48">
        <v>53514126117</v>
      </c>
      <c r="F840" s="46">
        <v>6.5</v>
      </c>
      <c r="G840" s="39" t="s">
        <v>22</v>
      </c>
    </row>
    <row r="841" spans="1:7" s="2" customFormat="1" x14ac:dyDescent="0.25">
      <c r="A841" s="80">
        <v>14534</v>
      </c>
      <c r="B841" s="39" t="s">
        <v>8569</v>
      </c>
      <c r="C841" s="39" t="s">
        <v>21</v>
      </c>
      <c r="D841" s="50">
        <v>111.5</v>
      </c>
      <c r="E841" s="48">
        <v>53514126131</v>
      </c>
      <c r="F841" s="46">
        <v>7.3</v>
      </c>
      <c r="G841" s="39" t="s">
        <v>22</v>
      </c>
    </row>
    <row r="842" spans="1:7" s="2" customFormat="1" x14ac:dyDescent="0.25">
      <c r="A842" s="80">
        <v>14536</v>
      </c>
      <c r="B842" s="39" t="s">
        <v>8570</v>
      </c>
      <c r="C842" s="39" t="s">
        <v>21</v>
      </c>
      <c r="D842" s="50">
        <v>40</v>
      </c>
      <c r="E842" s="48">
        <v>53514126155</v>
      </c>
      <c r="F842" s="46">
        <v>4</v>
      </c>
      <c r="G842" s="39" t="s">
        <v>22</v>
      </c>
    </row>
    <row r="843" spans="1:7" s="2" customFormat="1" x14ac:dyDescent="0.25">
      <c r="A843" s="80">
        <v>14538</v>
      </c>
      <c r="B843" s="39" t="s">
        <v>8571</v>
      </c>
      <c r="C843" s="39" t="s">
        <v>21</v>
      </c>
      <c r="D843" s="50">
        <v>138</v>
      </c>
      <c r="E843" s="48">
        <v>53514126193</v>
      </c>
      <c r="F843" s="46">
        <v>8</v>
      </c>
      <c r="G843" s="39" t="s">
        <v>22</v>
      </c>
    </row>
    <row r="844" spans="1:7" s="2" customFormat="1" x14ac:dyDescent="0.25">
      <c r="A844" s="80">
        <v>14539</v>
      </c>
      <c r="B844" s="39" t="s">
        <v>8572</v>
      </c>
      <c r="C844" s="39" t="s">
        <v>21</v>
      </c>
      <c r="D844" s="50">
        <v>167</v>
      </c>
      <c r="E844" s="48">
        <v>53514126209</v>
      </c>
      <c r="F844" s="46">
        <v>8</v>
      </c>
      <c r="G844" s="39" t="s">
        <v>22</v>
      </c>
    </row>
    <row r="845" spans="1:7" s="2" customFormat="1" x14ac:dyDescent="0.25">
      <c r="A845" s="80">
        <v>14597</v>
      </c>
      <c r="B845" s="39" t="s">
        <v>7819</v>
      </c>
      <c r="C845" s="39" t="s">
        <v>21</v>
      </c>
      <c r="D845" s="50">
        <v>2.5</v>
      </c>
      <c r="E845" s="48">
        <v>53514128791</v>
      </c>
      <c r="F845" s="46">
        <v>0.2</v>
      </c>
      <c r="G845" s="39" t="s">
        <v>22</v>
      </c>
    </row>
    <row r="846" spans="1:7" s="2" customFormat="1" x14ac:dyDescent="0.25">
      <c r="A846" s="80">
        <v>14601</v>
      </c>
      <c r="B846" s="39" t="s">
        <v>8573</v>
      </c>
      <c r="C846" s="39" t="s">
        <v>21</v>
      </c>
      <c r="D846" s="50">
        <v>54</v>
      </c>
      <c r="E846" s="48">
        <v>53514131609</v>
      </c>
      <c r="F846" s="46">
        <v>1</v>
      </c>
      <c r="G846" s="39" t="s">
        <v>22</v>
      </c>
    </row>
    <row r="847" spans="1:7" s="2" customFormat="1" x14ac:dyDescent="0.25">
      <c r="A847" s="80">
        <v>14673</v>
      </c>
      <c r="B847" s="39" t="s">
        <v>8574</v>
      </c>
      <c r="C847" s="39" t="s">
        <v>21</v>
      </c>
      <c r="D847" s="50">
        <v>10.5</v>
      </c>
      <c r="E847" s="48">
        <v>53514131722</v>
      </c>
      <c r="F847" s="46">
        <v>0.254</v>
      </c>
      <c r="G847" s="39" t="s">
        <v>22</v>
      </c>
    </row>
    <row r="848" spans="1:7" s="2" customFormat="1" x14ac:dyDescent="0.25">
      <c r="A848" s="80">
        <v>14675</v>
      </c>
      <c r="B848" s="39" t="s">
        <v>8575</v>
      </c>
      <c r="C848" s="39" t="s">
        <v>21</v>
      </c>
      <c r="D848" s="50">
        <v>53.5</v>
      </c>
      <c r="E848" s="48">
        <v>53514132033</v>
      </c>
      <c r="F848" s="46">
        <v>0.2</v>
      </c>
      <c r="G848" s="39" t="s">
        <v>22</v>
      </c>
    </row>
    <row r="849" spans="1:7" s="2" customFormat="1" x14ac:dyDescent="0.25">
      <c r="A849" s="80">
        <v>14740</v>
      </c>
      <c r="B849" s="39" t="s">
        <v>8576</v>
      </c>
      <c r="C849" s="39" t="s">
        <v>21</v>
      </c>
      <c r="D849" s="50">
        <v>21.5</v>
      </c>
      <c r="E849" s="48">
        <v>53514131876</v>
      </c>
      <c r="F849" s="46">
        <v>0.01</v>
      </c>
      <c r="G849" s="39" t="s">
        <v>22</v>
      </c>
    </row>
    <row r="850" spans="1:7" s="2" customFormat="1" x14ac:dyDescent="0.25">
      <c r="A850" s="80">
        <v>14742</v>
      </c>
      <c r="B850" s="39" t="s">
        <v>8577</v>
      </c>
      <c r="C850" s="39" t="s">
        <v>21</v>
      </c>
      <c r="D850" s="50">
        <v>158.5</v>
      </c>
      <c r="E850" s="48">
        <v>53514131890</v>
      </c>
      <c r="F850" s="46">
        <v>0.17</v>
      </c>
      <c r="G850" s="39" t="s">
        <v>22</v>
      </c>
    </row>
    <row r="851" spans="1:7" s="2" customFormat="1" x14ac:dyDescent="0.25">
      <c r="A851" s="80">
        <v>14749</v>
      </c>
      <c r="B851" s="39" t="s">
        <v>8578</v>
      </c>
      <c r="C851" s="39" t="s">
        <v>21</v>
      </c>
      <c r="D851" s="50">
        <v>1.5</v>
      </c>
      <c r="E851" s="48">
        <v>53514170073</v>
      </c>
      <c r="F851" s="46">
        <v>0.01</v>
      </c>
      <c r="G851" s="39" t="s">
        <v>22</v>
      </c>
    </row>
    <row r="852" spans="1:7" s="2" customFormat="1" x14ac:dyDescent="0.25">
      <c r="A852" s="80">
        <v>14761</v>
      </c>
      <c r="B852" s="39" t="s">
        <v>8579</v>
      </c>
      <c r="C852" s="39" t="s">
        <v>21</v>
      </c>
      <c r="D852" s="50">
        <v>308.5</v>
      </c>
      <c r="E852" s="48">
        <v>53514135461</v>
      </c>
      <c r="F852" s="46">
        <v>12.1</v>
      </c>
      <c r="G852" s="39" t="s">
        <v>22</v>
      </c>
    </row>
    <row r="853" spans="1:7" s="2" customFormat="1" x14ac:dyDescent="0.25">
      <c r="A853" s="80">
        <v>14762</v>
      </c>
      <c r="B853" s="39" t="s">
        <v>8580</v>
      </c>
      <c r="C853" s="39" t="s">
        <v>21</v>
      </c>
      <c r="D853" s="50">
        <v>301</v>
      </c>
      <c r="E853" s="48">
        <v>53514135478</v>
      </c>
      <c r="F853" s="46">
        <v>12.1</v>
      </c>
      <c r="G853" s="39" t="s">
        <v>22</v>
      </c>
    </row>
    <row r="854" spans="1:7" s="2" customFormat="1" x14ac:dyDescent="0.25">
      <c r="A854" s="80">
        <v>14773</v>
      </c>
      <c r="B854" s="39" t="s">
        <v>8581</v>
      </c>
      <c r="C854" s="39" t="s">
        <v>21</v>
      </c>
      <c r="D854" s="50">
        <v>121.5</v>
      </c>
      <c r="E854" s="48">
        <v>53514137175</v>
      </c>
      <c r="F854" s="46">
        <v>1.4</v>
      </c>
      <c r="G854" s="39" t="s">
        <v>22</v>
      </c>
    </row>
    <row r="855" spans="1:7" s="2" customFormat="1" x14ac:dyDescent="0.25">
      <c r="A855" s="80">
        <v>14774</v>
      </c>
      <c r="B855" s="39" t="s">
        <v>8582</v>
      </c>
      <c r="C855" s="39" t="s">
        <v>21</v>
      </c>
      <c r="D855" s="50">
        <v>134.5</v>
      </c>
      <c r="E855" s="48">
        <v>53514137182</v>
      </c>
      <c r="F855" s="46">
        <v>1.4</v>
      </c>
      <c r="G855" s="39" t="s">
        <v>22</v>
      </c>
    </row>
    <row r="856" spans="1:7" s="2" customFormat="1" x14ac:dyDescent="0.25">
      <c r="A856" s="80">
        <v>14797</v>
      </c>
      <c r="B856" s="39" t="s">
        <v>8583</v>
      </c>
      <c r="C856" s="39" t="s">
        <v>21</v>
      </c>
      <c r="D856" s="50">
        <v>267</v>
      </c>
      <c r="E856" s="48">
        <v>53514140526</v>
      </c>
      <c r="F856" s="46">
        <v>12.7</v>
      </c>
      <c r="G856" s="39" t="s">
        <v>22</v>
      </c>
    </row>
    <row r="857" spans="1:7" s="2" customFormat="1" x14ac:dyDescent="0.25">
      <c r="A857" s="81">
        <v>14799</v>
      </c>
      <c r="B857" s="82" t="s">
        <v>8584</v>
      </c>
      <c r="C857" s="82" t="s">
        <v>21</v>
      </c>
      <c r="D857" s="50">
        <v>1097.5</v>
      </c>
      <c r="E857" s="83">
        <v>53514140533</v>
      </c>
      <c r="F857" s="84">
        <v>16</v>
      </c>
      <c r="G857" s="82" t="s">
        <v>22</v>
      </c>
    </row>
    <row r="858" spans="1:7" s="2" customFormat="1" x14ac:dyDescent="0.25">
      <c r="A858" s="80">
        <v>14813</v>
      </c>
      <c r="B858" s="39" t="s">
        <v>8221</v>
      </c>
      <c r="C858" s="39" t="s">
        <v>21</v>
      </c>
      <c r="D858" s="50">
        <v>112</v>
      </c>
      <c r="E858" s="48">
        <v>53514133337</v>
      </c>
      <c r="F858" s="46">
        <v>12</v>
      </c>
      <c r="G858" s="39" t="s">
        <v>22</v>
      </c>
    </row>
    <row r="859" spans="1:7" s="2" customFormat="1" x14ac:dyDescent="0.25">
      <c r="A859" s="81">
        <v>14821</v>
      </c>
      <c r="B859" s="82" t="s">
        <v>8585</v>
      </c>
      <c r="C859" s="82" t="s">
        <v>21</v>
      </c>
      <c r="D859" s="50">
        <v>541.5</v>
      </c>
      <c r="E859" s="83">
        <v>53514133009</v>
      </c>
      <c r="F859" s="84">
        <v>13</v>
      </c>
      <c r="G859" s="82" t="s">
        <v>22</v>
      </c>
    </row>
    <row r="860" spans="1:7" s="2" customFormat="1" x14ac:dyDescent="0.25">
      <c r="A860" s="80">
        <v>14862</v>
      </c>
      <c r="B860" s="39" t="s">
        <v>8586</v>
      </c>
      <c r="C860" s="39" t="s">
        <v>21</v>
      </c>
      <c r="D860" s="50">
        <v>215.5</v>
      </c>
      <c r="E860" s="48">
        <v>53514134105</v>
      </c>
      <c r="F860" s="46">
        <v>2.7</v>
      </c>
      <c r="G860" s="39" t="s">
        <v>22</v>
      </c>
    </row>
    <row r="861" spans="1:7" s="2" customFormat="1" x14ac:dyDescent="0.25">
      <c r="A861" s="80">
        <v>14863</v>
      </c>
      <c r="B861" s="39" t="s">
        <v>8587</v>
      </c>
      <c r="C861" s="39" t="s">
        <v>21</v>
      </c>
      <c r="D861" s="50">
        <v>220</v>
      </c>
      <c r="E861" s="48">
        <v>53514134112</v>
      </c>
      <c r="F861" s="46">
        <v>2.7</v>
      </c>
      <c r="G861" s="39" t="s">
        <v>22</v>
      </c>
    </row>
    <row r="862" spans="1:7" s="2" customFormat="1" x14ac:dyDescent="0.25">
      <c r="A862" s="81">
        <v>14932</v>
      </c>
      <c r="B862" s="82" t="s">
        <v>8588</v>
      </c>
      <c r="C862" s="82" t="s">
        <v>21</v>
      </c>
      <c r="D862" s="50">
        <v>457</v>
      </c>
      <c r="E862" s="83">
        <v>53514141080</v>
      </c>
      <c r="F862" s="84">
        <v>1</v>
      </c>
      <c r="G862" s="82" t="s">
        <v>22</v>
      </c>
    </row>
    <row r="863" spans="1:7" s="2" customFormat="1" x14ac:dyDescent="0.25">
      <c r="A863" s="81">
        <v>14955</v>
      </c>
      <c r="B863" s="82" t="s">
        <v>8589</v>
      </c>
      <c r="C863" s="82" t="s">
        <v>21</v>
      </c>
      <c r="D863" s="50">
        <v>457</v>
      </c>
      <c r="E863" s="83">
        <v>53514136512</v>
      </c>
      <c r="F863" s="84">
        <v>42</v>
      </c>
      <c r="G863" s="82" t="s">
        <v>22</v>
      </c>
    </row>
    <row r="864" spans="1:7" s="2" customFormat="1" x14ac:dyDescent="0.25">
      <c r="A864" s="80">
        <v>14961</v>
      </c>
      <c r="B864" s="39" t="s">
        <v>8590</v>
      </c>
      <c r="C864" s="39" t="s">
        <v>21</v>
      </c>
      <c r="D864" s="50">
        <v>38.5</v>
      </c>
      <c r="E864" s="48">
        <v>53514153588</v>
      </c>
      <c r="F864" s="46">
        <v>4.2</v>
      </c>
      <c r="G864" s="39" t="s">
        <v>22</v>
      </c>
    </row>
    <row r="865" spans="1:7" s="2" customFormat="1" x14ac:dyDescent="0.25">
      <c r="A865" s="80">
        <v>15023</v>
      </c>
      <c r="B865" s="39" t="s">
        <v>8591</v>
      </c>
      <c r="C865" s="39" t="s">
        <v>21</v>
      </c>
      <c r="D865" s="50">
        <v>2.5</v>
      </c>
      <c r="E865" s="48">
        <v>53514145224</v>
      </c>
      <c r="F865" s="46">
        <v>0.14799999999999999</v>
      </c>
      <c r="G865" s="39" t="s">
        <v>22</v>
      </c>
    </row>
    <row r="866" spans="1:7" s="2" customFormat="1" x14ac:dyDescent="0.25">
      <c r="A866" s="80">
        <v>15133</v>
      </c>
      <c r="B866" s="39" t="s">
        <v>8592</v>
      </c>
      <c r="C866" s="39" t="s">
        <v>21</v>
      </c>
      <c r="D866" s="50">
        <v>2</v>
      </c>
      <c r="E866" s="48">
        <v>53514169688</v>
      </c>
      <c r="F866" s="46">
        <v>0.01</v>
      </c>
      <c r="G866" s="39" t="s">
        <v>22</v>
      </c>
    </row>
    <row r="867" spans="1:7" s="2" customFormat="1" x14ac:dyDescent="0.25">
      <c r="A867" s="80">
        <v>15147</v>
      </c>
      <c r="B867" s="39" t="s">
        <v>8593</v>
      </c>
      <c r="C867" s="39" t="s">
        <v>21</v>
      </c>
      <c r="D867" s="50">
        <v>10</v>
      </c>
      <c r="E867" s="48">
        <v>53514169701</v>
      </c>
      <c r="F867" s="46">
        <v>0.5</v>
      </c>
      <c r="G867" s="39" t="s">
        <v>22</v>
      </c>
    </row>
    <row r="868" spans="1:7" s="2" customFormat="1" x14ac:dyDescent="0.25">
      <c r="A868" s="80">
        <v>15353</v>
      </c>
      <c r="B868" s="39" t="s">
        <v>8594</v>
      </c>
      <c r="C868" s="39" t="s">
        <v>21</v>
      </c>
      <c r="D868" s="50">
        <v>175</v>
      </c>
      <c r="E868" s="48">
        <v>53514138066</v>
      </c>
      <c r="F868" s="46">
        <v>3.1</v>
      </c>
      <c r="G868" s="39" t="s">
        <v>22</v>
      </c>
    </row>
    <row r="869" spans="1:7" s="2" customFormat="1" x14ac:dyDescent="0.25">
      <c r="A869" s="80">
        <v>15391</v>
      </c>
      <c r="B869" s="39" t="s">
        <v>8595</v>
      </c>
      <c r="C869" s="39" t="s">
        <v>21</v>
      </c>
      <c r="D869" s="50">
        <v>8.5</v>
      </c>
      <c r="E869" s="48">
        <v>53514138677</v>
      </c>
      <c r="F869" s="46">
        <v>0.25</v>
      </c>
      <c r="G869" s="39" t="s">
        <v>22</v>
      </c>
    </row>
    <row r="870" spans="1:7" s="2" customFormat="1" x14ac:dyDescent="0.25">
      <c r="A870" s="81">
        <v>15407</v>
      </c>
      <c r="B870" s="82" t="s">
        <v>8596</v>
      </c>
      <c r="C870" s="82" t="s">
        <v>21</v>
      </c>
      <c r="D870" s="50">
        <v>801.5</v>
      </c>
      <c r="E870" s="83">
        <v>53514140434</v>
      </c>
      <c r="F870" s="84">
        <v>35</v>
      </c>
      <c r="G870" s="82" t="s">
        <v>22</v>
      </c>
    </row>
    <row r="871" spans="1:7" s="2" customFormat="1" x14ac:dyDescent="0.25">
      <c r="A871" s="81">
        <v>15450</v>
      </c>
      <c r="B871" s="82" t="s">
        <v>8597</v>
      </c>
      <c r="C871" s="82" t="s">
        <v>21</v>
      </c>
      <c r="D871" s="50">
        <v>1191</v>
      </c>
      <c r="E871" s="83">
        <v>53514140540</v>
      </c>
      <c r="F871" s="84">
        <v>26</v>
      </c>
      <c r="G871" s="82" t="s">
        <v>22</v>
      </c>
    </row>
    <row r="872" spans="1:7" s="2" customFormat="1" x14ac:dyDescent="0.25">
      <c r="A872" s="80">
        <v>15451</v>
      </c>
      <c r="B872" s="39" t="s">
        <v>8598</v>
      </c>
      <c r="C872" s="39" t="s">
        <v>21</v>
      </c>
      <c r="D872" s="50">
        <v>275.5</v>
      </c>
      <c r="E872" s="48">
        <v>53514140557</v>
      </c>
      <c r="F872" s="46">
        <v>23</v>
      </c>
      <c r="G872" s="39" t="s">
        <v>22</v>
      </c>
    </row>
    <row r="873" spans="1:7" s="2" customFormat="1" x14ac:dyDescent="0.25">
      <c r="A873" s="80">
        <v>15476</v>
      </c>
      <c r="B873" s="39" t="s">
        <v>8599</v>
      </c>
      <c r="C873" s="39" t="s">
        <v>21</v>
      </c>
      <c r="D873" s="50">
        <v>30.5</v>
      </c>
      <c r="E873" s="48">
        <v>53514147389</v>
      </c>
      <c r="F873" s="46">
        <v>2.4</v>
      </c>
      <c r="G873" s="39" t="s">
        <v>22</v>
      </c>
    </row>
    <row r="874" spans="1:7" s="2" customFormat="1" x14ac:dyDescent="0.25">
      <c r="A874" s="80">
        <v>15493</v>
      </c>
      <c r="B874" s="39" t="s">
        <v>8600</v>
      </c>
      <c r="C874" s="39" t="s">
        <v>21</v>
      </c>
      <c r="D874" s="50">
        <v>339</v>
      </c>
      <c r="E874" s="48">
        <v>53514152932</v>
      </c>
      <c r="F874" s="46">
        <v>23</v>
      </c>
      <c r="G874" s="39" t="s">
        <v>22</v>
      </c>
    </row>
    <row r="875" spans="1:7" s="2" customFormat="1" ht="19.5" customHeight="1" x14ac:dyDescent="0.25">
      <c r="A875" s="81">
        <v>15494</v>
      </c>
      <c r="B875" s="82" t="s">
        <v>8601</v>
      </c>
      <c r="C875" s="82" t="s">
        <v>21</v>
      </c>
      <c r="D875" s="50">
        <v>1150.5</v>
      </c>
      <c r="E875" s="83">
        <v>53514152949</v>
      </c>
      <c r="F875" s="84">
        <v>27</v>
      </c>
      <c r="G875" s="82" t="s">
        <v>22</v>
      </c>
    </row>
    <row r="876" spans="1:7" s="2" customFormat="1" x14ac:dyDescent="0.25">
      <c r="A876" s="80">
        <v>15495</v>
      </c>
      <c r="B876" s="39" t="s">
        <v>8602</v>
      </c>
      <c r="C876" s="39" t="s">
        <v>21</v>
      </c>
      <c r="D876" s="50">
        <v>331</v>
      </c>
      <c r="E876" s="48">
        <v>53514152956</v>
      </c>
      <c r="F876" s="46">
        <v>18</v>
      </c>
      <c r="G876" s="39" t="s">
        <v>22</v>
      </c>
    </row>
    <row r="877" spans="1:7" s="2" customFormat="1" x14ac:dyDescent="0.25">
      <c r="A877" s="81">
        <v>15496</v>
      </c>
      <c r="B877" s="82" t="s">
        <v>8603</v>
      </c>
      <c r="C877" s="82" t="s">
        <v>21</v>
      </c>
      <c r="D877" s="50">
        <v>1142</v>
      </c>
      <c r="E877" s="83">
        <v>53514152963</v>
      </c>
      <c r="F877" s="84">
        <v>21.3</v>
      </c>
      <c r="G877" s="82" t="s">
        <v>22</v>
      </c>
    </row>
    <row r="878" spans="1:7" s="2" customFormat="1" x14ac:dyDescent="0.25">
      <c r="A878" s="80">
        <v>15595</v>
      </c>
      <c r="B878" s="39" t="s">
        <v>8604</v>
      </c>
      <c r="C878" s="39" t="s">
        <v>21</v>
      </c>
      <c r="D878" s="50">
        <v>56</v>
      </c>
      <c r="E878" s="48">
        <v>53514143268</v>
      </c>
      <c r="F878" s="46">
        <v>0.01</v>
      </c>
      <c r="G878" s="39" t="s">
        <v>22</v>
      </c>
    </row>
    <row r="879" spans="1:7" s="2" customFormat="1" x14ac:dyDescent="0.25">
      <c r="A879" s="80">
        <v>15596</v>
      </c>
      <c r="B879" s="39" t="s">
        <v>8605</v>
      </c>
      <c r="C879" s="39" t="s">
        <v>21</v>
      </c>
      <c r="D879" s="50">
        <v>6.5</v>
      </c>
      <c r="E879" s="48">
        <v>53514143275</v>
      </c>
      <c r="F879" s="46">
        <v>0.01</v>
      </c>
      <c r="G879" s="39" t="s">
        <v>22</v>
      </c>
    </row>
    <row r="880" spans="1:7" s="2" customFormat="1" x14ac:dyDescent="0.25">
      <c r="A880" s="80">
        <v>15608</v>
      </c>
      <c r="B880" s="39" t="s">
        <v>8606</v>
      </c>
      <c r="C880" s="39" t="s">
        <v>21</v>
      </c>
      <c r="D880" s="50">
        <v>337.5</v>
      </c>
      <c r="E880" s="48">
        <v>53514142285</v>
      </c>
      <c r="F880" s="46">
        <v>14.1</v>
      </c>
      <c r="G880" s="39" t="s">
        <v>22</v>
      </c>
    </row>
    <row r="881" spans="1:7" s="2" customFormat="1" x14ac:dyDescent="0.25">
      <c r="A881" s="80">
        <v>15609</v>
      </c>
      <c r="B881" s="39" t="s">
        <v>8607</v>
      </c>
      <c r="C881" s="39" t="s">
        <v>21</v>
      </c>
      <c r="D881" s="50">
        <v>307.5</v>
      </c>
      <c r="E881" s="48">
        <v>53514142308</v>
      </c>
      <c r="F881" s="46">
        <v>14.1</v>
      </c>
      <c r="G881" s="39" t="s">
        <v>22</v>
      </c>
    </row>
    <row r="882" spans="1:7" s="2" customFormat="1" x14ac:dyDescent="0.25">
      <c r="A882" s="81">
        <v>15610</v>
      </c>
      <c r="B882" s="82" t="s">
        <v>8608</v>
      </c>
      <c r="C882" s="82" t="s">
        <v>21</v>
      </c>
      <c r="D882" s="50">
        <v>488.5</v>
      </c>
      <c r="E882" s="83">
        <v>53514142346</v>
      </c>
      <c r="F882" s="84">
        <v>15.2</v>
      </c>
      <c r="G882" s="82" t="s">
        <v>22</v>
      </c>
    </row>
    <row r="883" spans="1:7" s="2" customFormat="1" x14ac:dyDescent="0.25">
      <c r="A883" s="81">
        <v>15611</v>
      </c>
      <c r="B883" s="82" t="s">
        <v>8609</v>
      </c>
      <c r="C883" s="82" t="s">
        <v>21</v>
      </c>
      <c r="D883" s="50">
        <v>560.5</v>
      </c>
      <c r="E883" s="83">
        <v>53514142360</v>
      </c>
      <c r="F883" s="84">
        <v>15.2</v>
      </c>
      <c r="G883" s="82" t="s">
        <v>22</v>
      </c>
    </row>
    <row r="884" spans="1:7" s="2" customFormat="1" x14ac:dyDescent="0.25">
      <c r="A884" s="80">
        <v>15612</v>
      </c>
      <c r="B884" s="39" t="s">
        <v>8610</v>
      </c>
      <c r="C884" s="39" t="s">
        <v>21</v>
      </c>
      <c r="D884" s="50">
        <v>137</v>
      </c>
      <c r="E884" s="48">
        <v>53514142278</v>
      </c>
      <c r="F884" s="46">
        <v>11</v>
      </c>
      <c r="G884" s="39" t="s">
        <v>22</v>
      </c>
    </row>
    <row r="885" spans="1:7" s="2" customFormat="1" x14ac:dyDescent="0.25">
      <c r="A885" s="80">
        <v>15613</v>
      </c>
      <c r="B885" s="39" t="s">
        <v>8611</v>
      </c>
      <c r="C885" s="39" t="s">
        <v>21</v>
      </c>
      <c r="D885" s="50">
        <v>135</v>
      </c>
      <c r="E885" s="48">
        <v>53514142377</v>
      </c>
      <c r="F885" s="46">
        <v>11</v>
      </c>
      <c r="G885" s="39" t="s">
        <v>22</v>
      </c>
    </row>
    <row r="886" spans="1:7" s="2" customFormat="1" x14ac:dyDescent="0.25">
      <c r="A886" s="80">
        <v>15614</v>
      </c>
      <c r="B886" s="39" t="s">
        <v>8612</v>
      </c>
      <c r="C886" s="39" t="s">
        <v>21</v>
      </c>
      <c r="D886" s="50">
        <v>128</v>
      </c>
      <c r="E886" s="48">
        <v>53514142261</v>
      </c>
      <c r="F886" s="46">
        <v>3.6</v>
      </c>
      <c r="G886" s="39" t="s">
        <v>22</v>
      </c>
    </row>
    <row r="887" spans="1:7" s="2" customFormat="1" x14ac:dyDescent="0.25">
      <c r="A887" s="80">
        <v>15615</v>
      </c>
      <c r="B887" s="39" t="s">
        <v>8613</v>
      </c>
      <c r="C887" s="39" t="s">
        <v>21</v>
      </c>
      <c r="D887" s="50">
        <v>98</v>
      </c>
      <c r="E887" s="48">
        <v>53514142292</v>
      </c>
      <c r="F887" s="46">
        <v>3.6</v>
      </c>
      <c r="G887" s="39" t="s">
        <v>22</v>
      </c>
    </row>
    <row r="888" spans="1:7" s="2" customFormat="1" x14ac:dyDescent="0.25">
      <c r="A888" s="80">
        <v>15632</v>
      </c>
      <c r="B888" s="39" t="s">
        <v>8614</v>
      </c>
      <c r="C888" s="39" t="s">
        <v>21</v>
      </c>
      <c r="D888" s="50">
        <v>127</v>
      </c>
      <c r="E888" s="48">
        <v>53514142339</v>
      </c>
      <c r="F888" s="46">
        <v>3.6</v>
      </c>
      <c r="G888" s="39" t="s">
        <v>22</v>
      </c>
    </row>
    <row r="889" spans="1:7" s="2" customFormat="1" x14ac:dyDescent="0.25">
      <c r="A889" s="80">
        <v>15633</v>
      </c>
      <c r="B889" s="39" t="s">
        <v>8615</v>
      </c>
      <c r="C889" s="39" t="s">
        <v>21</v>
      </c>
      <c r="D889" s="50">
        <v>97</v>
      </c>
      <c r="E889" s="48">
        <v>53514142353</v>
      </c>
      <c r="F889" s="46">
        <v>3.6</v>
      </c>
      <c r="G889" s="39" t="s">
        <v>22</v>
      </c>
    </row>
    <row r="890" spans="1:7" s="2" customFormat="1" x14ac:dyDescent="0.25">
      <c r="A890" s="80">
        <v>15634</v>
      </c>
      <c r="B890" s="39" t="s">
        <v>8616</v>
      </c>
      <c r="C890" s="39" t="s">
        <v>21</v>
      </c>
      <c r="D890" s="50">
        <v>38</v>
      </c>
      <c r="E890" s="48">
        <v>53514151881</v>
      </c>
      <c r="F890" s="46">
        <v>0.2</v>
      </c>
      <c r="G890" s="39" t="s">
        <v>22</v>
      </c>
    </row>
    <row r="891" spans="1:7" s="2" customFormat="1" x14ac:dyDescent="0.25">
      <c r="A891" s="80">
        <v>15635</v>
      </c>
      <c r="B891" s="39" t="s">
        <v>8617</v>
      </c>
      <c r="C891" s="39" t="s">
        <v>21</v>
      </c>
      <c r="D891" s="50">
        <v>69.5</v>
      </c>
      <c r="E891" s="48">
        <v>53514142384</v>
      </c>
      <c r="F891" s="46">
        <v>0.2</v>
      </c>
      <c r="G891" s="39" t="s">
        <v>22</v>
      </c>
    </row>
    <row r="892" spans="1:7" s="2" customFormat="1" x14ac:dyDescent="0.25">
      <c r="A892" s="81">
        <v>15657</v>
      </c>
      <c r="B892" s="82" t="s">
        <v>8618</v>
      </c>
      <c r="C892" s="82" t="s">
        <v>21</v>
      </c>
      <c r="D892" s="50">
        <v>724.5</v>
      </c>
      <c r="E892" s="83">
        <v>53514159382</v>
      </c>
      <c r="F892" s="84">
        <v>19.399999999999999</v>
      </c>
      <c r="G892" s="82" t="s">
        <v>22</v>
      </c>
    </row>
    <row r="893" spans="1:7" s="2" customFormat="1" x14ac:dyDescent="0.25">
      <c r="A893" s="81">
        <v>15658</v>
      </c>
      <c r="B893" s="82" t="s">
        <v>8619</v>
      </c>
      <c r="C893" s="82" t="s">
        <v>21</v>
      </c>
      <c r="D893" s="50">
        <v>722.5</v>
      </c>
      <c r="E893" s="83">
        <v>53514159443</v>
      </c>
      <c r="F893" s="84">
        <v>21.9</v>
      </c>
      <c r="G893" s="82" t="s">
        <v>22</v>
      </c>
    </row>
    <row r="894" spans="1:7" s="2" customFormat="1" x14ac:dyDescent="0.25">
      <c r="A894" s="81">
        <v>15659</v>
      </c>
      <c r="B894" s="82" t="s">
        <v>8620</v>
      </c>
      <c r="C894" s="82" t="s">
        <v>21</v>
      </c>
      <c r="D894" s="50">
        <v>716</v>
      </c>
      <c r="E894" s="83">
        <v>53514159450</v>
      </c>
      <c r="F894" s="84">
        <v>21.4</v>
      </c>
      <c r="G894" s="82" t="s">
        <v>22</v>
      </c>
    </row>
    <row r="895" spans="1:7" s="2" customFormat="1" x14ac:dyDescent="0.25">
      <c r="A895" s="80">
        <v>15705</v>
      </c>
      <c r="B895" s="39" t="s">
        <v>8621</v>
      </c>
      <c r="C895" s="39" t="s">
        <v>21</v>
      </c>
      <c r="D895" s="50">
        <v>38.5</v>
      </c>
      <c r="E895" s="48">
        <v>53514143022</v>
      </c>
      <c r="F895" s="46">
        <v>1.6</v>
      </c>
      <c r="G895" s="39" t="s">
        <v>22</v>
      </c>
    </row>
    <row r="896" spans="1:7" s="2" customFormat="1" x14ac:dyDescent="0.25">
      <c r="A896" s="80">
        <v>15707</v>
      </c>
      <c r="B896" s="39" t="s">
        <v>8622</v>
      </c>
      <c r="C896" s="39" t="s">
        <v>21</v>
      </c>
      <c r="D896" s="50">
        <v>3</v>
      </c>
      <c r="E896" s="48">
        <v>53514143046</v>
      </c>
      <c r="F896" s="46">
        <v>0.2</v>
      </c>
      <c r="G896" s="39" t="s">
        <v>22</v>
      </c>
    </row>
    <row r="897" spans="1:7" s="2" customFormat="1" x14ac:dyDescent="0.25">
      <c r="A897" s="80">
        <v>15708</v>
      </c>
      <c r="B897" s="39" t="s">
        <v>8623</v>
      </c>
      <c r="C897" s="39" t="s">
        <v>21</v>
      </c>
      <c r="D897" s="50">
        <v>79</v>
      </c>
      <c r="E897" s="48">
        <v>53514143053</v>
      </c>
      <c r="F897" s="46">
        <v>2</v>
      </c>
      <c r="G897" s="39" t="s">
        <v>22</v>
      </c>
    </row>
    <row r="898" spans="1:7" s="2" customFormat="1" x14ac:dyDescent="0.25">
      <c r="A898" s="81">
        <v>15748</v>
      </c>
      <c r="B898" s="82" t="s">
        <v>8624</v>
      </c>
      <c r="C898" s="82" t="s">
        <v>21</v>
      </c>
      <c r="D898" s="50">
        <v>403</v>
      </c>
      <c r="E898" s="83">
        <v>53514143923</v>
      </c>
      <c r="F898" s="84">
        <v>5.2</v>
      </c>
      <c r="G898" s="82" t="s">
        <v>22</v>
      </c>
    </row>
    <row r="899" spans="1:7" s="2" customFormat="1" x14ac:dyDescent="0.25">
      <c r="A899" s="80">
        <v>15749</v>
      </c>
      <c r="B899" s="39" t="s">
        <v>8625</v>
      </c>
      <c r="C899" s="39" t="s">
        <v>21</v>
      </c>
      <c r="D899" s="50">
        <v>334</v>
      </c>
      <c r="E899" s="48">
        <v>53514143930</v>
      </c>
      <c r="F899" s="46">
        <v>3.4</v>
      </c>
      <c r="G899" s="39" t="s">
        <v>22</v>
      </c>
    </row>
    <row r="900" spans="1:7" s="2" customFormat="1" x14ac:dyDescent="0.25">
      <c r="A900" s="81">
        <v>15750</v>
      </c>
      <c r="B900" s="82" t="s">
        <v>8626</v>
      </c>
      <c r="C900" s="82" t="s">
        <v>21</v>
      </c>
      <c r="D900" s="50">
        <v>1151.5</v>
      </c>
      <c r="E900" s="83">
        <v>53514143978</v>
      </c>
      <c r="F900" s="84">
        <v>29</v>
      </c>
      <c r="G900" s="82" t="s">
        <v>22</v>
      </c>
    </row>
    <row r="901" spans="1:7" s="2" customFormat="1" x14ac:dyDescent="0.25">
      <c r="A901" s="81">
        <v>15751</v>
      </c>
      <c r="B901" s="82" t="s">
        <v>8627</v>
      </c>
      <c r="C901" s="82" t="s">
        <v>21</v>
      </c>
      <c r="D901" s="50">
        <v>1169.5</v>
      </c>
      <c r="E901" s="83">
        <v>53514143985</v>
      </c>
      <c r="F901" s="84">
        <v>28</v>
      </c>
      <c r="G901" s="82" t="s">
        <v>22</v>
      </c>
    </row>
    <row r="902" spans="1:7" s="2" customFormat="1" x14ac:dyDescent="0.25">
      <c r="A902" s="81">
        <v>15752</v>
      </c>
      <c r="B902" s="82" t="s">
        <v>8628</v>
      </c>
      <c r="C902" s="82" t="s">
        <v>21</v>
      </c>
      <c r="D902" s="50">
        <v>1183.5</v>
      </c>
      <c r="E902" s="83">
        <v>53514143992</v>
      </c>
      <c r="F902" s="84">
        <v>30</v>
      </c>
      <c r="G902" s="82" t="s">
        <v>22</v>
      </c>
    </row>
    <row r="903" spans="1:7" s="2" customFormat="1" x14ac:dyDescent="0.25">
      <c r="A903" s="81">
        <v>15753</v>
      </c>
      <c r="B903" s="82" t="s">
        <v>8629</v>
      </c>
      <c r="C903" s="82" t="s">
        <v>21</v>
      </c>
      <c r="D903" s="50">
        <v>1175</v>
      </c>
      <c r="E903" s="83">
        <v>53514144005</v>
      </c>
      <c r="F903" s="84">
        <v>16</v>
      </c>
      <c r="G903" s="82" t="s">
        <v>22</v>
      </c>
    </row>
    <row r="904" spans="1:7" s="2" customFormat="1" x14ac:dyDescent="0.25">
      <c r="A904" s="81">
        <v>15801</v>
      </c>
      <c r="B904" s="82" t="s">
        <v>8630</v>
      </c>
      <c r="C904" s="82" t="s">
        <v>21</v>
      </c>
      <c r="D904" s="50">
        <v>449.5</v>
      </c>
      <c r="E904" s="83">
        <v>53514170158</v>
      </c>
      <c r="F904" s="84">
        <v>5.3</v>
      </c>
      <c r="G904" s="82" t="s">
        <v>22</v>
      </c>
    </row>
    <row r="905" spans="1:7" s="2" customFormat="1" x14ac:dyDescent="0.25">
      <c r="A905" s="80">
        <v>15803</v>
      </c>
      <c r="B905" s="39" t="s">
        <v>8631</v>
      </c>
      <c r="C905" s="39" t="s">
        <v>21</v>
      </c>
      <c r="D905" s="50">
        <v>196.5</v>
      </c>
      <c r="E905" s="48">
        <v>53514144487</v>
      </c>
      <c r="F905" s="46">
        <v>9</v>
      </c>
      <c r="G905" s="39" t="s">
        <v>22</v>
      </c>
    </row>
    <row r="906" spans="1:7" s="2" customFormat="1" x14ac:dyDescent="0.25">
      <c r="A906" s="80">
        <v>15804</v>
      </c>
      <c r="B906" s="39" t="s">
        <v>8632</v>
      </c>
      <c r="C906" s="39" t="s">
        <v>21</v>
      </c>
      <c r="D906" s="50">
        <v>188</v>
      </c>
      <c r="E906" s="48">
        <v>53514144449</v>
      </c>
      <c r="F906" s="46">
        <v>9</v>
      </c>
      <c r="G906" s="39" t="s">
        <v>22</v>
      </c>
    </row>
    <row r="907" spans="1:7" s="2" customFormat="1" x14ac:dyDescent="0.25">
      <c r="A907" s="80">
        <v>15805</v>
      </c>
      <c r="B907" s="39" t="s">
        <v>8633</v>
      </c>
      <c r="C907" s="39" t="s">
        <v>21</v>
      </c>
      <c r="D907" s="50">
        <v>52</v>
      </c>
      <c r="E907" s="48">
        <v>53514144616</v>
      </c>
      <c r="F907" s="46">
        <v>0.17199999999999999</v>
      </c>
      <c r="G907" s="39" t="s">
        <v>22</v>
      </c>
    </row>
    <row r="908" spans="1:7" s="2" customFormat="1" x14ac:dyDescent="0.25">
      <c r="A908" s="81">
        <v>15826</v>
      </c>
      <c r="B908" s="82" t="s">
        <v>8634</v>
      </c>
      <c r="C908" s="82" t="s">
        <v>21</v>
      </c>
      <c r="D908" s="50">
        <v>524.5</v>
      </c>
      <c r="E908" s="83">
        <v>53514145460</v>
      </c>
      <c r="F908" s="84">
        <v>16</v>
      </c>
      <c r="G908" s="82" t="s">
        <v>22</v>
      </c>
    </row>
    <row r="909" spans="1:7" s="2" customFormat="1" x14ac:dyDescent="0.25">
      <c r="A909" s="81">
        <v>15827</v>
      </c>
      <c r="B909" s="82" t="s">
        <v>8635</v>
      </c>
      <c r="C909" s="82" t="s">
        <v>21</v>
      </c>
      <c r="D909" s="50">
        <v>420.5</v>
      </c>
      <c r="E909" s="83">
        <v>53514145477</v>
      </c>
      <c r="F909" s="84">
        <v>15.7</v>
      </c>
      <c r="G909" s="82" t="s">
        <v>22</v>
      </c>
    </row>
    <row r="910" spans="1:7" s="2" customFormat="1" x14ac:dyDescent="0.25">
      <c r="A910" s="80">
        <v>15829</v>
      </c>
      <c r="B910" s="39" t="s">
        <v>8636</v>
      </c>
      <c r="C910" s="39" t="s">
        <v>21</v>
      </c>
      <c r="D910" s="50">
        <v>242.5</v>
      </c>
      <c r="E910" s="48">
        <v>53514145507</v>
      </c>
      <c r="F910" s="46">
        <v>6.5</v>
      </c>
      <c r="G910" s="39" t="s">
        <v>22</v>
      </c>
    </row>
    <row r="911" spans="1:7" s="2" customFormat="1" x14ac:dyDescent="0.25">
      <c r="A911" s="80">
        <v>15830</v>
      </c>
      <c r="B911" s="39" t="s">
        <v>8637</v>
      </c>
      <c r="C911" s="39" t="s">
        <v>21</v>
      </c>
      <c r="D911" s="50">
        <v>119</v>
      </c>
      <c r="E911" s="48">
        <v>53514145521</v>
      </c>
      <c r="F911" s="46">
        <v>8.3000000000000007</v>
      </c>
      <c r="G911" s="39" t="s">
        <v>22</v>
      </c>
    </row>
    <row r="912" spans="1:7" s="2" customFormat="1" x14ac:dyDescent="0.25">
      <c r="A912" s="81">
        <v>15832</v>
      </c>
      <c r="B912" s="82" t="s">
        <v>8638</v>
      </c>
      <c r="C912" s="82" t="s">
        <v>21</v>
      </c>
      <c r="D912" s="50">
        <v>373</v>
      </c>
      <c r="E912" s="83">
        <v>53514145576</v>
      </c>
      <c r="F912" s="84">
        <v>9</v>
      </c>
      <c r="G912" s="82" t="s">
        <v>22</v>
      </c>
    </row>
    <row r="913" spans="1:7" s="2" customFormat="1" x14ac:dyDescent="0.25">
      <c r="A913" s="80">
        <v>15846</v>
      </c>
      <c r="B913" s="39" t="s">
        <v>8639</v>
      </c>
      <c r="C913" s="39" t="s">
        <v>21</v>
      </c>
      <c r="D913" s="50">
        <v>9.5</v>
      </c>
      <c r="E913" s="48">
        <v>53514146474</v>
      </c>
      <c r="F913" s="46">
        <v>0.1</v>
      </c>
      <c r="G913" s="39" t="s">
        <v>22</v>
      </c>
    </row>
    <row r="914" spans="1:7" s="2" customFormat="1" x14ac:dyDescent="0.25">
      <c r="A914" s="80">
        <v>15851</v>
      </c>
      <c r="B914" s="39" t="s">
        <v>8640</v>
      </c>
      <c r="C914" s="39" t="s">
        <v>21</v>
      </c>
      <c r="D914" s="50">
        <v>81</v>
      </c>
      <c r="E914" s="48">
        <v>53514169503</v>
      </c>
      <c r="F914" s="46">
        <v>3</v>
      </c>
      <c r="G914" s="39" t="s">
        <v>22</v>
      </c>
    </row>
    <row r="915" spans="1:7" s="2" customFormat="1" x14ac:dyDescent="0.25">
      <c r="A915" s="81">
        <v>16102</v>
      </c>
      <c r="B915" s="82" t="s">
        <v>8641</v>
      </c>
      <c r="C915" s="82" t="s">
        <v>21</v>
      </c>
      <c r="D915" s="50">
        <v>430</v>
      </c>
      <c r="E915" s="83">
        <v>53514149796</v>
      </c>
      <c r="F915" s="84">
        <v>25</v>
      </c>
      <c r="G915" s="82" t="s">
        <v>22</v>
      </c>
    </row>
    <row r="916" spans="1:7" s="2" customFormat="1" x14ac:dyDescent="0.25">
      <c r="A916" s="80">
        <v>16103</v>
      </c>
      <c r="B916" s="39" t="s">
        <v>8642</v>
      </c>
      <c r="C916" s="39" t="s">
        <v>21</v>
      </c>
      <c r="D916" s="50">
        <v>256</v>
      </c>
      <c r="E916" s="48">
        <v>53514149802</v>
      </c>
      <c r="F916" s="46">
        <v>8</v>
      </c>
      <c r="G916" s="39" t="s">
        <v>22</v>
      </c>
    </row>
    <row r="917" spans="1:7" s="2" customFormat="1" x14ac:dyDescent="0.25">
      <c r="A917" s="80">
        <v>16104</v>
      </c>
      <c r="B917" s="39" t="s">
        <v>8643</v>
      </c>
      <c r="C917" s="39" t="s">
        <v>21</v>
      </c>
      <c r="D917" s="50">
        <v>125.5</v>
      </c>
      <c r="E917" s="48">
        <v>53514149833</v>
      </c>
      <c r="F917" s="46">
        <v>11</v>
      </c>
      <c r="G917" s="39" t="s">
        <v>22</v>
      </c>
    </row>
    <row r="918" spans="1:7" s="2" customFormat="1" x14ac:dyDescent="0.25">
      <c r="A918" s="80">
        <v>16105</v>
      </c>
      <c r="B918" s="39" t="s">
        <v>8644</v>
      </c>
      <c r="C918" s="39" t="s">
        <v>21</v>
      </c>
      <c r="D918" s="50">
        <v>125.5</v>
      </c>
      <c r="E918" s="48">
        <v>53514149840</v>
      </c>
      <c r="F918" s="46">
        <v>11</v>
      </c>
      <c r="G918" s="39" t="s">
        <v>22</v>
      </c>
    </row>
    <row r="919" spans="1:7" s="2" customFormat="1" x14ac:dyDescent="0.25">
      <c r="A919" s="81">
        <v>16106</v>
      </c>
      <c r="B919" s="82" t="s">
        <v>8645</v>
      </c>
      <c r="C919" s="82" t="s">
        <v>21</v>
      </c>
      <c r="D919" s="50">
        <v>448</v>
      </c>
      <c r="E919" s="83">
        <v>53514149857</v>
      </c>
      <c r="F919" s="84">
        <v>19.5</v>
      </c>
      <c r="G919" s="82" t="s">
        <v>22</v>
      </c>
    </row>
    <row r="920" spans="1:7" s="2" customFormat="1" x14ac:dyDescent="0.25">
      <c r="A920" s="81">
        <v>16107</v>
      </c>
      <c r="B920" s="82" t="s">
        <v>8646</v>
      </c>
      <c r="C920" s="82" t="s">
        <v>21</v>
      </c>
      <c r="D920" s="50">
        <v>471.5</v>
      </c>
      <c r="E920" s="83">
        <v>53514149871</v>
      </c>
      <c r="F920" s="84">
        <v>24</v>
      </c>
      <c r="G920" s="82" t="s">
        <v>22</v>
      </c>
    </row>
    <row r="921" spans="1:7" s="2" customFormat="1" x14ac:dyDescent="0.25">
      <c r="A921" s="81">
        <v>16108</v>
      </c>
      <c r="B921" s="82" t="s">
        <v>8647</v>
      </c>
      <c r="C921" s="82" t="s">
        <v>21</v>
      </c>
      <c r="D921" s="50">
        <v>456.5</v>
      </c>
      <c r="E921" s="83">
        <v>53514149895</v>
      </c>
      <c r="F921" s="84">
        <v>21</v>
      </c>
      <c r="G921" s="82" t="s">
        <v>22</v>
      </c>
    </row>
    <row r="922" spans="1:7" s="2" customFormat="1" x14ac:dyDescent="0.25">
      <c r="A922" s="81">
        <v>16109</v>
      </c>
      <c r="B922" s="82" t="s">
        <v>8648</v>
      </c>
      <c r="C922" s="82" t="s">
        <v>21</v>
      </c>
      <c r="D922" s="50">
        <v>603.5</v>
      </c>
      <c r="E922" s="83">
        <v>53514149918</v>
      </c>
      <c r="F922" s="84">
        <v>27</v>
      </c>
      <c r="G922" s="82" t="s">
        <v>22</v>
      </c>
    </row>
    <row r="923" spans="1:7" s="2" customFormat="1" x14ac:dyDescent="0.25">
      <c r="A923" s="80">
        <v>16110</v>
      </c>
      <c r="B923" s="39" t="s">
        <v>8649</v>
      </c>
      <c r="C923" s="39" t="s">
        <v>21</v>
      </c>
      <c r="D923" s="50">
        <v>244</v>
      </c>
      <c r="E923" s="48">
        <v>53514149864</v>
      </c>
      <c r="F923" s="46">
        <v>8.6999999999999993</v>
      </c>
      <c r="G923" s="39" t="s">
        <v>22</v>
      </c>
    </row>
    <row r="924" spans="1:7" s="2" customFormat="1" x14ac:dyDescent="0.25">
      <c r="A924" s="80">
        <v>16111</v>
      </c>
      <c r="B924" s="39" t="s">
        <v>8650</v>
      </c>
      <c r="C924" s="39" t="s">
        <v>21</v>
      </c>
      <c r="D924" s="50">
        <v>268</v>
      </c>
      <c r="E924" s="48">
        <v>53514149888</v>
      </c>
      <c r="F924" s="46">
        <v>13.2</v>
      </c>
      <c r="G924" s="39" t="s">
        <v>22</v>
      </c>
    </row>
    <row r="925" spans="1:7" s="2" customFormat="1" x14ac:dyDescent="0.25">
      <c r="A925" s="80">
        <v>16112</v>
      </c>
      <c r="B925" s="39" t="s">
        <v>8651</v>
      </c>
      <c r="C925" s="39" t="s">
        <v>21</v>
      </c>
      <c r="D925" s="50">
        <v>252.5</v>
      </c>
      <c r="E925" s="48">
        <v>53514149901</v>
      </c>
      <c r="F925" s="46">
        <v>10.5</v>
      </c>
      <c r="G925" s="39" t="s">
        <v>22</v>
      </c>
    </row>
    <row r="926" spans="1:7" s="2" customFormat="1" x14ac:dyDescent="0.25">
      <c r="A926" s="81">
        <v>16113</v>
      </c>
      <c r="B926" s="82" t="s">
        <v>8652</v>
      </c>
      <c r="C926" s="82" t="s">
        <v>21</v>
      </c>
      <c r="D926" s="50">
        <v>462</v>
      </c>
      <c r="E926" s="83">
        <v>53514149925</v>
      </c>
      <c r="F926" s="84">
        <v>6</v>
      </c>
      <c r="G926" s="82" t="s">
        <v>22</v>
      </c>
    </row>
    <row r="927" spans="1:7" s="2" customFormat="1" x14ac:dyDescent="0.25">
      <c r="A927" s="81">
        <v>16114</v>
      </c>
      <c r="B927" s="82" t="s">
        <v>8653</v>
      </c>
      <c r="C927" s="82" t="s">
        <v>21</v>
      </c>
      <c r="D927" s="50">
        <v>462</v>
      </c>
      <c r="E927" s="83">
        <v>53514149932</v>
      </c>
      <c r="F927" s="84">
        <v>6.1</v>
      </c>
      <c r="G927" s="82" t="s">
        <v>22</v>
      </c>
    </row>
    <row r="928" spans="1:7" s="2" customFormat="1" x14ac:dyDescent="0.25">
      <c r="A928" s="80">
        <v>16115</v>
      </c>
      <c r="B928" s="39" t="s">
        <v>8654</v>
      </c>
      <c r="C928" s="39" t="s">
        <v>21</v>
      </c>
      <c r="D928" s="50">
        <v>127</v>
      </c>
      <c r="E928" s="48">
        <v>53514149949</v>
      </c>
      <c r="F928" s="46">
        <v>4</v>
      </c>
      <c r="G928" s="39" t="s">
        <v>22</v>
      </c>
    </row>
    <row r="929" spans="1:7" s="2" customFormat="1" x14ac:dyDescent="0.25">
      <c r="A929" s="81">
        <v>16116</v>
      </c>
      <c r="B929" s="82" t="s">
        <v>8655</v>
      </c>
      <c r="C929" s="82" t="s">
        <v>21</v>
      </c>
      <c r="D929" s="50">
        <v>384.5</v>
      </c>
      <c r="E929" s="83">
        <v>53514149956</v>
      </c>
      <c r="F929" s="84">
        <v>18</v>
      </c>
      <c r="G929" s="82" t="s">
        <v>22</v>
      </c>
    </row>
    <row r="930" spans="1:7" s="2" customFormat="1" x14ac:dyDescent="0.25">
      <c r="A930" s="81">
        <v>16117</v>
      </c>
      <c r="B930" s="82" t="s">
        <v>8656</v>
      </c>
      <c r="C930" s="82" t="s">
        <v>21</v>
      </c>
      <c r="D930" s="50">
        <v>385</v>
      </c>
      <c r="E930" s="83">
        <v>53514149963</v>
      </c>
      <c r="F930" s="84">
        <v>16.899999999999999</v>
      </c>
      <c r="G930" s="82" t="s">
        <v>22</v>
      </c>
    </row>
    <row r="931" spans="1:7" s="2" customFormat="1" x14ac:dyDescent="0.25">
      <c r="A931" s="81">
        <v>16119</v>
      </c>
      <c r="B931" s="82" t="s">
        <v>8657</v>
      </c>
      <c r="C931" s="82" t="s">
        <v>21</v>
      </c>
      <c r="D931" s="50">
        <v>358.5</v>
      </c>
      <c r="E931" s="83">
        <v>53514149987</v>
      </c>
      <c r="F931" s="84">
        <v>15</v>
      </c>
      <c r="G931" s="82" t="s">
        <v>22</v>
      </c>
    </row>
    <row r="932" spans="1:7" s="2" customFormat="1" x14ac:dyDescent="0.25">
      <c r="A932" s="81">
        <v>16120</v>
      </c>
      <c r="B932" s="82" t="s">
        <v>8658</v>
      </c>
      <c r="C932" s="82" t="s">
        <v>21</v>
      </c>
      <c r="D932" s="50">
        <v>535.5</v>
      </c>
      <c r="E932" s="83">
        <v>53514149994</v>
      </c>
      <c r="F932" s="84">
        <v>17.100000000000001</v>
      </c>
      <c r="G932" s="82" t="s">
        <v>22</v>
      </c>
    </row>
    <row r="933" spans="1:7" s="2" customFormat="1" x14ac:dyDescent="0.25">
      <c r="A933" s="80">
        <v>16121</v>
      </c>
      <c r="B933" s="39" t="s">
        <v>8659</v>
      </c>
      <c r="C933" s="39" t="s">
        <v>21</v>
      </c>
      <c r="D933" s="50">
        <v>300</v>
      </c>
      <c r="E933" s="48">
        <v>53514150006</v>
      </c>
      <c r="F933" s="46">
        <v>15.8</v>
      </c>
      <c r="G933" s="39" t="s">
        <v>22</v>
      </c>
    </row>
    <row r="934" spans="1:7" s="2" customFormat="1" x14ac:dyDescent="0.25">
      <c r="A934" s="80">
        <v>16123</v>
      </c>
      <c r="B934" s="39" t="s">
        <v>8660</v>
      </c>
      <c r="C934" s="39" t="s">
        <v>21</v>
      </c>
      <c r="D934" s="50">
        <v>378</v>
      </c>
      <c r="E934" s="48">
        <v>53514150020</v>
      </c>
      <c r="F934" s="46">
        <v>15.1</v>
      </c>
      <c r="G934" s="39" t="s">
        <v>22</v>
      </c>
    </row>
    <row r="935" spans="1:7" s="2" customFormat="1" x14ac:dyDescent="0.25">
      <c r="A935" s="81">
        <v>16124</v>
      </c>
      <c r="B935" s="82" t="s">
        <v>8661</v>
      </c>
      <c r="C935" s="82" t="s">
        <v>21</v>
      </c>
      <c r="D935" s="50">
        <v>557.5</v>
      </c>
      <c r="E935" s="83">
        <v>53514150037</v>
      </c>
      <c r="F935" s="84">
        <v>17.100000000000001</v>
      </c>
      <c r="G935" s="82" t="s">
        <v>22</v>
      </c>
    </row>
    <row r="936" spans="1:7" s="2" customFormat="1" x14ac:dyDescent="0.25">
      <c r="A936" s="80">
        <v>16125</v>
      </c>
      <c r="B936" s="39" t="s">
        <v>8662</v>
      </c>
      <c r="C936" s="39" t="s">
        <v>21</v>
      </c>
      <c r="D936" s="50">
        <v>284.5</v>
      </c>
      <c r="E936" s="48">
        <v>53514150044</v>
      </c>
      <c r="F936" s="46">
        <v>15.8</v>
      </c>
      <c r="G936" s="39" t="s">
        <v>22</v>
      </c>
    </row>
    <row r="937" spans="1:7" s="2" customFormat="1" x14ac:dyDescent="0.25">
      <c r="A937" s="80">
        <v>16134</v>
      </c>
      <c r="B937" s="39" t="s">
        <v>8663</v>
      </c>
      <c r="C937" s="39" t="s">
        <v>21</v>
      </c>
      <c r="D937" s="50">
        <v>5.5</v>
      </c>
      <c r="E937" s="48">
        <v>53514152253</v>
      </c>
      <c r="F937" s="46">
        <v>1</v>
      </c>
      <c r="G937" s="39" t="s">
        <v>22</v>
      </c>
    </row>
    <row r="938" spans="1:7" s="2" customFormat="1" x14ac:dyDescent="0.25">
      <c r="A938" s="81">
        <v>16135</v>
      </c>
      <c r="B938" s="82" t="s">
        <v>8664</v>
      </c>
      <c r="C938" s="82" t="s">
        <v>21</v>
      </c>
      <c r="D938" s="50">
        <v>415</v>
      </c>
      <c r="E938" s="83">
        <v>53514152260</v>
      </c>
      <c r="F938" s="84">
        <v>14.2</v>
      </c>
      <c r="G938" s="82" t="s">
        <v>22</v>
      </c>
    </row>
    <row r="939" spans="1:7" s="2" customFormat="1" x14ac:dyDescent="0.25">
      <c r="A939" s="81">
        <v>16136</v>
      </c>
      <c r="B939" s="82" t="s">
        <v>8665</v>
      </c>
      <c r="C939" s="82" t="s">
        <v>21</v>
      </c>
      <c r="D939" s="50">
        <v>358.5</v>
      </c>
      <c r="E939" s="83">
        <v>53514152277</v>
      </c>
      <c r="F939" s="84">
        <v>2.6</v>
      </c>
      <c r="G939" s="82" t="s">
        <v>22</v>
      </c>
    </row>
    <row r="940" spans="1:7" s="2" customFormat="1" x14ac:dyDescent="0.25">
      <c r="A940" s="80">
        <v>16140</v>
      </c>
      <c r="B940" s="39" t="s">
        <v>8666</v>
      </c>
      <c r="C940" s="39" t="s">
        <v>21</v>
      </c>
      <c r="D940" s="50">
        <v>467</v>
      </c>
      <c r="E940" s="48">
        <v>53514160999</v>
      </c>
      <c r="F940" s="46">
        <v>15</v>
      </c>
      <c r="G940" s="39" t="s">
        <v>22</v>
      </c>
    </row>
    <row r="941" spans="1:7" s="2" customFormat="1" x14ac:dyDescent="0.25">
      <c r="A941" s="80">
        <v>16141</v>
      </c>
      <c r="B941" s="39" t="s">
        <v>8667</v>
      </c>
      <c r="C941" s="39" t="s">
        <v>21</v>
      </c>
      <c r="D941" s="50">
        <v>10</v>
      </c>
      <c r="E941" s="48">
        <v>53514161002</v>
      </c>
      <c r="F941" s="46">
        <v>0.4</v>
      </c>
      <c r="G941" s="39" t="s">
        <v>22</v>
      </c>
    </row>
    <row r="942" spans="1:7" s="2" customFormat="1" x14ac:dyDescent="0.25">
      <c r="A942" s="80">
        <v>16244</v>
      </c>
      <c r="B942" s="39" t="s">
        <v>8668</v>
      </c>
      <c r="C942" s="39" t="s">
        <v>21</v>
      </c>
      <c r="D942" s="50">
        <v>217</v>
      </c>
      <c r="E942" s="48">
        <v>53514150181</v>
      </c>
      <c r="F942" s="46">
        <v>9</v>
      </c>
      <c r="G942" s="39" t="s">
        <v>22</v>
      </c>
    </row>
    <row r="943" spans="1:7" s="2" customFormat="1" x14ac:dyDescent="0.25">
      <c r="A943" s="81">
        <v>16452</v>
      </c>
      <c r="B943" s="82" t="s">
        <v>8669</v>
      </c>
      <c r="C943" s="82" t="s">
        <v>21</v>
      </c>
      <c r="D943" s="50">
        <v>567.5</v>
      </c>
      <c r="E943" s="83">
        <v>53514161415</v>
      </c>
      <c r="F943" s="84">
        <v>32</v>
      </c>
      <c r="G943" s="82" t="s">
        <v>22</v>
      </c>
    </row>
    <row r="944" spans="1:7" s="2" customFormat="1" x14ac:dyDescent="0.25">
      <c r="A944" s="80">
        <v>16673</v>
      </c>
      <c r="B944" s="39" t="s">
        <v>8670</v>
      </c>
      <c r="C944" s="39" t="s">
        <v>21</v>
      </c>
      <c r="D944" s="50">
        <v>45</v>
      </c>
      <c r="E944" s="48">
        <v>53514164454</v>
      </c>
      <c r="F944" s="46">
        <v>1</v>
      </c>
      <c r="G944" s="39" t="s">
        <v>22</v>
      </c>
    </row>
    <row r="945" spans="1:7" s="2" customFormat="1" x14ac:dyDescent="0.25">
      <c r="A945" s="80">
        <v>16801</v>
      </c>
      <c r="B945" s="39" t="s">
        <v>8671</v>
      </c>
      <c r="C945" s="39" t="s">
        <v>21</v>
      </c>
      <c r="D945" s="50">
        <v>9.5</v>
      </c>
      <c r="E945" s="48">
        <v>53514166519</v>
      </c>
      <c r="F945" s="46">
        <v>0.16500000000000001</v>
      </c>
      <c r="G945" s="39" t="s">
        <v>22</v>
      </c>
    </row>
    <row r="946" spans="1:7" s="2" customFormat="1" x14ac:dyDescent="0.25">
      <c r="A946" s="80">
        <v>16803</v>
      </c>
      <c r="B946" s="39" t="s">
        <v>8672</v>
      </c>
      <c r="C946" s="39" t="s">
        <v>21</v>
      </c>
      <c r="D946" s="50">
        <v>23.5</v>
      </c>
      <c r="E946" s="48">
        <v>53514171971</v>
      </c>
      <c r="F946" s="46">
        <v>0.01</v>
      </c>
      <c r="G946" s="39" t="s">
        <v>22</v>
      </c>
    </row>
    <row r="947" spans="1:7" s="2" customFormat="1" x14ac:dyDescent="0.25">
      <c r="A947" s="80">
        <v>16804</v>
      </c>
      <c r="B947" s="39" t="s">
        <v>8673</v>
      </c>
      <c r="C947" s="39" t="s">
        <v>21</v>
      </c>
      <c r="D947" s="50">
        <v>201</v>
      </c>
      <c r="E947" s="48">
        <v>53514166571</v>
      </c>
      <c r="F947" s="46">
        <v>11</v>
      </c>
      <c r="G947" s="39" t="s">
        <v>22</v>
      </c>
    </row>
    <row r="948" spans="1:7" s="2" customFormat="1" x14ac:dyDescent="0.25">
      <c r="A948" s="80">
        <v>16805</v>
      </c>
      <c r="B948" s="39" t="s">
        <v>8674</v>
      </c>
      <c r="C948" s="39" t="s">
        <v>21</v>
      </c>
      <c r="D948" s="50">
        <v>229</v>
      </c>
      <c r="E948" s="48">
        <v>53514166625</v>
      </c>
      <c r="F948" s="46">
        <v>11</v>
      </c>
      <c r="G948" s="39" t="s">
        <v>22</v>
      </c>
    </row>
    <row r="949" spans="1:7" s="2" customFormat="1" x14ac:dyDescent="0.25">
      <c r="A949" s="80">
        <v>16806</v>
      </c>
      <c r="B949" s="39" t="s">
        <v>8675</v>
      </c>
      <c r="C949" s="39" t="s">
        <v>21</v>
      </c>
      <c r="D949" s="50">
        <v>345.5</v>
      </c>
      <c r="E949" s="48">
        <v>53514166632</v>
      </c>
      <c r="F949" s="46">
        <v>7</v>
      </c>
      <c r="G949" s="39" t="s">
        <v>22</v>
      </c>
    </row>
    <row r="950" spans="1:7" s="2" customFormat="1" x14ac:dyDescent="0.25">
      <c r="A950" s="80">
        <v>16807</v>
      </c>
      <c r="B950" s="39" t="s">
        <v>8676</v>
      </c>
      <c r="C950" s="39" t="s">
        <v>21</v>
      </c>
      <c r="D950" s="50">
        <v>341.5</v>
      </c>
      <c r="E950" s="48">
        <v>53514166649</v>
      </c>
      <c r="F950" s="46">
        <v>7</v>
      </c>
      <c r="G950" s="39" t="s">
        <v>22</v>
      </c>
    </row>
    <row r="951" spans="1:7" s="2" customFormat="1" x14ac:dyDescent="0.25">
      <c r="A951" s="80">
        <v>16917</v>
      </c>
      <c r="B951" s="39" t="s">
        <v>8677</v>
      </c>
      <c r="C951" s="39" t="s">
        <v>21</v>
      </c>
      <c r="D951" s="50">
        <v>36.5</v>
      </c>
      <c r="E951" s="48">
        <v>53514169572</v>
      </c>
      <c r="F951" s="46">
        <v>0.01</v>
      </c>
      <c r="G951" s="39" t="s">
        <v>22</v>
      </c>
    </row>
    <row r="952" spans="1:7" s="2" customFormat="1" x14ac:dyDescent="0.25">
      <c r="A952" s="80">
        <v>17062</v>
      </c>
      <c r="B952" s="39" t="s">
        <v>8678</v>
      </c>
      <c r="C952" s="39" t="s">
        <v>21</v>
      </c>
      <c r="D952" s="50">
        <v>141</v>
      </c>
      <c r="E952" s="48">
        <v>53514169657</v>
      </c>
      <c r="F952" s="46">
        <v>4</v>
      </c>
      <c r="G952" s="39" t="s">
        <v>22</v>
      </c>
    </row>
    <row r="953" spans="1:7" s="2" customFormat="1" x14ac:dyDescent="0.25">
      <c r="A953" s="80">
        <v>17063</v>
      </c>
      <c r="B953" s="39" t="s">
        <v>8679</v>
      </c>
      <c r="C953" s="39" t="s">
        <v>21</v>
      </c>
      <c r="D953" s="50">
        <v>170</v>
      </c>
      <c r="E953" s="48">
        <v>53514169664</v>
      </c>
      <c r="F953" s="46">
        <v>4</v>
      </c>
      <c r="G953" s="39" t="s">
        <v>22</v>
      </c>
    </row>
    <row r="954" spans="1:7" s="2" customFormat="1" x14ac:dyDescent="0.25">
      <c r="A954" s="80">
        <v>17197</v>
      </c>
      <c r="B954" s="39" t="s">
        <v>8680</v>
      </c>
      <c r="C954" s="39" t="s">
        <v>21</v>
      </c>
      <c r="D954" s="50">
        <v>114</v>
      </c>
      <c r="E954" s="48">
        <v>53514178703</v>
      </c>
      <c r="F954" s="46">
        <v>2</v>
      </c>
      <c r="G954" s="39" t="s">
        <v>22</v>
      </c>
    </row>
    <row r="955" spans="1:7" s="2" customFormat="1" x14ac:dyDescent="0.25">
      <c r="A955" s="80">
        <v>17198</v>
      </c>
      <c r="B955" s="39" t="s">
        <v>8681</v>
      </c>
      <c r="C955" s="39" t="s">
        <v>21</v>
      </c>
      <c r="D955" s="50">
        <v>178.5</v>
      </c>
      <c r="E955" s="48">
        <v>53514178710</v>
      </c>
      <c r="F955" s="46">
        <v>3</v>
      </c>
      <c r="G955" s="39" t="s">
        <v>22</v>
      </c>
    </row>
    <row r="956" spans="1:7" s="2" customFormat="1" x14ac:dyDescent="0.25">
      <c r="A956" s="80">
        <v>17205</v>
      </c>
      <c r="B956" s="39" t="s">
        <v>8682</v>
      </c>
      <c r="C956" s="39" t="s">
        <v>21</v>
      </c>
      <c r="D956" s="50">
        <v>66</v>
      </c>
      <c r="E956" s="48">
        <v>53514173319</v>
      </c>
      <c r="F956" s="46">
        <v>2.5</v>
      </c>
      <c r="G956" s="39" t="s">
        <v>22</v>
      </c>
    </row>
    <row r="957" spans="1:7" s="2" customFormat="1" x14ac:dyDescent="0.25">
      <c r="A957" s="80">
        <v>17283</v>
      </c>
      <c r="B957" s="39" t="s">
        <v>8683</v>
      </c>
      <c r="C957" s="39" t="s">
        <v>21</v>
      </c>
      <c r="D957" s="50">
        <v>15</v>
      </c>
      <c r="E957" s="48">
        <v>53514179328</v>
      </c>
      <c r="F957" s="46">
        <v>0.439</v>
      </c>
      <c r="G957" s="39" t="s">
        <v>22</v>
      </c>
    </row>
    <row r="958" spans="1:7" s="2" customFormat="1" x14ac:dyDescent="0.25">
      <c r="A958" s="80">
        <v>17350</v>
      </c>
      <c r="B958" s="39" t="s">
        <v>8684</v>
      </c>
      <c r="C958" s="39" t="s">
        <v>21</v>
      </c>
      <c r="D958" s="50">
        <v>25.5</v>
      </c>
      <c r="E958" s="48">
        <v>53514203603</v>
      </c>
      <c r="F958" s="46">
        <v>0.14599999999999999</v>
      </c>
      <c r="G958" s="39" t="s">
        <v>22</v>
      </c>
    </row>
    <row r="959" spans="1:7" s="2" customFormat="1" x14ac:dyDescent="0.25">
      <c r="A959" s="80">
        <v>17373</v>
      </c>
      <c r="B959" s="39" t="s">
        <v>8685</v>
      </c>
      <c r="C959" s="39" t="s">
        <v>21</v>
      </c>
      <c r="D959" s="50">
        <v>153</v>
      </c>
      <c r="E959" s="48">
        <v>53514193065</v>
      </c>
      <c r="F959" s="46">
        <v>5</v>
      </c>
      <c r="G959" s="39" t="s">
        <v>22</v>
      </c>
    </row>
    <row r="960" spans="1:7" s="2" customFormat="1" x14ac:dyDescent="0.25">
      <c r="A960" s="81">
        <v>17374</v>
      </c>
      <c r="B960" s="82" t="s">
        <v>8686</v>
      </c>
      <c r="C960" s="82" t="s">
        <v>21</v>
      </c>
      <c r="D960" s="50">
        <v>894.5</v>
      </c>
      <c r="E960" s="83">
        <v>53514193072</v>
      </c>
      <c r="F960" s="84">
        <v>30</v>
      </c>
      <c r="G960" s="82" t="s">
        <v>22</v>
      </c>
    </row>
    <row r="961" spans="1:7" s="2" customFormat="1" x14ac:dyDescent="0.25">
      <c r="A961" s="81">
        <v>17855</v>
      </c>
      <c r="B961" s="82" t="s">
        <v>8687</v>
      </c>
      <c r="C961" s="82" t="s">
        <v>21</v>
      </c>
      <c r="D961" s="50">
        <v>905.5</v>
      </c>
      <c r="E961" s="83">
        <v>53514177355</v>
      </c>
      <c r="F961" s="84">
        <v>33</v>
      </c>
      <c r="G961" s="82" t="s">
        <v>22</v>
      </c>
    </row>
    <row r="962" spans="1:7" s="2" customFormat="1" x14ac:dyDescent="0.25">
      <c r="A962" s="80">
        <v>18075</v>
      </c>
      <c r="B962" s="39" t="s">
        <v>8688</v>
      </c>
      <c r="C962" s="39" t="s">
        <v>21</v>
      </c>
      <c r="D962" s="50">
        <v>291.5</v>
      </c>
      <c r="E962" s="48">
        <v>53514181796</v>
      </c>
      <c r="F962" s="46">
        <v>11</v>
      </c>
      <c r="G962" s="39" t="s">
        <v>22</v>
      </c>
    </row>
    <row r="963" spans="1:7" s="2" customFormat="1" x14ac:dyDescent="0.25">
      <c r="A963" s="80">
        <v>18076</v>
      </c>
      <c r="B963" s="39" t="s">
        <v>8689</v>
      </c>
      <c r="C963" s="39" t="s">
        <v>21</v>
      </c>
      <c r="D963" s="50">
        <v>281.5</v>
      </c>
      <c r="E963" s="48">
        <v>53514181802</v>
      </c>
      <c r="F963" s="46">
        <v>11</v>
      </c>
      <c r="G963" s="39" t="s">
        <v>22</v>
      </c>
    </row>
    <row r="964" spans="1:7" s="2" customFormat="1" x14ac:dyDescent="0.25">
      <c r="A964" s="81">
        <v>18077</v>
      </c>
      <c r="B964" s="82" t="s">
        <v>8690</v>
      </c>
      <c r="C964" s="82" t="s">
        <v>21</v>
      </c>
      <c r="D964" s="50">
        <v>650.5</v>
      </c>
      <c r="E964" s="83">
        <v>53514181819</v>
      </c>
      <c r="F964" s="84">
        <v>12</v>
      </c>
      <c r="G964" s="82" t="s">
        <v>22</v>
      </c>
    </row>
    <row r="965" spans="1:7" s="2" customFormat="1" x14ac:dyDescent="0.25">
      <c r="A965" s="81">
        <v>18078</v>
      </c>
      <c r="B965" s="82" t="s">
        <v>8691</v>
      </c>
      <c r="C965" s="82" t="s">
        <v>21</v>
      </c>
      <c r="D965" s="50">
        <v>641</v>
      </c>
      <c r="E965" s="83">
        <v>53514181826</v>
      </c>
      <c r="F965" s="84">
        <v>12</v>
      </c>
      <c r="G965" s="82" t="s">
        <v>22</v>
      </c>
    </row>
    <row r="966" spans="1:7" s="2" customFormat="1" x14ac:dyDescent="0.25">
      <c r="A966" s="81">
        <v>18079</v>
      </c>
      <c r="B966" s="82" t="s">
        <v>8692</v>
      </c>
      <c r="C966" s="82" t="s">
        <v>21</v>
      </c>
      <c r="D966" s="50">
        <v>432.5</v>
      </c>
      <c r="E966" s="83">
        <v>53514181833</v>
      </c>
      <c r="F966" s="84">
        <v>17</v>
      </c>
      <c r="G966" s="82" t="s">
        <v>22</v>
      </c>
    </row>
    <row r="967" spans="1:7" s="2" customFormat="1" x14ac:dyDescent="0.25">
      <c r="A967" s="81">
        <v>18080</v>
      </c>
      <c r="B967" s="82" t="s">
        <v>8693</v>
      </c>
      <c r="C967" s="82" t="s">
        <v>21</v>
      </c>
      <c r="D967" s="50">
        <v>477.5</v>
      </c>
      <c r="E967" s="83">
        <v>53514181895</v>
      </c>
      <c r="F967" s="84">
        <v>17.600000000000001</v>
      </c>
      <c r="G967" s="82" t="s">
        <v>22</v>
      </c>
    </row>
    <row r="968" spans="1:7" s="2" customFormat="1" x14ac:dyDescent="0.25">
      <c r="A968" s="80">
        <v>18081</v>
      </c>
      <c r="B968" s="39" t="s">
        <v>8694</v>
      </c>
      <c r="C968" s="39" t="s">
        <v>21</v>
      </c>
      <c r="D968" s="50">
        <v>366</v>
      </c>
      <c r="E968" s="48">
        <v>53514181901</v>
      </c>
      <c r="F968" s="46">
        <v>11</v>
      </c>
      <c r="G968" s="39" t="s">
        <v>22</v>
      </c>
    </row>
    <row r="969" spans="1:7" s="2" customFormat="1" x14ac:dyDescent="0.25">
      <c r="A969" s="81">
        <v>18082</v>
      </c>
      <c r="B969" s="82" t="s">
        <v>8695</v>
      </c>
      <c r="C969" s="82" t="s">
        <v>21</v>
      </c>
      <c r="D969" s="50">
        <v>717</v>
      </c>
      <c r="E969" s="83">
        <v>53514181918</v>
      </c>
      <c r="F969" s="84">
        <v>12</v>
      </c>
      <c r="G969" s="82" t="s">
        <v>22</v>
      </c>
    </row>
    <row r="970" spans="1:7" s="2" customFormat="1" x14ac:dyDescent="0.25">
      <c r="A970" s="81">
        <v>18083</v>
      </c>
      <c r="B970" s="82" t="s">
        <v>8696</v>
      </c>
      <c r="C970" s="82" t="s">
        <v>21</v>
      </c>
      <c r="D970" s="50">
        <v>412</v>
      </c>
      <c r="E970" s="83">
        <v>53514181932</v>
      </c>
      <c r="F970" s="84">
        <v>11.6</v>
      </c>
      <c r="G970" s="82" t="s">
        <v>22</v>
      </c>
    </row>
    <row r="971" spans="1:7" s="2" customFormat="1" x14ac:dyDescent="0.25">
      <c r="A971" s="81">
        <v>18084</v>
      </c>
      <c r="B971" s="82" t="s">
        <v>8697</v>
      </c>
      <c r="C971" s="82" t="s">
        <v>21</v>
      </c>
      <c r="D971" s="50">
        <v>762.5</v>
      </c>
      <c r="E971" s="83">
        <v>53514181949</v>
      </c>
      <c r="F971" s="84">
        <v>12.6</v>
      </c>
      <c r="G971" s="82" t="s">
        <v>22</v>
      </c>
    </row>
    <row r="972" spans="1:7" s="2" customFormat="1" x14ac:dyDescent="0.25">
      <c r="A972" s="80">
        <v>18085</v>
      </c>
      <c r="B972" s="39" t="s">
        <v>8698</v>
      </c>
      <c r="C972" s="39" t="s">
        <v>21</v>
      </c>
      <c r="D972" s="50">
        <v>352</v>
      </c>
      <c r="E972" s="48">
        <v>53514181956</v>
      </c>
      <c r="F972" s="46">
        <v>8.1999999999999993</v>
      </c>
      <c r="G972" s="39" t="s">
        <v>22</v>
      </c>
    </row>
    <row r="973" spans="1:7" s="2" customFormat="1" x14ac:dyDescent="0.25">
      <c r="A973" s="81">
        <v>18086</v>
      </c>
      <c r="B973" s="82" t="s">
        <v>8699</v>
      </c>
      <c r="C973" s="82" t="s">
        <v>21</v>
      </c>
      <c r="D973" s="50">
        <v>397</v>
      </c>
      <c r="E973" s="83">
        <v>53514181963</v>
      </c>
      <c r="F973" s="84">
        <v>8.8000000000000007</v>
      </c>
      <c r="G973" s="82" t="s">
        <v>22</v>
      </c>
    </row>
    <row r="974" spans="1:7" s="2" customFormat="1" x14ac:dyDescent="0.25">
      <c r="A974" s="80">
        <v>18087</v>
      </c>
      <c r="B974" s="39" t="s">
        <v>8700</v>
      </c>
      <c r="C974" s="39" t="s">
        <v>21</v>
      </c>
      <c r="D974" s="50">
        <v>352.5</v>
      </c>
      <c r="E974" s="48">
        <v>53514181970</v>
      </c>
      <c r="F974" s="46">
        <v>6</v>
      </c>
      <c r="G974" s="39" t="s">
        <v>22</v>
      </c>
    </row>
    <row r="975" spans="1:7" s="2" customFormat="1" x14ac:dyDescent="0.25">
      <c r="A975" s="81">
        <v>18088</v>
      </c>
      <c r="B975" s="82" t="s">
        <v>8701</v>
      </c>
      <c r="C975" s="82" t="s">
        <v>21</v>
      </c>
      <c r="D975" s="50">
        <v>807</v>
      </c>
      <c r="E975" s="83">
        <v>53514182045</v>
      </c>
      <c r="F975" s="84">
        <v>6</v>
      </c>
      <c r="G975" s="82" t="s">
        <v>22</v>
      </c>
    </row>
    <row r="976" spans="1:7" s="2" customFormat="1" x14ac:dyDescent="0.25">
      <c r="A976" s="81">
        <v>18089</v>
      </c>
      <c r="B976" s="82" t="s">
        <v>8702</v>
      </c>
      <c r="C976" s="82" t="s">
        <v>21</v>
      </c>
      <c r="D976" s="50">
        <v>1614.5</v>
      </c>
      <c r="E976" s="83">
        <v>53514182069</v>
      </c>
      <c r="F976" s="84">
        <v>6</v>
      </c>
      <c r="G976" s="82" t="s">
        <v>22</v>
      </c>
    </row>
    <row r="977" spans="1:7" s="2" customFormat="1" x14ac:dyDescent="0.25">
      <c r="A977" s="81">
        <v>18090</v>
      </c>
      <c r="B977" s="82" t="s">
        <v>8703</v>
      </c>
      <c r="C977" s="82" t="s">
        <v>21</v>
      </c>
      <c r="D977" s="50">
        <v>1524.5</v>
      </c>
      <c r="E977" s="83">
        <v>53514182076</v>
      </c>
      <c r="F977" s="84">
        <v>6</v>
      </c>
      <c r="G977" s="82" t="s">
        <v>22</v>
      </c>
    </row>
    <row r="978" spans="1:7" s="2" customFormat="1" x14ac:dyDescent="0.25">
      <c r="A978" s="81">
        <v>18091</v>
      </c>
      <c r="B978" s="82" t="s">
        <v>8704</v>
      </c>
      <c r="C978" s="82" t="s">
        <v>21</v>
      </c>
      <c r="D978" s="50">
        <v>460</v>
      </c>
      <c r="E978" s="83">
        <v>53514182083</v>
      </c>
      <c r="F978" s="84">
        <v>6</v>
      </c>
      <c r="G978" s="82" t="s">
        <v>22</v>
      </c>
    </row>
    <row r="979" spans="1:7" s="2" customFormat="1" x14ac:dyDescent="0.25">
      <c r="A979" s="80">
        <v>18092</v>
      </c>
      <c r="B979" s="39" t="s">
        <v>8705</v>
      </c>
      <c r="C979" s="39" t="s">
        <v>21</v>
      </c>
      <c r="D979" s="50">
        <v>336</v>
      </c>
      <c r="E979" s="48">
        <v>53514182090</v>
      </c>
      <c r="F979" s="46">
        <v>6</v>
      </c>
      <c r="G979" s="39" t="s">
        <v>22</v>
      </c>
    </row>
    <row r="980" spans="1:7" s="2" customFormat="1" x14ac:dyDescent="0.25">
      <c r="A980" s="81">
        <v>18107</v>
      </c>
      <c r="B980" s="82" t="s">
        <v>8706</v>
      </c>
      <c r="C980" s="82" t="s">
        <v>21</v>
      </c>
      <c r="D980" s="50">
        <v>489.5</v>
      </c>
      <c r="E980" s="83">
        <v>53514182120</v>
      </c>
      <c r="F980" s="84">
        <v>16.8</v>
      </c>
      <c r="G980" s="82" t="s">
        <v>22</v>
      </c>
    </row>
    <row r="981" spans="1:7" s="2" customFormat="1" x14ac:dyDescent="0.25">
      <c r="A981" s="80">
        <v>18163</v>
      </c>
      <c r="B981" s="39" t="s">
        <v>8707</v>
      </c>
      <c r="C981" s="39" t="s">
        <v>21</v>
      </c>
      <c r="D981" s="50">
        <v>36.5</v>
      </c>
      <c r="E981" s="48">
        <v>53514234942</v>
      </c>
      <c r="F981" s="46">
        <v>0</v>
      </c>
      <c r="G981" s="39"/>
    </row>
    <row r="982" spans="1:7" s="2" customFormat="1" x14ac:dyDescent="0.25">
      <c r="A982" s="80">
        <v>18179</v>
      </c>
      <c r="B982" s="39" t="s">
        <v>8708</v>
      </c>
      <c r="C982" s="39" t="s">
        <v>21</v>
      </c>
      <c r="D982" s="50">
        <v>166.5</v>
      </c>
      <c r="E982" s="48">
        <v>53514184759</v>
      </c>
      <c r="F982" s="46">
        <v>6.5</v>
      </c>
      <c r="G982" s="39" t="s">
        <v>22</v>
      </c>
    </row>
    <row r="983" spans="1:7" s="2" customFormat="1" x14ac:dyDescent="0.25">
      <c r="A983" s="80">
        <v>18180</v>
      </c>
      <c r="B983" s="39" t="s">
        <v>8709</v>
      </c>
      <c r="C983" s="39" t="s">
        <v>21</v>
      </c>
      <c r="D983" s="50">
        <v>168.5</v>
      </c>
      <c r="E983" s="48">
        <v>53514184766</v>
      </c>
      <c r="F983" s="46">
        <v>6.5</v>
      </c>
      <c r="G983" s="39" t="s">
        <v>22</v>
      </c>
    </row>
    <row r="984" spans="1:7" s="2" customFormat="1" x14ac:dyDescent="0.25">
      <c r="A984" s="80">
        <v>18182</v>
      </c>
      <c r="B984" s="39" t="s">
        <v>8710</v>
      </c>
      <c r="C984" s="39" t="s">
        <v>21</v>
      </c>
      <c r="D984" s="50">
        <v>58.5</v>
      </c>
      <c r="E984" s="48">
        <v>53514184780</v>
      </c>
      <c r="F984" s="46">
        <v>5</v>
      </c>
      <c r="G984" s="39" t="s">
        <v>22</v>
      </c>
    </row>
    <row r="985" spans="1:7" s="2" customFormat="1" x14ac:dyDescent="0.25">
      <c r="A985" s="80">
        <v>18183</v>
      </c>
      <c r="B985" s="39" t="s">
        <v>8711</v>
      </c>
      <c r="C985" s="39" t="s">
        <v>21</v>
      </c>
      <c r="D985" s="50">
        <v>149.5</v>
      </c>
      <c r="E985" s="48">
        <v>53514184797</v>
      </c>
      <c r="F985" s="46">
        <v>6.5</v>
      </c>
      <c r="G985" s="39" t="s">
        <v>22</v>
      </c>
    </row>
    <row r="986" spans="1:7" s="2" customFormat="1" x14ac:dyDescent="0.25">
      <c r="A986" s="80">
        <v>18184</v>
      </c>
      <c r="B986" s="39" t="s">
        <v>8712</v>
      </c>
      <c r="C986" s="39" t="s">
        <v>21</v>
      </c>
      <c r="D986" s="50">
        <v>54.5</v>
      </c>
      <c r="E986" s="48">
        <v>53514184803</v>
      </c>
      <c r="F986" s="46">
        <v>5</v>
      </c>
      <c r="G986" s="39" t="s">
        <v>22</v>
      </c>
    </row>
    <row r="987" spans="1:7" s="2" customFormat="1" x14ac:dyDescent="0.25">
      <c r="A987" s="80">
        <v>18185</v>
      </c>
      <c r="B987" s="39" t="s">
        <v>8713</v>
      </c>
      <c r="C987" s="39" t="s">
        <v>21</v>
      </c>
      <c r="D987" s="50">
        <v>169.5</v>
      </c>
      <c r="E987" s="48">
        <v>53514184810</v>
      </c>
      <c r="F987" s="46">
        <v>6.5</v>
      </c>
      <c r="G987" s="39" t="s">
        <v>22</v>
      </c>
    </row>
    <row r="988" spans="1:7" s="2" customFormat="1" x14ac:dyDescent="0.25">
      <c r="A988" s="80">
        <v>18230</v>
      </c>
      <c r="B988" s="39" t="s">
        <v>8714</v>
      </c>
      <c r="C988" s="39" t="s">
        <v>21</v>
      </c>
      <c r="D988" s="50">
        <v>251</v>
      </c>
      <c r="E988" s="48">
        <v>53514185510</v>
      </c>
      <c r="F988" s="46">
        <v>6</v>
      </c>
      <c r="G988" s="39" t="s">
        <v>22</v>
      </c>
    </row>
    <row r="989" spans="1:7" s="2" customFormat="1" x14ac:dyDescent="0.25">
      <c r="A989" s="81">
        <v>18231</v>
      </c>
      <c r="B989" s="82" t="s">
        <v>8715</v>
      </c>
      <c r="C989" s="82" t="s">
        <v>21</v>
      </c>
      <c r="D989" s="50">
        <v>682</v>
      </c>
      <c r="E989" s="83">
        <v>53514185527</v>
      </c>
      <c r="F989" s="84">
        <v>35</v>
      </c>
      <c r="G989" s="82" t="s">
        <v>22</v>
      </c>
    </row>
    <row r="990" spans="1:7" s="2" customFormat="1" x14ac:dyDescent="0.25">
      <c r="A990" s="81">
        <v>18232</v>
      </c>
      <c r="B990" s="82" t="s">
        <v>8716</v>
      </c>
      <c r="C990" s="82" t="s">
        <v>21</v>
      </c>
      <c r="D990" s="50">
        <v>570</v>
      </c>
      <c r="E990" s="83">
        <v>53514185541</v>
      </c>
      <c r="F990" s="84">
        <v>32</v>
      </c>
      <c r="G990" s="82" t="s">
        <v>22</v>
      </c>
    </row>
    <row r="991" spans="1:7" s="2" customFormat="1" x14ac:dyDescent="0.25">
      <c r="A991" s="80">
        <v>18233</v>
      </c>
      <c r="B991" s="39" t="s">
        <v>8717</v>
      </c>
      <c r="C991" s="39" t="s">
        <v>21</v>
      </c>
      <c r="D991" s="50">
        <v>53</v>
      </c>
      <c r="E991" s="48">
        <v>53514185572</v>
      </c>
      <c r="F991" s="46">
        <v>2.4380000000000002</v>
      </c>
      <c r="G991" s="39" t="s">
        <v>22</v>
      </c>
    </row>
    <row r="992" spans="1:7" s="2" customFormat="1" x14ac:dyDescent="0.25">
      <c r="A992" s="80">
        <v>18234</v>
      </c>
      <c r="B992" s="39" t="s">
        <v>8718</v>
      </c>
      <c r="C992" s="39" t="s">
        <v>21</v>
      </c>
      <c r="D992" s="50">
        <v>213.5</v>
      </c>
      <c r="E992" s="48">
        <v>53514185558</v>
      </c>
      <c r="F992" s="46">
        <v>6</v>
      </c>
      <c r="G992" s="39" t="s">
        <v>22</v>
      </c>
    </row>
    <row r="993" spans="1:7" s="2" customFormat="1" x14ac:dyDescent="0.25">
      <c r="A993" s="81">
        <v>18239</v>
      </c>
      <c r="B993" s="82" t="s">
        <v>8719</v>
      </c>
      <c r="C993" s="82" t="s">
        <v>21</v>
      </c>
      <c r="D993" s="50">
        <v>504.5</v>
      </c>
      <c r="E993" s="83">
        <v>53514202408</v>
      </c>
      <c r="F993" s="84">
        <v>5</v>
      </c>
      <c r="G993" s="82" t="s">
        <v>22</v>
      </c>
    </row>
    <row r="994" spans="1:7" s="2" customFormat="1" x14ac:dyDescent="0.25">
      <c r="A994" s="80">
        <v>18241</v>
      </c>
      <c r="B994" s="39" t="s">
        <v>8720</v>
      </c>
      <c r="C994" s="39" t="s">
        <v>21</v>
      </c>
      <c r="D994" s="50">
        <v>139</v>
      </c>
      <c r="E994" s="48">
        <v>53514214944</v>
      </c>
      <c r="F994" s="46">
        <v>1.345</v>
      </c>
      <c r="G994" s="39" t="s">
        <v>22</v>
      </c>
    </row>
    <row r="995" spans="1:7" s="2" customFormat="1" x14ac:dyDescent="0.25">
      <c r="A995" s="80">
        <v>18352</v>
      </c>
      <c r="B995" s="39" t="s">
        <v>8721</v>
      </c>
      <c r="C995" s="39" t="s">
        <v>21</v>
      </c>
      <c r="D995" s="50">
        <v>2</v>
      </c>
      <c r="E995" s="48">
        <v>53514187217</v>
      </c>
      <c r="F995" s="46">
        <v>0.01</v>
      </c>
      <c r="G995" s="39" t="s">
        <v>22</v>
      </c>
    </row>
    <row r="996" spans="1:7" s="2" customFormat="1" x14ac:dyDescent="0.25">
      <c r="A996" s="80">
        <v>18500</v>
      </c>
      <c r="B996" s="39" t="s">
        <v>8722</v>
      </c>
      <c r="C996" s="39" t="s">
        <v>21</v>
      </c>
      <c r="D996" s="50">
        <v>174.5</v>
      </c>
      <c r="E996" s="48">
        <v>53514193089</v>
      </c>
      <c r="F996" s="46">
        <v>7</v>
      </c>
      <c r="G996" s="39" t="s">
        <v>22</v>
      </c>
    </row>
    <row r="997" spans="1:7" s="2" customFormat="1" x14ac:dyDescent="0.25">
      <c r="A997" s="80">
        <v>18501</v>
      </c>
      <c r="B997" s="39" t="s">
        <v>8723</v>
      </c>
      <c r="C997" s="39" t="s">
        <v>21</v>
      </c>
      <c r="D997" s="50">
        <v>102</v>
      </c>
      <c r="E997" s="48">
        <v>53514193096</v>
      </c>
      <c r="F997" s="46">
        <v>2</v>
      </c>
      <c r="G997" s="39" t="s">
        <v>22</v>
      </c>
    </row>
    <row r="998" spans="1:7" s="2" customFormat="1" x14ac:dyDescent="0.25">
      <c r="A998" s="80">
        <v>18510</v>
      </c>
      <c r="B998" s="39" t="s">
        <v>8724</v>
      </c>
      <c r="C998" s="39" t="s">
        <v>21</v>
      </c>
      <c r="D998" s="50">
        <v>173</v>
      </c>
      <c r="E998" s="48">
        <v>53514193164</v>
      </c>
      <c r="F998" s="46">
        <v>3</v>
      </c>
      <c r="G998" s="39" t="s">
        <v>22</v>
      </c>
    </row>
    <row r="999" spans="1:7" s="2" customFormat="1" x14ac:dyDescent="0.25">
      <c r="A999" s="80">
        <v>18513</v>
      </c>
      <c r="B999" s="39" t="s">
        <v>8725</v>
      </c>
      <c r="C999" s="39" t="s">
        <v>21</v>
      </c>
      <c r="D999" s="50">
        <v>245</v>
      </c>
      <c r="E999" s="48">
        <v>53514193140</v>
      </c>
      <c r="F999" s="46">
        <v>19</v>
      </c>
      <c r="G999" s="39" t="s">
        <v>22</v>
      </c>
    </row>
    <row r="1000" spans="1:7" s="2" customFormat="1" x14ac:dyDescent="0.25">
      <c r="A1000" s="80">
        <v>18532</v>
      </c>
      <c r="B1000" s="39" t="s">
        <v>8726</v>
      </c>
      <c r="C1000" s="39" t="s">
        <v>21</v>
      </c>
      <c r="D1000" s="50">
        <v>87</v>
      </c>
      <c r="E1000" s="48">
        <v>53514203863</v>
      </c>
      <c r="F1000" s="46">
        <v>1.75</v>
      </c>
      <c r="G1000" s="39" t="s">
        <v>22</v>
      </c>
    </row>
    <row r="1001" spans="1:7" s="2" customFormat="1" x14ac:dyDescent="0.25">
      <c r="A1001" s="80">
        <v>18533</v>
      </c>
      <c r="B1001" s="39" t="s">
        <v>8727</v>
      </c>
      <c r="C1001" s="39" t="s">
        <v>21</v>
      </c>
      <c r="D1001" s="50">
        <v>153</v>
      </c>
      <c r="E1001" s="48">
        <v>53514203870</v>
      </c>
      <c r="F1001" s="46">
        <v>3</v>
      </c>
      <c r="G1001" s="39" t="s">
        <v>22</v>
      </c>
    </row>
    <row r="1002" spans="1:7" s="2" customFormat="1" x14ac:dyDescent="0.25">
      <c r="A1002" s="80">
        <v>18534</v>
      </c>
      <c r="B1002" s="39" t="s">
        <v>8728</v>
      </c>
      <c r="C1002" s="39" t="s">
        <v>21</v>
      </c>
      <c r="D1002" s="50">
        <v>175.5</v>
      </c>
      <c r="E1002" s="48">
        <v>53514203900</v>
      </c>
      <c r="F1002" s="46">
        <v>19</v>
      </c>
      <c r="G1002" s="39" t="s">
        <v>22</v>
      </c>
    </row>
    <row r="1003" spans="1:7" s="2" customFormat="1" x14ac:dyDescent="0.25">
      <c r="A1003" s="80">
        <v>18564</v>
      </c>
      <c r="B1003" s="39" t="s">
        <v>8729</v>
      </c>
      <c r="C1003" s="39" t="s">
        <v>21</v>
      </c>
      <c r="D1003" s="50">
        <v>2</v>
      </c>
      <c r="E1003" s="48">
        <v>53514239848</v>
      </c>
      <c r="F1003" s="46">
        <v>1E-3</v>
      </c>
      <c r="G1003" s="39" t="s">
        <v>22</v>
      </c>
    </row>
    <row r="1004" spans="1:7" s="2" customFormat="1" x14ac:dyDescent="0.25">
      <c r="A1004" s="80">
        <v>18567</v>
      </c>
      <c r="B1004" s="39" t="s">
        <v>8730</v>
      </c>
      <c r="C1004" s="39" t="s">
        <v>21</v>
      </c>
      <c r="D1004" s="50">
        <v>29</v>
      </c>
      <c r="E1004" s="48">
        <v>53514239787</v>
      </c>
      <c r="F1004" s="46">
        <v>1.75</v>
      </c>
      <c r="G1004" s="39" t="s">
        <v>22</v>
      </c>
    </row>
    <row r="1005" spans="1:7" s="2" customFormat="1" x14ac:dyDescent="0.25">
      <c r="A1005" s="80">
        <v>18583</v>
      </c>
      <c r="B1005" s="39" t="s">
        <v>8731</v>
      </c>
      <c r="C1005" s="39" t="s">
        <v>21</v>
      </c>
      <c r="D1005" s="50">
        <v>11</v>
      </c>
      <c r="E1005" s="48">
        <v>53514239886</v>
      </c>
      <c r="F1005" s="46">
        <v>1E-3</v>
      </c>
      <c r="G1005" s="39" t="s">
        <v>22</v>
      </c>
    </row>
    <row r="1006" spans="1:7" s="2" customFormat="1" x14ac:dyDescent="0.25">
      <c r="A1006" s="80">
        <v>18584</v>
      </c>
      <c r="B1006" s="39" t="s">
        <v>8732</v>
      </c>
      <c r="C1006" s="39" t="s">
        <v>21</v>
      </c>
      <c r="D1006" s="50">
        <v>32.5</v>
      </c>
      <c r="E1006" s="48">
        <v>53514239800</v>
      </c>
      <c r="F1006" s="46">
        <v>0.01</v>
      </c>
      <c r="G1006" s="39" t="s">
        <v>22</v>
      </c>
    </row>
    <row r="1007" spans="1:7" s="2" customFormat="1" x14ac:dyDescent="0.25">
      <c r="A1007" s="80">
        <v>18587</v>
      </c>
      <c r="B1007" s="39" t="s">
        <v>8733</v>
      </c>
      <c r="C1007" s="39" t="s">
        <v>21</v>
      </c>
      <c r="D1007" s="50">
        <v>41</v>
      </c>
      <c r="E1007" s="48">
        <v>53514239657</v>
      </c>
      <c r="F1007" s="46">
        <v>0.2</v>
      </c>
      <c r="G1007" s="39" t="s">
        <v>22</v>
      </c>
    </row>
    <row r="1008" spans="1:7" s="2" customFormat="1" x14ac:dyDescent="0.25">
      <c r="A1008" s="80">
        <v>18588</v>
      </c>
      <c r="B1008" s="39" t="s">
        <v>8734</v>
      </c>
      <c r="C1008" s="39" t="s">
        <v>21</v>
      </c>
      <c r="D1008" s="50">
        <v>41</v>
      </c>
      <c r="E1008" s="48">
        <v>53514239664</v>
      </c>
      <c r="F1008" s="46">
        <v>0.25</v>
      </c>
      <c r="G1008" s="39" t="s">
        <v>22</v>
      </c>
    </row>
    <row r="1009" spans="1:7" s="2" customFormat="1" x14ac:dyDescent="0.25">
      <c r="A1009" s="80">
        <v>18589</v>
      </c>
      <c r="B1009" s="39" t="s">
        <v>8735</v>
      </c>
      <c r="C1009" s="39" t="s">
        <v>21</v>
      </c>
      <c r="D1009" s="50">
        <v>11</v>
      </c>
      <c r="E1009" s="48">
        <v>53514239688</v>
      </c>
      <c r="F1009" s="46">
        <v>0.2</v>
      </c>
      <c r="G1009" s="39" t="s">
        <v>22</v>
      </c>
    </row>
    <row r="1010" spans="1:7" s="2" customFormat="1" x14ac:dyDescent="0.25">
      <c r="A1010" s="80">
        <v>18593</v>
      </c>
      <c r="B1010" s="39" t="s">
        <v>8736</v>
      </c>
      <c r="C1010" s="39" t="s">
        <v>21</v>
      </c>
      <c r="D1010" s="50">
        <v>174.5</v>
      </c>
      <c r="E1010" s="48">
        <v>53514208356</v>
      </c>
      <c r="F1010" s="46">
        <v>5.2</v>
      </c>
      <c r="G1010" s="39" t="s">
        <v>22</v>
      </c>
    </row>
    <row r="1011" spans="1:7" s="2" customFormat="1" x14ac:dyDescent="0.25">
      <c r="A1011" s="80">
        <v>18601</v>
      </c>
      <c r="B1011" s="39" t="s">
        <v>8737</v>
      </c>
      <c r="C1011" s="39" t="s">
        <v>21</v>
      </c>
      <c r="D1011" s="50">
        <v>347</v>
      </c>
      <c r="E1011" s="48">
        <v>53514191696</v>
      </c>
      <c r="F1011" s="46">
        <v>5</v>
      </c>
      <c r="G1011" s="39" t="s">
        <v>22</v>
      </c>
    </row>
    <row r="1012" spans="1:7" s="2" customFormat="1" x14ac:dyDescent="0.25">
      <c r="A1012" s="80">
        <v>18602</v>
      </c>
      <c r="B1012" s="39" t="s">
        <v>8738</v>
      </c>
      <c r="C1012" s="39" t="s">
        <v>21</v>
      </c>
      <c r="D1012" s="50">
        <v>4.5</v>
      </c>
      <c r="E1012" s="48">
        <v>53514192921</v>
      </c>
      <c r="F1012" s="46">
        <v>0.01</v>
      </c>
      <c r="G1012" s="39" t="s">
        <v>22</v>
      </c>
    </row>
    <row r="1013" spans="1:7" s="2" customFormat="1" x14ac:dyDescent="0.25">
      <c r="A1013" s="81">
        <v>18603</v>
      </c>
      <c r="B1013" s="82" t="s">
        <v>8739</v>
      </c>
      <c r="C1013" s="82" t="s">
        <v>21</v>
      </c>
      <c r="D1013" s="50">
        <v>355</v>
      </c>
      <c r="E1013" s="83">
        <v>53514191306</v>
      </c>
      <c r="F1013" s="84">
        <v>2.9</v>
      </c>
      <c r="G1013" s="82" t="s">
        <v>22</v>
      </c>
    </row>
    <row r="1014" spans="1:7" s="2" customFormat="1" x14ac:dyDescent="0.25">
      <c r="A1014" s="81">
        <v>18604</v>
      </c>
      <c r="B1014" s="82" t="s">
        <v>8740</v>
      </c>
      <c r="C1014" s="82" t="s">
        <v>21</v>
      </c>
      <c r="D1014" s="50">
        <v>359.5</v>
      </c>
      <c r="E1014" s="83">
        <v>53514191313</v>
      </c>
      <c r="F1014" s="84">
        <v>2.9</v>
      </c>
      <c r="G1014" s="82" t="s">
        <v>22</v>
      </c>
    </row>
    <row r="1015" spans="1:7" s="2" customFormat="1" x14ac:dyDescent="0.25">
      <c r="A1015" s="80">
        <v>18605</v>
      </c>
      <c r="B1015" s="39" t="s">
        <v>8741</v>
      </c>
      <c r="C1015" s="39" t="s">
        <v>21</v>
      </c>
      <c r="D1015" s="50">
        <v>341.5</v>
      </c>
      <c r="E1015" s="48">
        <v>53514191702</v>
      </c>
      <c r="F1015" s="46">
        <v>5</v>
      </c>
      <c r="G1015" s="39" t="s">
        <v>22</v>
      </c>
    </row>
    <row r="1016" spans="1:7" s="2" customFormat="1" x14ac:dyDescent="0.25">
      <c r="A1016" s="80">
        <v>18906</v>
      </c>
      <c r="B1016" s="39" t="s">
        <v>8742</v>
      </c>
      <c r="C1016" s="39" t="s">
        <v>21</v>
      </c>
      <c r="D1016" s="50">
        <v>230.5</v>
      </c>
      <c r="E1016" s="48">
        <v>53514198435</v>
      </c>
      <c r="F1016" s="46">
        <v>13.1</v>
      </c>
      <c r="G1016" s="39" t="s">
        <v>22</v>
      </c>
    </row>
    <row r="1017" spans="1:7" s="2" customFormat="1" x14ac:dyDescent="0.25">
      <c r="A1017" s="80">
        <v>18907</v>
      </c>
      <c r="B1017" s="39" t="s">
        <v>8743</v>
      </c>
      <c r="C1017" s="39" t="s">
        <v>21</v>
      </c>
      <c r="D1017" s="50">
        <v>61.5</v>
      </c>
      <c r="E1017" s="48">
        <v>53514198459</v>
      </c>
      <c r="F1017" s="46">
        <v>2.6</v>
      </c>
      <c r="G1017" s="39" t="s">
        <v>22</v>
      </c>
    </row>
    <row r="1018" spans="1:7" s="2" customFormat="1" x14ac:dyDescent="0.25">
      <c r="A1018" s="81">
        <v>18908</v>
      </c>
      <c r="B1018" s="82" t="s">
        <v>8744</v>
      </c>
      <c r="C1018" s="82" t="s">
        <v>21</v>
      </c>
      <c r="D1018" s="50">
        <v>475</v>
      </c>
      <c r="E1018" s="83">
        <v>53514198466</v>
      </c>
      <c r="F1018" s="84">
        <v>26.5</v>
      </c>
      <c r="G1018" s="82" t="s">
        <v>22</v>
      </c>
    </row>
    <row r="1019" spans="1:7" s="2" customFormat="1" x14ac:dyDescent="0.25">
      <c r="A1019" s="81">
        <v>18909</v>
      </c>
      <c r="B1019" s="82" t="s">
        <v>8745</v>
      </c>
      <c r="C1019" s="82" t="s">
        <v>21</v>
      </c>
      <c r="D1019" s="50">
        <v>611.5</v>
      </c>
      <c r="E1019" s="83">
        <v>53514198473</v>
      </c>
      <c r="F1019" s="84">
        <v>27.5</v>
      </c>
      <c r="G1019" s="82" t="s">
        <v>22</v>
      </c>
    </row>
    <row r="1020" spans="1:7" s="2" customFormat="1" x14ac:dyDescent="0.25">
      <c r="A1020" s="80">
        <v>18910</v>
      </c>
      <c r="B1020" s="39" t="s">
        <v>8746</v>
      </c>
      <c r="C1020" s="39" t="s">
        <v>21</v>
      </c>
      <c r="D1020" s="50">
        <v>256</v>
      </c>
      <c r="E1020" s="48">
        <v>53514198480</v>
      </c>
      <c r="F1020" s="46">
        <v>9.1999999999999993</v>
      </c>
      <c r="G1020" s="39" t="s">
        <v>22</v>
      </c>
    </row>
    <row r="1021" spans="1:7" s="2" customFormat="1" x14ac:dyDescent="0.25">
      <c r="A1021" s="80">
        <v>18911</v>
      </c>
      <c r="B1021" s="39" t="s">
        <v>8747</v>
      </c>
      <c r="C1021" s="39" t="s">
        <v>21</v>
      </c>
      <c r="D1021" s="50">
        <v>274.5</v>
      </c>
      <c r="E1021" s="48">
        <v>53514198497</v>
      </c>
      <c r="F1021" s="46">
        <v>9.1999999999999993</v>
      </c>
      <c r="G1021" s="39" t="s">
        <v>22</v>
      </c>
    </row>
    <row r="1022" spans="1:7" s="2" customFormat="1" x14ac:dyDescent="0.25">
      <c r="A1022" s="80">
        <v>18912</v>
      </c>
      <c r="B1022" s="39" t="s">
        <v>8748</v>
      </c>
      <c r="C1022" s="39" t="s">
        <v>21</v>
      </c>
      <c r="D1022" s="50">
        <v>60</v>
      </c>
      <c r="E1022" s="48">
        <v>53514198558</v>
      </c>
      <c r="F1022" s="46">
        <v>0.26100000000000001</v>
      </c>
      <c r="G1022" s="39" t="s">
        <v>22</v>
      </c>
    </row>
    <row r="1023" spans="1:7" s="2" customFormat="1" x14ac:dyDescent="0.25">
      <c r="A1023" s="80">
        <v>18913</v>
      </c>
      <c r="B1023" s="39" t="s">
        <v>8749</v>
      </c>
      <c r="C1023" s="39" t="s">
        <v>21</v>
      </c>
      <c r="D1023" s="50">
        <v>8</v>
      </c>
      <c r="E1023" s="48">
        <v>53514198565</v>
      </c>
      <c r="F1023" s="46">
        <v>0.02</v>
      </c>
      <c r="G1023" s="39" t="s">
        <v>22</v>
      </c>
    </row>
    <row r="1024" spans="1:7" s="2" customFormat="1" x14ac:dyDescent="0.25">
      <c r="A1024" s="81">
        <v>18914</v>
      </c>
      <c r="B1024" s="82" t="s">
        <v>8750</v>
      </c>
      <c r="C1024" s="82" t="s">
        <v>21</v>
      </c>
      <c r="D1024" s="50">
        <v>369</v>
      </c>
      <c r="E1024" s="83">
        <v>53514199135</v>
      </c>
      <c r="F1024" s="84">
        <v>1.5</v>
      </c>
      <c r="G1024" s="82" t="s">
        <v>22</v>
      </c>
    </row>
    <row r="1025" spans="1:7" s="2" customFormat="1" x14ac:dyDescent="0.25">
      <c r="A1025" s="81">
        <v>18915</v>
      </c>
      <c r="B1025" s="82" t="s">
        <v>8751</v>
      </c>
      <c r="C1025" s="82" t="s">
        <v>21</v>
      </c>
      <c r="D1025" s="50">
        <v>370.5</v>
      </c>
      <c r="E1025" s="83">
        <v>53514199142</v>
      </c>
      <c r="F1025" s="84">
        <v>1.84</v>
      </c>
      <c r="G1025" s="82" t="s">
        <v>22</v>
      </c>
    </row>
    <row r="1026" spans="1:7" s="2" customFormat="1" x14ac:dyDescent="0.25">
      <c r="A1026" s="80">
        <v>18916</v>
      </c>
      <c r="B1026" s="39" t="s">
        <v>8752</v>
      </c>
      <c r="C1026" s="39" t="s">
        <v>21</v>
      </c>
      <c r="D1026" s="50">
        <v>250</v>
      </c>
      <c r="E1026" s="48">
        <v>53514199159</v>
      </c>
      <c r="F1026" s="46">
        <v>15</v>
      </c>
      <c r="G1026" s="39" t="s">
        <v>22</v>
      </c>
    </row>
    <row r="1027" spans="1:7" s="2" customFormat="1" x14ac:dyDescent="0.25">
      <c r="A1027" s="80">
        <v>18917</v>
      </c>
      <c r="B1027" s="39" t="s">
        <v>8753</v>
      </c>
      <c r="C1027" s="39" t="s">
        <v>21</v>
      </c>
      <c r="D1027" s="50">
        <v>249.5</v>
      </c>
      <c r="E1027" s="48">
        <v>53514199166</v>
      </c>
      <c r="F1027" s="46">
        <v>15</v>
      </c>
      <c r="G1027" s="39" t="s">
        <v>22</v>
      </c>
    </row>
    <row r="1028" spans="1:7" s="2" customFormat="1" x14ac:dyDescent="0.25">
      <c r="A1028" s="80">
        <v>18918</v>
      </c>
      <c r="B1028" s="39" t="s">
        <v>8754</v>
      </c>
      <c r="C1028" s="39" t="s">
        <v>21</v>
      </c>
      <c r="D1028" s="50">
        <v>341</v>
      </c>
      <c r="E1028" s="48">
        <v>53514199173</v>
      </c>
      <c r="F1028" s="46">
        <v>2.25</v>
      </c>
      <c r="G1028" s="39" t="s">
        <v>22</v>
      </c>
    </row>
    <row r="1029" spans="1:7" s="2" customFormat="1" x14ac:dyDescent="0.25">
      <c r="A1029" s="80">
        <v>18919</v>
      </c>
      <c r="B1029" s="39" t="s">
        <v>8755</v>
      </c>
      <c r="C1029" s="39" t="s">
        <v>21</v>
      </c>
      <c r="D1029" s="50">
        <v>234</v>
      </c>
      <c r="E1029" s="48">
        <v>53514199203</v>
      </c>
      <c r="F1029" s="46">
        <v>3.2</v>
      </c>
      <c r="G1029" s="39" t="s">
        <v>22</v>
      </c>
    </row>
    <row r="1030" spans="1:7" s="2" customFormat="1" x14ac:dyDescent="0.25">
      <c r="A1030" s="80">
        <v>18920</v>
      </c>
      <c r="B1030" s="39" t="s">
        <v>8756</v>
      </c>
      <c r="C1030" s="39" t="s">
        <v>21</v>
      </c>
      <c r="D1030" s="50">
        <v>238</v>
      </c>
      <c r="E1030" s="48">
        <v>53514199227</v>
      </c>
      <c r="F1030" s="46">
        <v>3.2</v>
      </c>
      <c r="G1030" s="39" t="s">
        <v>22</v>
      </c>
    </row>
    <row r="1031" spans="1:7" s="2" customFormat="1" x14ac:dyDescent="0.25">
      <c r="A1031" s="80">
        <v>18927</v>
      </c>
      <c r="B1031" s="39" t="s">
        <v>8757</v>
      </c>
      <c r="C1031" s="39" t="s">
        <v>21</v>
      </c>
      <c r="D1031" s="50">
        <v>256</v>
      </c>
      <c r="E1031" s="48">
        <v>53514199241</v>
      </c>
      <c r="F1031" s="46">
        <v>13.1</v>
      </c>
      <c r="G1031" s="39" t="s">
        <v>22</v>
      </c>
    </row>
    <row r="1032" spans="1:7" s="2" customFormat="1" x14ac:dyDescent="0.25">
      <c r="A1032" s="80">
        <v>18928</v>
      </c>
      <c r="B1032" s="39" t="s">
        <v>8758</v>
      </c>
      <c r="C1032" s="39" t="s">
        <v>21</v>
      </c>
      <c r="D1032" s="50">
        <v>95</v>
      </c>
      <c r="E1032" s="48">
        <v>53514199234</v>
      </c>
      <c r="F1032" s="46">
        <v>3.6</v>
      </c>
      <c r="G1032" s="39" t="s">
        <v>22</v>
      </c>
    </row>
    <row r="1033" spans="1:7" s="2" customFormat="1" x14ac:dyDescent="0.25">
      <c r="A1033" s="80">
        <v>18967</v>
      </c>
      <c r="B1033" s="39" t="s">
        <v>8759</v>
      </c>
      <c r="C1033" s="39" t="s">
        <v>21</v>
      </c>
      <c r="D1033" s="50">
        <v>64</v>
      </c>
      <c r="E1033" s="48">
        <v>53514207014</v>
      </c>
      <c r="F1033" s="46">
        <v>0.312</v>
      </c>
      <c r="G1033" s="39" t="s">
        <v>22</v>
      </c>
    </row>
    <row r="1034" spans="1:7" s="2" customFormat="1" x14ac:dyDescent="0.25">
      <c r="A1034" s="80">
        <v>19075</v>
      </c>
      <c r="B1034" s="39" t="s">
        <v>8760</v>
      </c>
      <c r="C1034" s="39" t="s">
        <v>21</v>
      </c>
      <c r="D1034" s="50">
        <v>353.5</v>
      </c>
      <c r="E1034" s="48">
        <v>53514202132</v>
      </c>
      <c r="F1034" s="46">
        <v>3.2</v>
      </c>
      <c r="G1034" s="39" t="s">
        <v>22</v>
      </c>
    </row>
    <row r="1035" spans="1:7" s="2" customFormat="1" x14ac:dyDescent="0.25">
      <c r="A1035" s="80">
        <v>19103</v>
      </c>
      <c r="B1035" s="39" t="s">
        <v>8761</v>
      </c>
      <c r="C1035" s="39" t="s">
        <v>21</v>
      </c>
      <c r="D1035" s="50">
        <v>13.5</v>
      </c>
      <c r="E1035" s="48">
        <v>53514200473</v>
      </c>
      <c r="F1035" s="46">
        <v>1</v>
      </c>
      <c r="G1035" s="39" t="s">
        <v>22</v>
      </c>
    </row>
    <row r="1036" spans="1:7" s="2" customFormat="1" x14ac:dyDescent="0.25">
      <c r="A1036" s="80">
        <v>19136</v>
      </c>
      <c r="B1036" s="39" t="s">
        <v>8762</v>
      </c>
      <c r="C1036" s="39" t="s">
        <v>21</v>
      </c>
      <c r="D1036" s="50">
        <v>23.5</v>
      </c>
      <c r="E1036" s="48">
        <v>53514201029</v>
      </c>
      <c r="F1036" s="46">
        <v>0.01</v>
      </c>
      <c r="G1036" s="39" t="s">
        <v>22</v>
      </c>
    </row>
    <row r="1037" spans="1:7" s="2" customFormat="1" x14ac:dyDescent="0.25">
      <c r="A1037" s="80">
        <v>19137</v>
      </c>
      <c r="B1037" s="39" t="s">
        <v>8763</v>
      </c>
      <c r="C1037" s="39" t="s">
        <v>21</v>
      </c>
      <c r="D1037" s="50">
        <v>23.5</v>
      </c>
      <c r="E1037" s="48">
        <v>53514201036</v>
      </c>
      <c r="F1037" s="46">
        <v>0.01</v>
      </c>
      <c r="G1037" s="39" t="s">
        <v>22</v>
      </c>
    </row>
    <row r="1038" spans="1:7" s="2" customFormat="1" x14ac:dyDescent="0.25">
      <c r="A1038" s="80">
        <v>19138</v>
      </c>
      <c r="B1038" s="39" t="s">
        <v>8764</v>
      </c>
      <c r="C1038" s="39" t="s">
        <v>21</v>
      </c>
      <c r="D1038" s="50">
        <v>24</v>
      </c>
      <c r="E1038" s="48">
        <v>53514201043</v>
      </c>
      <c r="F1038" s="46">
        <v>0.01</v>
      </c>
      <c r="G1038" s="39" t="s">
        <v>22</v>
      </c>
    </row>
    <row r="1039" spans="1:7" s="2" customFormat="1" x14ac:dyDescent="0.25">
      <c r="A1039" s="80">
        <v>19139</v>
      </c>
      <c r="B1039" s="39" t="s">
        <v>8765</v>
      </c>
      <c r="C1039" s="39" t="s">
        <v>21</v>
      </c>
      <c r="D1039" s="50">
        <v>23.5</v>
      </c>
      <c r="E1039" s="48">
        <v>53514201050</v>
      </c>
      <c r="F1039" s="46">
        <v>0.01</v>
      </c>
      <c r="G1039" s="39" t="s">
        <v>22</v>
      </c>
    </row>
    <row r="1040" spans="1:7" s="2" customFormat="1" x14ac:dyDescent="0.25">
      <c r="A1040" s="80">
        <v>19140</v>
      </c>
      <c r="B1040" s="39" t="s">
        <v>8766</v>
      </c>
      <c r="C1040" s="39" t="s">
        <v>21</v>
      </c>
      <c r="D1040" s="50">
        <v>23.5</v>
      </c>
      <c r="E1040" s="48">
        <v>53514201067</v>
      </c>
      <c r="F1040" s="46">
        <v>0.01</v>
      </c>
      <c r="G1040" s="39" t="s">
        <v>22</v>
      </c>
    </row>
    <row r="1041" spans="1:7" s="2" customFormat="1" x14ac:dyDescent="0.25">
      <c r="A1041" s="80">
        <v>19225</v>
      </c>
      <c r="B1041" s="39" t="s">
        <v>8767</v>
      </c>
      <c r="C1041" s="39" t="s">
        <v>21</v>
      </c>
      <c r="D1041" s="50">
        <v>117</v>
      </c>
      <c r="E1041" s="48">
        <v>53514215989</v>
      </c>
      <c r="F1041" s="46">
        <v>5</v>
      </c>
      <c r="G1041" s="39" t="s">
        <v>22</v>
      </c>
    </row>
    <row r="1042" spans="1:7" s="2" customFormat="1" x14ac:dyDescent="0.25">
      <c r="A1042" s="80">
        <v>19226</v>
      </c>
      <c r="B1042" s="39" t="s">
        <v>8768</v>
      </c>
      <c r="C1042" s="39" t="s">
        <v>21</v>
      </c>
      <c r="D1042" s="50">
        <v>161</v>
      </c>
      <c r="E1042" s="48">
        <v>53514216009</v>
      </c>
      <c r="F1042" s="46">
        <v>5.0999999999999996</v>
      </c>
      <c r="G1042" s="39" t="s">
        <v>22</v>
      </c>
    </row>
    <row r="1043" spans="1:7" s="2" customFormat="1" x14ac:dyDescent="0.25">
      <c r="A1043" s="80">
        <v>19227</v>
      </c>
      <c r="B1043" s="39" t="s">
        <v>8769</v>
      </c>
      <c r="C1043" s="39" t="s">
        <v>21</v>
      </c>
      <c r="D1043" s="50">
        <v>194.5</v>
      </c>
      <c r="E1043" s="48">
        <v>53514216047</v>
      </c>
      <c r="F1043" s="46">
        <v>6</v>
      </c>
      <c r="G1043" s="39" t="s">
        <v>22</v>
      </c>
    </row>
    <row r="1044" spans="1:7" s="2" customFormat="1" x14ac:dyDescent="0.25">
      <c r="A1044" s="80">
        <v>19228</v>
      </c>
      <c r="B1044" s="39" t="s">
        <v>8770</v>
      </c>
      <c r="C1044" s="39" t="s">
        <v>21</v>
      </c>
      <c r="D1044" s="50">
        <v>142.5</v>
      </c>
      <c r="E1044" s="48">
        <v>53514216061</v>
      </c>
      <c r="F1044" s="46">
        <v>5</v>
      </c>
      <c r="G1044" s="39" t="s">
        <v>22</v>
      </c>
    </row>
    <row r="1045" spans="1:7" s="2" customFormat="1" x14ac:dyDescent="0.25">
      <c r="A1045" s="80">
        <v>19229</v>
      </c>
      <c r="B1045" s="39" t="s">
        <v>8771</v>
      </c>
      <c r="C1045" s="39" t="s">
        <v>21</v>
      </c>
      <c r="D1045" s="50">
        <v>161.5</v>
      </c>
      <c r="E1045" s="48">
        <v>53514216085</v>
      </c>
      <c r="F1045" s="46">
        <v>5.5</v>
      </c>
      <c r="G1045" s="39" t="s">
        <v>22</v>
      </c>
    </row>
    <row r="1046" spans="1:7" s="2" customFormat="1" x14ac:dyDescent="0.25">
      <c r="A1046" s="80">
        <v>19230</v>
      </c>
      <c r="B1046" s="39" t="s">
        <v>8772</v>
      </c>
      <c r="C1046" s="39" t="s">
        <v>21</v>
      </c>
      <c r="D1046" s="50">
        <v>211</v>
      </c>
      <c r="E1046" s="48">
        <v>53514216146</v>
      </c>
      <c r="F1046" s="46">
        <v>6</v>
      </c>
      <c r="G1046" s="39" t="s">
        <v>22</v>
      </c>
    </row>
    <row r="1047" spans="1:7" s="2" customFormat="1" x14ac:dyDescent="0.25">
      <c r="A1047" s="80">
        <v>19231</v>
      </c>
      <c r="B1047" s="39" t="s">
        <v>8773</v>
      </c>
      <c r="C1047" s="39" t="s">
        <v>21</v>
      </c>
      <c r="D1047" s="50">
        <v>169.5</v>
      </c>
      <c r="E1047" s="48">
        <v>53514216160</v>
      </c>
      <c r="F1047" s="46">
        <v>4.75</v>
      </c>
      <c r="G1047" s="39" t="s">
        <v>22</v>
      </c>
    </row>
    <row r="1048" spans="1:7" s="2" customFormat="1" x14ac:dyDescent="0.25">
      <c r="A1048" s="80">
        <v>19232</v>
      </c>
      <c r="B1048" s="39" t="s">
        <v>8774</v>
      </c>
      <c r="C1048" s="39" t="s">
        <v>21</v>
      </c>
      <c r="D1048" s="50">
        <v>192</v>
      </c>
      <c r="E1048" s="48">
        <v>53514216184</v>
      </c>
      <c r="F1048" s="46">
        <v>5.25</v>
      </c>
      <c r="G1048" s="39" t="s">
        <v>22</v>
      </c>
    </row>
    <row r="1049" spans="1:7" s="2" customFormat="1" x14ac:dyDescent="0.25">
      <c r="A1049" s="81">
        <v>19233</v>
      </c>
      <c r="B1049" s="82" t="s">
        <v>8775</v>
      </c>
      <c r="C1049" s="82" t="s">
        <v>21</v>
      </c>
      <c r="D1049" s="50">
        <v>582</v>
      </c>
      <c r="E1049" s="83">
        <v>53514216207</v>
      </c>
      <c r="F1049" s="84">
        <v>30</v>
      </c>
      <c r="G1049" s="82" t="s">
        <v>22</v>
      </c>
    </row>
    <row r="1050" spans="1:7" s="2" customFormat="1" x14ac:dyDescent="0.25">
      <c r="A1050" s="81">
        <v>19234</v>
      </c>
      <c r="B1050" s="82" t="s">
        <v>8776</v>
      </c>
      <c r="C1050" s="82" t="s">
        <v>21</v>
      </c>
      <c r="D1050" s="50">
        <v>624</v>
      </c>
      <c r="E1050" s="83">
        <v>53514216221</v>
      </c>
      <c r="F1050" s="84">
        <v>30</v>
      </c>
      <c r="G1050" s="82" t="s">
        <v>22</v>
      </c>
    </row>
    <row r="1051" spans="1:7" s="2" customFormat="1" x14ac:dyDescent="0.25">
      <c r="A1051" s="81">
        <v>19235</v>
      </c>
      <c r="B1051" s="82" t="s">
        <v>8777</v>
      </c>
      <c r="C1051" s="82" t="s">
        <v>21</v>
      </c>
      <c r="D1051" s="50">
        <v>702.5</v>
      </c>
      <c r="E1051" s="83">
        <v>53514216245</v>
      </c>
      <c r="F1051" s="84">
        <v>26.1</v>
      </c>
      <c r="G1051" s="82" t="s">
        <v>22</v>
      </c>
    </row>
    <row r="1052" spans="1:7" s="2" customFormat="1" x14ac:dyDescent="0.25">
      <c r="A1052" s="81">
        <v>19236</v>
      </c>
      <c r="B1052" s="82" t="s">
        <v>8778</v>
      </c>
      <c r="C1052" s="82" t="s">
        <v>21</v>
      </c>
      <c r="D1052" s="50">
        <v>787</v>
      </c>
      <c r="E1052" s="83">
        <v>53514216283</v>
      </c>
      <c r="F1052" s="84">
        <v>27</v>
      </c>
      <c r="G1052" s="82" t="s">
        <v>22</v>
      </c>
    </row>
    <row r="1053" spans="1:7" s="2" customFormat="1" x14ac:dyDescent="0.25">
      <c r="A1053" s="81">
        <v>19237</v>
      </c>
      <c r="B1053" s="82" t="s">
        <v>8779</v>
      </c>
      <c r="C1053" s="82" t="s">
        <v>21</v>
      </c>
      <c r="D1053" s="50">
        <v>784</v>
      </c>
      <c r="E1053" s="83">
        <v>53514216306</v>
      </c>
      <c r="F1053" s="84">
        <v>27</v>
      </c>
      <c r="G1053" s="82" t="s">
        <v>22</v>
      </c>
    </row>
    <row r="1054" spans="1:7" s="2" customFormat="1" x14ac:dyDescent="0.25">
      <c r="A1054" s="81">
        <v>19238</v>
      </c>
      <c r="B1054" s="82" t="s">
        <v>8780</v>
      </c>
      <c r="C1054" s="82" t="s">
        <v>21</v>
      </c>
      <c r="D1054" s="50">
        <v>757</v>
      </c>
      <c r="E1054" s="83">
        <v>53514216320</v>
      </c>
      <c r="F1054" s="84">
        <v>36.4</v>
      </c>
      <c r="G1054" s="82" t="s">
        <v>22</v>
      </c>
    </row>
    <row r="1055" spans="1:7" s="2" customFormat="1" x14ac:dyDescent="0.25">
      <c r="A1055" s="81">
        <v>19245</v>
      </c>
      <c r="B1055" s="82" t="s">
        <v>8781</v>
      </c>
      <c r="C1055" s="82" t="s">
        <v>21</v>
      </c>
      <c r="D1055" s="50">
        <v>587</v>
      </c>
      <c r="E1055" s="83">
        <v>53514216368</v>
      </c>
      <c r="F1055" s="84">
        <v>30</v>
      </c>
      <c r="G1055" s="82" t="s">
        <v>22</v>
      </c>
    </row>
    <row r="1056" spans="1:7" s="2" customFormat="1" x14ac:dyDescent="0.25">
      <c r="A1056" s="81">
        <v>19246</v>
      </c>
      <c r="B1056" s="82" t="s">
        <v>8782</v>
      </c>
      <c r="C1056" s="82" t="s">
        <v>21</v>
      </c>
      <c r="D1056" s="50">
        <v>618</v>
      </c>
      <c r="E1056" s="83">
        <v>53514216382</v>
      </c>
      <c r="F1056" s="84">
        <v>30.1</v>
      </c>
      <c r="G1056" s="82" t="s">
        <v>22</v>
      </c>
    </row>
    <row r="1057" spans="1:7" s="2" customFormat="1" x14ac:dyDescent="0.25">
      <c r="A1057" s="81">
        <v>19247</v>
      </c>
      <c r="B1057" s="82" t="s">
        <v>8783</v>
      </c>
      <c r="C1057" s="82" t="s">
        <v>21</v>
      </c>
      <c r="D1057" s="50">
        <v>706</v>
      </c>
      <c r="E1057" s="83">
        <v>53514216405</v>
      </c>
      <c r="F1057" s="84">
        <v>26.1</v>
      </c>
      <c r="G1057" s="82" t="s">
        <v>22</v>
      </c>
    </row>
    <row r="1058" spans="1:7" s="2" customFormat="1" x14ac:dyDescent="0.25">
      <c r="A1058" s="81">
        <v>19248</v>
      </c>
      <c r="B1058" s="82" t="s">
        <v>8784</v>
      </c>
      <c r="C1058" s="82" t="s">
        <v>21</v>
      </c>
      <c r="D1058" s="50">
        <v>792</v>
      </c>
      <c r="E1058" s="83">
        <v>53514216429</v>
      </c>
      <c r="F1058" s="84">
        <v>27</v>
      </c>
      <c r="G1058" s="82" t="s">
        <v>22</v>
      </c>
    </row>
    <row r="1059" spans="1:7" s="2" customFormat="1" x14ac:dyDescent="0.25">
      <c r="A1059" s="81">
        <v>19249</v>
      </c>
      <c r="B1059" s="82" t="s">
        <v>8785</v>
      </c>
      <c r="C1059" s="82" t="s">
        <v>21</v>
      </c>
      <c r="D1059" s="50">
        <v>789</v>
      </c>
      <c r="E1059" s="83">
        <v>53514216443</v>
      </c>
      <c r="F1059" s="84">
        <v>27</v>
      </c>
      <c r="G1059" s="82" t="s">
        <v>22</v>
      </c>
    </row>
    <row r="1060" spans="1:7" s="2" customFormat="1" x14ac:dyDescent="0.25">
      <c r="A1060" s="80">
        <v>19353</v>
      </c>
      <c r="B1060" s="39" t="s">
        <v>8786</v>
      </c>
      <c r="C1060" s="39" t="s">
        <v>21</v>
      </c>
      <c r="D1060" s="50">
        <v>63</v>
      </c>
      <c r="E1060" s="48">
        <v>53514204983</v>
      </c>
      <c r="F1060" s="46">
        <v>2.65</v>
      </c>
      <c r="G1060" s="39" t="s">
        <v>22</v>
      </c>
    </row>
    <row r="1061" spans="1:7" s="2" customFormat="1" x14ac:dyDescent="0.25">
      <c r="A1061" s="80">
        <v>19421</v>
      </c>
      <c r="B1061" s="39" t="s">
        <v>8787</v>
      </c>
      <c r="C1061" s="39" t="s">
        <v>21</v>
      </c>
      <c r="D1061" s="50">
        <v>0.5</v>
      </c>
      <c r="E1061" s="48">
        <v>53514209704</v>
      </c>
      <c r="F1061" s="46">
        <v>0.01</v>
      </c>
      <c r="G1061" s="39" t="s">
        <v>22</v>
      </c>
    </row>
    <row r="1062" spans="1:7" s="2" customFormat="1" x14ac:dyDescent="0.25">
      <c r="A1062" s="80">
        <v>19439</v>
      </c>
      <c r="B1062" s="39" t="s">
        <v>8788</v>
      </c>
      <c r="C1062" s="39" t="s">
        <v>21</v>
      </c>
      <c r="D1062" s="50">
        <v>100.5</v>
      </c>
      <c r="E1062" s="48">
        <v>53514207236</v>
      </c>
      <c r="F1062" s="46">
        <v>3</v>
      </c>
      <c r="G1062" s="39" t="s">
        <v>22</v>
      </c>
    </row>
    <row r="1063" spans="1:7" s="2" customFormat="1" x14ac:dyDescent="0.25">
      <c r="A1063" s="80">
        <v>19471</v>
      </c>
      <c r="B1063" s="39" t="s">
        <v>8789</v>
      </c>
      <c r="C1063" s="39" t="s">
        <v>21</v>
      </c>
      <c r="D1063" s="50">
        <v>146</v>
      </c>
      <c r="E1063" s="48">
        <v>53514207922</v>
      </c>
      <c r="F1063" s="46">
        <v>3.2</v>
      </c>
      <c r="G1063" s="39" t="s">
        <v>22</v>
      </c>
    </row>
    <row r="1064" spans="1:7" s="2" customFormat="1" x14ac:dyDescent="0.25">
      <c r="A1064" s="80">
        <v>19483</v>
      </c>
      <c r="B1064" s="39" t="s">
        <v>8790</v>
      </c>
      <c r="C1064" s="39" t="s">
        <v>21</v>
      </c>
      <c r="D1064" s="50">
        <v>191.5</v>
      </c>
      <c r="E1064" s="48">
        <v>53514208189</v>
      </c>
      <c r="F1064" s="46">
        <v>6.2</v>
      </c>
      <c r="G1064" s="39" t="s">
        <v>22</v>
      </c>
    </row>
    <row r="1065" spans="1:7" s="2" customFormat="1" x14ac:dyDescent="0.25">
      <c r="A1065" s="80">
        <v>19550</v>
      </c>
      <c r="B1065" s="39" t="s">
        <v>8791</v>
      </c>
      <c r="C1065" s="39" t="s">
        <v>21</v>
      </c>
      <c r="D1065" s="50">
        <v>250</v>
      </c>
      <c r="E1065" s="48">
        <v>53514211042</v>
      </c>
      <c r="F1065" s="46">
        <v>15</v>
      </c>
      <c r="G1065" s="39" t="s">
        <v>22</v>
      </c>
    </row>
    <row r="1066" spans="1:7" s="2" customFormat="1" x14ac:dyDescent="0.25">
      <c r="A1066" s="80">
        <v>19551</v>
      </c>
      <c r="B1066" s="39" t="s">
        <v>8792</v>
      </c>
      <c r="C1066" s="39" t="s">
        <v>21</v>
      </c>
      <c r="D1066" s="50">
        <v>249.5</v>
      </c>
      <c r="E1066" s="48">
        <v>53514211059</v>
      </c>
      <c r="F1066" s="46">
        <v>15</v>
      </c>
      <c r="G1066" s="39" t="s">
        <v>22</v>
      </c>
    </row>
    <row r="1067" spans="1:7" s="2" customFormat="1" x14ac:dyDescent="0.25">
      <c r="A1067" s="80">
        <v>19646</v>
      </c>
      <c r="B1067" s="39" t="s">
        <v>8793</v>
      </c>
      <c r="C1067" s="39" t="s">
        <v>21</v>
      </c>
      <c r="D1067" s="50">
        <v>144</v>
      </c>
      <c r="E1067" s="48">
        <v>53514216504</v>
      </c>
      <c r="F1067" s="46">
        <v>5</v>
      </c>
      <c r="G1067" s="39" t="s">
        <v>22</v>
      </c>
    </row>
    <row r="1068" spans="1:7" s="2" customFormat="1" x14ac:dyDescent="0.25">
      <c r="A1068" s="80">
        <v>19647</v>
      </c>
      <c r="B1068" s="39" t="s">
        <v>8794</v>
      </c>
      <c r="C1068" s="39" t="s">
        <v>21</v>
      </c>
      <c r="D1068" s="50">
        <v>211.5</v>
      </c>
      <c r="E1068" s="48">
        <v>53514216528</v>
      </c>
      <c r="F1068" s="46">
        <v>8</v>
      </c>
      <c r="G1068" s="39" t="s">
        <v>22</v>
      </c>
    </row>
    <row r="1069" spans="1:7" s="2" customFormat="1" x14ac:dyDescent="0.25">
      <c r="A1069" s="80">
        <v>19648</v>
      </c>
      <c r="B1069" s="39" t="s">
        <v>8795</v>
      </c>
      <c r="C1069" s="39" t="s">
        <v>21</v>
      </c>
      <c r="D1069" s="50">
        <v>183</v>
      </c>
      <c r="E1069" s="48">
        <v>53514216542</v>
      </c>
      <c r="F1069" s="46">
        <v>8</v>
      </c>
      <c r="G1069" s="39" t="s">
        <v>22</v>
      </c>
    </row>
    <row r="1070" spans="1:7" s="2" customFormat="1" x14ac:dyDescent="0.25">
      <c r="A1070" s="80">
        <v>19649</v>
      </c>
      <c r="B1070" s="39" t="s">
        <v>8796</v>
      </c>
      <c r="C1070" s="39" t="s">
        <v>21</v>
      </c>
      <c r="D1070" s="50">
        <v>185.5</v>
      </c>
      <c r="E1070" s="48">
        <v>53514216566</v>
      </c>
      <c r="F1070" s="46">
        <v>8</v>
      </c>
      <c r="G1070" s="39" t="s">
        <v>22</v>
      </c>
    </row>
    <row r="1071" spans="1:7" s="2" customFormat="1" x14ac:dyDescent="0.25">
      <c r="A1071" s="80">
        <v>19650</v>
      </c>
      <c r="B1071" s="39" t="s">
        <v>8797</v>
      </c>
      <c r="C1071" s="39" t="s">
        <v>21</v>
      </c>
      <c r="D1071" s="50">
        <v>88</v>
      </c>
      <c r="E1071" s="48">
        <v>53514238452</v>
      </c>
      <c r="F1071" s="46">
        <v>5</v>
      </c>
      <c r="G1071" s="39" t="s">
        <v>22</v>
      </c>
    </row>
    <row r="1072" spans="1:7" s="2" customFormat="1" x14ac:dyDescent="0.25">
      <c r="A1072" s="80">
        <v>19651</v>
      </c>
      <c r="B1072" s="39" t="s">
        <v>8798</v>
      </c>
      <c r="C1072" s="39" t="s">
        <v>21</v>
      </c>
      <c r="D1072" s="50">
        <v>131</v>
      </c>
      <c r="E1072" s="48">
        <v>53514238513</v>
      </c>
      <c r="F1072" s="46">
        <v>5.0999999999999996</v>
      </c>
      <c r="G1072" s="39" t="s">
        <v>22</v>
      </c>
    </row>
    <row r="1073" spans="1:7" s="2" customFormat="1" x14ac:dyDescent="0.25">
      <c r="A1073" s="80">
        <v>19695</v>
      </c>
      <c r="B1073" s="39" t="s">
        <v>8799</v>
      </c>
      <c r="C1073" s="39" t="s">
        <v>21</v>
      </c>
      <c r="D1073" s="50">
        <v>202</v>
      </c>
      <c r="E1073" s="48">
        <v>53514214821</v>
      </c>
      <c r="F1073" s="46">
        <v>1.5</v>
      </c>
      <c r="G1073" s="39" t="s">
        <v>22</v>
      </c>
    </row>
    <row r="1074" spans="1:7" s="2" customFormat="1" x14ac:dyDescent="0.25">
      <c r="A1074" s="80">
        <v>19696</v>
      </c>
      <c r="B1074" s="39" t="s">
        <v>8800</v>
      </c>
      <c r="C1074" s="39" t="s">
        <v>21</v>
      </c>
      <c r="D1074" s="50">
        <v>203</v>
      </c>
      <c r="E1074" s="48">
        <v>53514214845</v>
      </c>
      <c r="F1074" s="46">
        <v>1.5</v>
      </c>
      <c r="G1074" s="39" t="s">
        <v>22</v>
      </c>
    </row>
    <row r="1075" spans="1:7" s="2" customFormat="1" x14ac:dyDescent="0.25">
      <c r="A1075" s="80">
        <v>19697</v>
      </c>
      <c r="B1075" s="39" t="s">
        <v>8801</v>
      </c>
      <c r="C1075" s="39" t="s">
        <v>21</v>
      </c>
      <c r="D1075" s="50">
        <v>196</v>
      </c>
      <c r="E1075" s="48">
        <v>53514214869</v>
      </c>
      <c r="F1075" s="46">
        <v>1.5</v>
      </c>
      <c r="G1075" s="39" t="s">
        <v>22</v>
      </c>
    </row>
    <row r="1076" spans="1:7" s="2" customFormat="1" x14ac:dyDescent="0.25">
      <c r="A1076" s="80">
        <v>19698</v>
      </c>
      <c r="B1076" s="39" t="s">
        <v>8802</v>
      </c>
      <c r="C1076" s="39" t="s">
        <v>21</v>
      </c>
      <c r="D1076" s="50">
        <v>197</v>
      </c>
      <c r="E1076" s="48">
        <v>53514214883</v>
      </c>
      <c r="F1076" s="46">
        <v>1.5</v>
      </c>
      <c r="G1076" s="39" t="s">
        <v>22</v>
      </c>
    </row>
    <row r="1077" spans="1:7" s="2" customFormat="1" x14ac:dyDescent="0.25">
      <c r="A1077" s="80">
        <v>19708</v>
      </c>
      <c r="B1077" s="39" t="s">
        <v>8803</v>
      </c>
      <c r="C1077" s="39" t="s">
        <v>21</v>
      </c>
      <c r="D1077" s="50">
        <v>214.5</v>
      </c>
      <c r="E1077" s="48">
        <v>53514216580</v>
      </c>
      <c r="F1077" s="46">
        <v>8</v>
      </c>
      <c r="G1077" s="39" t="s">
        <v>22</v>
      </c>
    </row>
    <row r="1078" spans="1:7" s="2" customFormat="1" x14ac:dyDescent="0.25">
      <c r="A1078" s="81">
        <v>19709</v>
      </c>
      <c r="B1078" s="82" t="s">
        <v>8804</v>
      </c>
      <c r="C1078" s="82" t="s">
        <v>21</v>
      </c>
      <c r="D1078" s="50">
        <v>367</v>
      </c>
      <c r="E1078" s="83">
        <v>53514216603</v>
      </c>
      <c r="F1078" s="84">
        <v>8</v>
      </c>
      <c r="G1078" s="82" t="s">
        <v>22</v>
      </c>
    </row>
    <row r="1079" spans="1:7" s="2" customFormat="1" x14ac:dyDescent="0.25">
      <c r="A1079" s="80">
        <v>19710</v>
      </c>
      <c r="B1079" s="39" t="s">
        <v>8805</v>
      </c>
      <c r="C1079" s="39" t="s">
        <v>21</v>
      </c>
      <c r="D1079" s="50">
        <v>293.5</v>
      </c>
      <c r="E1079" s="48">
        <v>53514216627</v>
      </c>
      <c r="F1079" s="46">
        <v>8</v>
      </c>
      <c r="G1079" s="39" t="s">
        <v>22</v>
      </c>
    </row>
    <row r="1080" spans="1:7" s="2" customFormat="1" x14ac:dyDescent="0.25">
      <c r="A1080" s="80">
        <v>19768</v>
      </c>
      <c r="B1080" s="39" t="s">
        <v>8806</v>
      </c>
      <c r="C1080" s="39" t="s">
        <v>21</v>
      </c>
      <c r="D1080" s="50">
        <v>26</v>
      </c>
      <c r="E1080" s="48">
        <v>53514226619</v>
      </c>
      <c r="F1080" s="46">
        <v>0.2</v>
      </c>
      <c r="G1080" s="39" t="s">
        <v>22</v>
      </c>
    </row>
    <row r="1081" spans="1:7" s="2" customFormat="1" x14ac:dyDescent="0.25">
      <c r="A1081" s="80">
        <v>19857</v>
      </c>
      <c r="B1081" s="39" t="s">
        <v>8807</v>
      </c>
      <c r="C1081" s="39" t="s">
        <v>21</v>
      </c>
      <c r="D1081" s="50">
        <v>4</v>
      </c>
      <c r="E1081" s="48">
        <v>53514229795</v>
      </c>
      <c r="F1081" s="46">
        <v>0.02</v>
      </c>
      <c r="G1081" s="39" t="s">
        <v>22</v>
      </c>
    </row>
    <row r="1082" spans="1:7" s="2" customFormat="1" x14ac:dyDescent="0.25">
      <c r="A1082" s="80">
        <v>26014</v>
      </c>
      <c r="B1082" s="39" t="s">
        <v>8808</v>
      </c>
      <c r="C1082" s="39" t="s">
        <v>21</v>
      </c>
      <c r="D1082" s="50">
        <v>90</v>
      </c>
      <c r="E1082" s="48">
        <v>53514009007</v>
      </c>
      <c r="F1082" s="46">
        <v>1</v>
      </c>
      <c r="G1082" s="39" t="s">
        <v>22</v>
      </c>
    </row>
    <row r="1083" spans="1:7" s="2" customFormat="1" x14ac:dyDescent="0.25">
      <c r="A1083" s="80">
        <v>26016</v>
      </c>
      <c r="B1083" s="39" t="s">
        <v>8809</v>
      </c>
      <c r="C1083" s="39" t="s">
        <v>21</v>
      </c>
      <c r="D1083" s="50">
        <v>189</v>
      </c>
      <c r="E1083" s="48">
        <v>53514009014</v>
      </c>
      <c r="F1083" s="46">
        <v>2</v>
      </c>
      <c r="G1083" s="39" t="s">
        <v>22</v>
      </c>
    </row>
    <row r="1084" spans="1:7" s="2" customFormat="1" x14ac:dyDescent="0.25">
      <c r="A1084" s="80">
        <v>26033</v>
      </c>
      <c r="B1084" s="39" t="s">
        <v>8810</v>
      </c>
      <c r="C1084" s="39" t="s">
        <v>21</v>
      </c>
      <c r="D1084" s="50">
        <v>25</v>
      </c>
      <c r="E1084" s="48">
        <v>53514009038</v>
      </c>
      <c r="F1084" s="46">
        <v>0.35</v>
      </c>
      <c r="G1084" s="39" t="s">
        <v>22</v>
      </c>
    </row>
    <row r="1085" spans="1:7" s="2" customFormat="1" x14ac:dyDescent="0.25">
      <c r="A1085" s="80">
        <v>26075</v>
      </c>
      <c r="B1085" s="39" t="s">
        <v>8811</v>
      </c>
      <c r="C1085" s="39" t="s">
        <v>21</v>
      </c>
      <c r="D1085" s="50">
        <v>9.5</v>
      </c>
      <c r="E1085" s="48">
        <v>53514009113</v>
      </c>
      <c r="F1085" s="46">
        <v>0.01</v>
      </c>
      <c r="G1085" s="39" t="s">
        <v>22</v>
      </c>
    </row>
    <row r="1086" spans="1:7" s="2" customFormat="1" x14ac:dyDescent="0.25">
      <c r="A1086" s="80">
        <v>27009</v>
      </c>
      <c r="B1086" s="39" t="s">
        <v>8812</v>
      </c>
      <c r="C1086" s="39" t="s">
        <v>21</v>
      </c>
      <c r="D1086" s="50">
        <v>112.5</v>
      </c>
      <c r="E1086" s="48">
        <v>53514009137</v>
      </c>
      <c r="F1086" s="46">
        <v>0.21299999999999999</v>
      </c>
      <c r="G1086" s="39" t="s">
        <v>22</v>
      </c>
    </row>
    <row r="1087" spans="1:7" s="2" customFormat="1" x14ac:dyDescent="0.25">
      <c r="A1087" s="80">
        <v>27034</v>
      </c>
      <c r="B1087" s="39" t="s">
        <v>8813</v>
      </c>
      <c r="C1087" s="39" t="s">
        <v>21</v>
      </c>
      <c r="D1087" s="50">
        <v>33</v>
      </c>
      <c r="E1087" s="48">
        <v>53514009212</v>
      </c>
      <c r="F1087" s="46">
        <v>6</v>
      </c>
      <c r="G1087" s="39" t="s">
        <v>22</v>
      </c>
    </row>
    <row r="1088" spans="1:7" s="2" customFormat="1" x14ac:dyDescent="0.25">
      <c r="A1088" s="80">
        <v>28011</v>
      </c>
      <c r="B1088" s="39" t="s">
        <v>8814</v>
      </c>
      <c r="C1088" s="39" t="s">
        <v>21</v>
      </c>
      <c r="D1088" s="50">
        <v>75</v>
      </c>
      <c r="E1088" s="48">
        <v>53514009243</v>
      </c>
      <c r="F1088" s="46">
        <v>0.2</v>
      </c>
      <c r="G1088" s="39" t="s">
        <v>22</v>
      </c>
    </row>
    <row r="1089" spans="1:7" s="2" customFormat="1" x14ac:dyDescent="0.25">
      <c r="A1089" s="80">
        <v>34007</v>
      </c>
      <c r="B1089" s="39" t="s">
        <v>7762</v>
      </c>
      <c r="C1089" s="39" t="s">
        <v>21</v>
      </c>
      <c r="D1089" s="50">
        <v>1</v>
      </c>
      <c r="E1089" s="48">
        <v>53514009441</v>
      </c>
      <c r="F1089" s="46">
        <v>0.01</v>
      </c>
      <c r="G1089" s="39" t="s">
        <v>22</v>
      </c>
    </row>
    <row r="1090" spans="1:7" s="2" customFormat="1" x14ac:dyDescent="0.25">
      <c r="A1090" s="80">
        <v>34019</v>
      </c>
      <c r="B1090" s="39" t="s">
        <v>8815</v>
      </c>
      <c r="C1090" s="39" t="s">
        <v>21</v>
      </c>
      <c r="D1090" s="50">
        <v>8.5</v>
      </c>
      <c r="E1090" s="48">
        <v>53514009489</v>
      </c>
      <c r="F1090" s="46">
        <v>0.36</v>
      </c>
      <c r="G1090" s="39" t="s">
        <v>22</v>
      </c>
    </row>
    <row r="1091" spans="1:7" s="2" customFormat="1" x14ac:dyDescent="0.25">
      <c r="A1091" s="80">
        <v>34041</v>
      </c>
      <c r="B1091" s="39" t="s">
        <v>8816</v>
      </c>
      <c r="C1091" s="39" t="s">
        <v>21</v>
      </c>
      <c r="D1091" s="50">
        <v>2.5</v>
      </c>
      <c r="E1091" s="48">
        <v>53514009502</v>
      </c>
      <c r="F1091" s="46">
        <v>0.02</v>
      </c>
      <c r="G1091" s="39" t="s">
        <v>22</v>
      </c>
    </row>
    <row r="1092" spans="1:7" s="2" customFormat="1" x14ac:dyDescent="0.25">
      <c r="A1092" s="80">
        <v>34046</v>
      </c>
      <c r="B1092" s="39" t="s">
        <v>7759</v>
      </c>
      <c r="C1092" s="39" t="s">
        <v>21</v>
      </c>
      <c r="D1092" s="50">
        <v>1.5</v>
      </c>
      <c r="E1092" s="48">
        <v>53514009519</v>
      </c>
      <c r="F1092" s="46">
        <v>0.01</v>
      </c>
      <c r="G1092" s="39" t="s">
        <v>22</v>
      </c>
    </row>
    <row r="1093" spans="1:7" s="2" customFormat="1" x14ac:dyDescent="0.25">
      <c r="A1093" s="80">
        <v>34052</v>
      </c>
      <c r="B1093" s="39" t="s">
        <v>8817</v>
      </c>
      <c r="C1093" s="39" t="s">
        <v>21</v>
      </c>
      <c r="D1093" s="50">
        <v>5</v>
      </c>
      <c r="E1093" s="48">
        <v>53514009540</v>
      </c>
      <c r="F1093" s="46">
        <v>0.02</v>
      </c>
      <c r="G1093" s="39" t="s">
        <v>22</v>
      </c>
    </row>
    <row r="1094" spans="1:7" s="2" customFormat="1" x14ac:dyDescent="0.25">
      <c r="A1094" s="80">
        <v>34067</v>
      </c>
      <c r="B1094" s="39" t="s">
        <v>8818</v>
      </c>
      <c r="C1094" s="39" t="s">
        <v>21</v>
      </c>
      <c r="D1094" s="50">
        <v>28</v>
      </c>
      <c r="E1094" s="48">
        <v>53514009601</v>
      </c>
      <c r="F1094" s="46">
        <v>2</v>
      </c>
      <c r="G1094" s="39" t="s">
        <v>22</v>
      </c>
    </row>
    <row r="1095" spans="1:7" s="2" customFormat="1" x14ac:dyDescent="0.25">
      <c r="A1095" s="80">
        <v>34075</v>
      </c>
      <c r="B1095" s="39" t="s">
        <v>8819</v>
      </c>
      <c r="C1095" s="39" t="s">
        <v>21</v>
      </c>
      <c r="D1095" s="50">
        <v>14</v>
      </c>
      <c r="E1095" s="48">
        <v>53514009618</v>
      </c>
      <c r="F1095" s="46">
        <v>0.1</v>
      </c>
      <c r="G1095" s="39" t="s">
        <v>22</v>
      </c>
    </row>
    <row r="1096" spans="1:7" s="2" customFormat="1" x14ac:dyDescent="0.25">
      <c r="A1096" s="80">
        <v>34081</v>
      </c>
      <c r="B1096" s="39" t="s">
        <v>8820</v>
      </c>
      <c r="C1096" s="39" t="s">
        <v>21</v>
      </c>
      <c r="D1096" s="50">
        <v>88.5</v>
      </c>
      <c r="E1096" s="48">
        <v>53514009625</v>
      </c>
      <c r="F1096" s="46">
        <v>0.5</v>
      </c>
      <c r="G1096" s="39" t="s">
        <v>22</v>
      </c>
    </row>
    <row r="1097" spans="1:7" s="2" customFormat="1" x14ac:dyDescent="0.25">
      <c r="A1097" s="80">
        <v>34082</v>
      </c>
      <c r="B1097" s="39" t="s">
        <v>8821</v>
      </c>
      <c r="C1097" s="39" t="s">
        <v>21</v>
      </c>
      <c r="D1097" s="50">
        <v>0.5</v>
      </c>
      <c r="E1097" s="48">
        <v>53514009632</v>
      </c>
      <c r="F1097" s="46">
        <v>0.1</v>
      </c>
      <c r="G1097" s="39" t="s">
        <v>22</v>
      </c>
    </row>
    <row r="1098" spans="1:7" s="2" customFormat="1" x14ac:dyDescent="0.25">
      <c r="A1098" s="80">
        <v>34086</v>
      </c>
      <c r="B1098" s="39" t="s">
        <v>7768</v>
      </c>
      <c r="C1098" s="39" t="s">
        <v>21</v>
      </c>
      <c r="D1098" s="50">
        <v>5</v>
      </c>
      <c r="E1098" s="48">
        <v>53514009663</v>
      </c>
      <c r="F1098" s="46">
        <v>0.2</v>
      </c>
      <c r="G1098" s="39" t="s">
        <v>22</v>
      </c>
    </row>
    <row r="1099" spans="1:7" s="2" customFormat="1" x14ac:dyDescent="0.25">
      <c r="A1099" s="80">
        <v>34090</v>
      </c>
      <c r="B1099" s="39" t="s">
        <v>8822</v>
      </c>
      <c r="C1099" s="39" t="s">
        <v>21</v>
      </c>
      <c r="D1099" s="50">
        <v>0.5</v>
      </c>
      <c r="E1099" s="48">
        <v>53514009670</v>
      </c>
      <c r="F1099" s="46">
        <v>3.0000000000000001E-3</v>
      </c>
      <c r="G1099" s="39" t="s">
        <v>22</v>
      </c>
    </row>
    <row r="1100" spans="1:7" s="2" customFormat="1" x14ac:dyDescent="0.25">
      <c r="A1100" s="80">
        <v>34091</v>
      </c>
      <c r="B1100" s="39" t="s">
        <v>8823</v>
      </c>
      <c r="C1100" s="39" t="s">
        <v>21</v>
      </c>
      <c r="D1100" s="50">
        <v>89</v>
      </c>
      <c r="E1100" s="48">
        <v>53514009687</v>
      </c>
      <c r="F1100" s="46">
        <v>2.5</v>
      </c>
      <c r="G1100" s="39" t="s">
        <v>22</v>
      </c>
    </row>
    <row r="1101" spans="1:7" s="2" customFormat="1" x14ac:dyDescent="0.25">
      <c r="A1101" s="80">
        <v>36067</v>
      </c>
      <c r="B1101" s="39" t="s">
        <v>8824</v>
      </c>
      <c r="C1101" s="39" t="s">
        <v>21</v>
      </c>
      <c r="D1101" s="50">
        <v>248.5</v>
      </c>
      <c r="E1101" s="48">
        <v>53514009779</v>
      </c>
      <c r="F1101" s="46">
        <v>2.2999999999999998</v>
      </c>
      <c r="G1101" s="39" t="s">
        <v>22</v>
      </c>
    </row>
    <row r="1102" spans="1:7" s="2" customFormat="1" x14ac:dyDescent="0.25">
      <c r="A1102" s="80">
        <v>36081</v>
      </c>
      <c r="B1102" s="39" t="s">
        <v>8825</v>
      </c>
      <c r="C1102" s="39" t="s">
        <v>21</v>
      </c>
      <c r="D1102" s="50">
        <v>318.5</v>
      </c>
      <c r="E1102" s="48">
        <v>53514009786</v>
      </c>
      <c r="F1102" s="46">
        <v>3.7</v>
      </c>
      <c r="G1102" s="39" t="s">
        <v>22</v>
      </c>
    </row>
    <row r="1103" spans="1:7" s="2" customFormat="1" x14ac:dyDescent="0.25">
      <c r="A1103" s="80">
        <v>54021</v>
      </c>
      <c r="B1103" s="39" t="s">
        <v>8826</v>
      </c>
      <c r="C1103" s="39" t="s">
        <v>21</v>
      </c>
      <c r="D1103" s="50">
        <v>11.5</v>
      </c>
      <c r="E1103" s="48">
        <v>53514009953</v>
      </c>
      <c r="F1103" s="46">
        <v>0.1</v>
      </c>
      <c r="G1103" s="39" t="s">
        <v>22</v>
      </c>
    </row>
    <row r="1104" spans="1:7" s="2" customFormat="1" x14ac:dyDescent="0.25">
      <c r="A1104" s="80">
        <v>54024</v>
      </c>
      <c r="B1104" s="39" t="s">
        <v>8827</v>
      </c>
      <c r="C1104" s="39" t="s">
        <v>21</v>
      </c>
      <c r="D1104" s="50">
        <v>5</v>
      </c>
      <c r="E1104" s="48">
        <v>53514009960</v>
      </c>
      <c r="F1104" s="46">
        <v>0.02</v>
      </c>
      <c r="G1104" s="39" t="s">
        <v>22</v>
      </c>
    </row>
    <row r="1105" spans="1:7" s="2" customFormat="1" x14ac:dyDescent="0.25">
      <c r="A1105" s="80">
        <v>54026</v>
      </c>
      <c r="B1105" s="39" t="s">
        <v>7818</v>
      </c>
      <c r="C1105" s="39" t="s">
        <v>21</v>
      </c>
      <c r="D1105" s="50">
        <v>22</v>
      </c>
      <c r="E1105" s="48">
        <v>53514009984</v>
      </c>
      <c r="F1105" s="46">
        <v>0.7</v>
      </c>
      <c r="G1105" s="39" t="s">
        <v>22</v>
      </c>
    </row>
    <row r="1106" spans="1:7" s="2" customFormat="1" x14ac:dyDescent="0.25">
      <c r="A1106" s="80">
        <v>54032</v>
      </c>
      <c r="B1106" s="39" t="s">
        <v>8828</v>
      </c>
      <c r="C1106" s="39" t="s">
        <v>21</v>
      </c>
      <c r="D1106" s="50">
        <v>20</v>
      </c>
      <c r="E1106" s="48">
        <v>53514010010</v>
      </c>
      <c r="F1106" s="46">
        <v>2</v>
      </c>
      <c r="G1106" s="39" t="s">
        <v>22</v>
      </c>
    </row>
    <row r="1107" spans="1:7" s="2" customFormat="1" x14ac:dyDescent="0.25">
      <c r="A1107" s="80">
        <v>54036</v>
      </c>
      <c r="B1107" s="39" t="s">
        <v>8829</v>
      </c>
      <c r="C1107" s="39" t="s">
        <v>21</v>
      </c>
      <c r="D1107" s="50">
        <v>2</v>
      </c>
      <c r="E1107" s="48">
        <v>53514010034</v>
      </c>
      <c r="F1107" s="46">
        <v>0</v>
      </c>
      <c r="G1107" s="39" t="s">
        <v>22</v>
      </c>
    </row>
    <row r="1108" spans="1:7" s="2" customFormat="1" x14ac:dyDescent="0.25">
      <c r="A1108" s="80">
        <v>54040</v>
      </c>
      <c r="B1108" s="39" t="s">
        <v>8830</v>
      </c>
      <c r="C1108" s="39" t="s">
        <v>21</v>
      </c>
      <c r="D1108" s="50">
        <v>104</v>
      </c>
      <c r="E1108" s="48">
        <v>53514010058</v>
      </c>
      <c r="F1108" s="46">
        <v>4</v>
      </c>
      <c r="G1108" s="39" t="s">
        <v>22</v>
      </c>
    </row>
    <row r="1109" spans="1:7" s="2" customFormat="1" x14ac:dyDescent="0.25">
      <c r="A1109" s="80">
        <v>54051</v>
      </c>
      <c r="B1109" s="39" t="s">
        <v>7966</v>
      </c>
      <c r="C1109" s="39" t="s">
        <v>21</v>
      </c>
      <c r="D1109" s="50">
        <v>76</v>
      </c>
      <c r="E1109" s="48">
        <v>53514010096</v>
      </c>
      <c r="F1109" s="46">
        <v>2.5</v>
      </c>
      <c r="G1109" s="39" t="s">
        <v>22</v>
      </c>
    </row>
    <row r="1110" spans="1:7" s="2" customFormat="1" x14ac:dyDescent="0.25">
      <c r="A1110" s="80">
        <v>54062</v>
      </c>
      <c r="B1110" s="39" t="s">
        <v>8831</v>
      </c>
      <c r="C1110" s="39" t="s">
        <v>21</v>
      </c>
      <c r="D1110" s="50">
        <v>2</v>
      </c>
      <c r="E1110" s="48">
        <v>53514010126</v>
      </c>
      <c r="F1110" s="46">
        <v>1.0999999999999999E-2</v>
      </c>
      <c r="G1110" s="39" t="s">
        <v>22</v>
      </c>
    </row>
    <row r="1111" spans="1:7" s="2" customFormat="1" x14ac:dyDescent="0.25">
      <c r="A1111" s="80">
        <v>54069</v>
      </c>
      <c r="B1111" s="39" t="s">
        <v>7816</v>
      </c>
      <c r="C1111" s="39" t="s">
        <v>21</v>
      </c>
      <c r="D1111" s="50">
        <v>31.5</v>
      </c>
      <c r="E1111" s="48">
        <v>53514010133</v>
      </c>
      <c r="F1111" s="46">
        <v>1.1000000000000001</v>
      </c>
      <c r="G1111" s="39" t="s">
        <v>22</v>
      </c>
    </row>
    <row r="1112" spans="1:7" s="2" customFormat="1" x14ac:dyDescent="0.25">
      <c r="A1112" s="80">
        <v>54070</v>
      </c>
      <c r="B1112" s="39" t="s">
        <v>8832</v>
      </c>
      <c r="C1112" s="39" t="s">
        <v>21</v>
      </c>
      <c r="D1112" s="50">
        <v>55</v>
      </c>
      <c r="E1112" s="48">
        <v>53514010140</v>
      </c>
      <c r="F1112" s="46">
        <v>1.2</v>
      </c>
      <c r="G1112" s="39" t="s">
        <v>22</v>
      </c>
    </row>
    <row r="1113" spans="1:7" s="2" customFormat="1" x14ac:dyDescent="0.25">
      <c r="A1113" s="80">
        <v>54076</v>
      </c>
      <c r="B1113" s="39" t="s">
        <v>8833</v>
      </c>
      <c r="C1113" s="39" t="s">
        <v>21</v>
      </c>
      <c r="D1113" s="50">
        <v>74</v>
      </c>
      <c r="E1113" s="48">
        <v>53514010157</v>
      </c>
      <c r="F1113" s="46">
        <v>6</v>
      </c>
      <c r="G1113" s="39" t="s">
        <v>22</v>
      </c>
    </row>
    <row r="1114" spans="1:7" s="2" customFormat="1" x14ac:dyDescent="0.25">
      <c r="A1114" s="80">
        <v>54077</v>
      </c>
      <c r="B1114" s="39" t="s">
        <v>8834</v>
      </c>
      <c r="C1114" s="39" t="s">
        <v>21</v>
      </c>
      <c r="D1114" s="50">
        <v>15.5</v>
      </c>
      <c r="E1114" s="48">
        <v>53514010164</v>
      </c>
      <c r="F1114" s="46">
        <v>0.01</v>
      </c>
      <c r="G1114" s="39" t="s">
        <v>22</v>
      </c>
    </row>
    <row r="1115" spans="1:7" s="2" customFormat="1" x14ac:dyDescent="0.25">
      <c r="A1115" s="80">
        <v>54085</v>
      </c>
      <c r="B1115" s="39" t="s">
        <v>8835</v>
      </c>
      <c r="C1115" s="39" t="s">
        <v>21</v>
      </c>
      <c r="D1115" s="50">
        <v>6</v>
      </c>
      <c r="E1115" s="48">
        <v>53514010195</v>
      </c>
      <c r="F1115" s="46">
        <v>0.01</v>
      </c>
      <c r="G1115" s="39" t="s">
        <v>22</v>
      </c>
    </row>
    <row r="1116" spans="1:7" s="2" customFormat="1" x14ac:dyDescent="0.25">
      <c r="A1116" s="80">
        <v>54102</v>
      </c>
      <c r="B1116" s="39" t="s">
        <v>7977</v>
      </c>
      <c r="C1116" s="39" t="s">
        <v>21</v>
      </c>
      <c r="D1116" s="50">
        <v>46</v>
      </c>
      <c r="E1116" s="48">
        <v>53514010225</v>
      </c>
      <c r="F1116" s="46">
        <v>0.9</v>
      </c>
      <c r="G1116" s="39" t="s">
        <v>22</v>
      </c>
    </row>
    <row r="1117" spans="1:7" s="2" customFormat="1" x14ac:dyDescent="0.25">
      <c r="A1117" s="80">
        <v>54103</v>
      </c>
      <c r="B1117" s="39" t="s">
        <v>7979</v>
      </c>
      <c r="C1117" s="39" t="s">
        <v>21</v>
      </c>
      <c r="D1117" s="50">
        <v>52.5</v>
      </c>
      <c r="E1117" s="48">
        <v>53514010232</v>
      </c>
      <c r="F1117" s="46">
        <v>1.4</v>
      </c>
      <c r="G1117" s="39" t="s">
        <v>22</v>
      </c>
    </row>
    <row r="1118" spans="1:7" s="2" customFormat="1" x14ac:dyDescent="0.25">
      <c r="A1118" s="80">
        <v>54107</v>
      </c>
      <c r="B1118" s="39" t="s">
        <v>8836</v>
      </c>
      <c r="C1118" s="39" t="s">
        <v>21</v>
      </c>
      <c r="D1118" s="50">
        <v>69</v>
      </c>
      <c r="E1118" s="48">
        <v>53514010263</v>
      </c>
      <c r="F1118" s="46">
        <v>2.5</v>
      </c>
      <c r="G1118" s="39" t="s">
        <v>22</v>
      </c>
    </row>
    <row r="1119" spans="1:7" s="2" customFormat="1" x14ac:dyDescent="0.25">
      <c r="A1119" s="80">
        <v>54112</v>
      </c>
      <c r="B1119" s="39" t="s">
        <v>8837</v>
      </c>
      <c r="C1119" s="39" t="s">
        <v>21</v>
      </c>
      <c r="D1119" s="50">
        <v>48.5</v>
      </c>
      <c r="E1119" s="48">
        <v>53514010270</v>
      </c>
      <c r="F1119" s="46">
        <v>1.1000000000000001</v>
      </c>
      <c r="G1119" s="39" t="s">
        <v>22</v>
      </c>
    </row>
    <row r="1120" spans="1:7" s="2" customFormat="1" x14ac:dyDescent="0.25">
      <c r="A1120" s="80">
        <v>56051</v>
      </c>
      <c r="B1120" s="39" t="s">
        <v>7972</v>
      </c>
      <c r="C1120" s="39" t="s">
        <v>21</v>
      </c>
      <c r="D1120" s="50">
        <v>303.5</v>
      </c>
      <c r="E1120" s="48">
        <v>53514010317</v>
      </c>
      <c r="F1120" s="46">
        <v>3</v>
      </c>
      <c r="G1120" s="39" t="s">
        <v>22</v>
      </c>
    </row>
    <row r="1121" spans="1:7" s="2" customFormat="1" x14ac:dyDescent="0.25">
      <c r="A1121" s="80">
        <v>57010</v>
      </c>
      <c r="B1121" s="39" t="s">
        <v>8838</v>
      </c>
      <c r="C1121" s="39" t="s">
        <v>21</v>
      </c>
      <c r="D1121" s="50">
        <v>17.5</v>
      </c>
      <c r="E1121" s="48">
        <v>53514010324</v>
      </c>
      <c r="F1121" s="46">
        <v>1.5</v>
      </c>
      <c r="G1121" s="39" t="s">
        <v>22</v>
      </c>
    </row>
    <row r="1122" spans="1:7" s="2" customFormat="1" x14ac:dyDescent="0.25">
      <c r="A1122" s="80">
        <v>57018</v>
      </c>
      <c r="B1122" s="39" t="s">
        <v>8839</v>
      </c>
      <c r="C1122" s="39" t="s">
        <v>21</v>
      </c>
      <c r="D1122" s="50">
        <v>36.5</v>
      </c>
      <c r="E1122" s="48">
        <v>53514010331</v>
      </c>
      <c r="F1122" s="46">
        <v>5.5</v>
      </c>
      <c r="G1122" s="39" t="s">
        <v>22</v>
      </c>
    </row>
    <row r="1123" spans="1:7" s="2" customFormat="1" x14ac:dyDescent="0.25">
      <c r="A1123" s="80">
        <v>57029</v>
      </c>
      <c r="B1123" s="39" t="s">
        <v>8840</v>
      </c>
      <c r="C1123" s="39" t="s">
        <v>21</v>
      </c>
      <c r="D1123" s="50">
        <v>34</v>
      </c>
      <c r="E1123" s="48">
        <v>53514010355</v>
      </c>
      <c r="F1123" s="46">
        <v>4.41</v>
      </c>
      <c r="G1123" s="39" t="s">
        <v>22</v>
      </c>
    </row>
    <row r="1124" spans="1:7" s="2" customFormat="1" x14ac:dyDescent="0.25">
      <c r="A1124" s="80">
        <v>57059</v>
      </c>
      <c r="B1124" s="39" t="s">
        <v>8841</v>
      </c>
      <c r="C1124" s="39" t="s">
        <v>21</v>
      </c>
      <c r="D1124" s="50">
        <v>88.5</v>
      </c>
      <c r="E1124" s="48">
        <v>53514010362</v>
      </c>
      <c r="F1124" s="46">
        <v>3.9</v>
      </c>
      <c r="G1124" s="39" t="s">
        <v>22</v>
      </c>
    </row>
    <row r="1125" spans="1:7" s="2" customFormat="1" x14ac:dyDescent="0.25">
      <c r="A1125" s="80">
        <v>57060</v>
      </c>
      <c r="B1125" s="39" t="s">
        <v>8842</v>
      </c>
      <c r="C1125" s="39" t="s">
        <v>21</v>
      </c>
      <c r="D1125" s="50">
        <v>13</v>
      </c>
      <c r="E1125" s="48">
        <v>53514010379</v>
      </c>
      <c r="F1125" s="46">
        <v>0.2</v>
      </c>
      <c r="G1125" s="39" t="s">
        <v>22</v>
      </c>
    </row>
    <row r="1126" spans="1:7" s="2" customFormat="1" x14ac:dyDescent="0.25">
      <c r="A1126" s="80">
        <v>59001</v>
      </c>
      <c r="B1126" s="39" t="s">
        <v>8843</v>
      </c>
      <c r="C1126" s="39" t="s">
        <v>21</v>
      </c>
      <c r="D1126" s="50">
        <v>138</v>
      </c>
      <c r="E1126" s="48">
        <v>53514010386</v>
      </c>
      <c r="F1126" s="46">
        <v>2</v>
      </c>
      <c r="G1126" s="39" t="s">
        <v>3727</v>
      </c>
    </row>
    <row r="1127" spans="1:7" s="2" customFormat="1" x14ac:dyDescent="0.25">
      <c r="A1127" s="81">
        <v>59005</v>
      </c>
      <c r="B1127" s="82" t="s">
        <v>8844</v>
      </c>
      <c r="C1127" s="82" t="s">
        <v>21</v>
      </c>
      <c r="D1127" s="50">
        <v>485</v>
      </c>
      <c r="E1127" s="83">
        <v>53514010393</v>
      </c>
      <c r="F1127" s="84">
        <v>7.2</v>
      </c>
      <c r="G1127" s="82" t="s">
        <v>22</v>
      </c>
    </row>
    <row r="1128" spans="1:7" s="2" customFormat="1" x14ac:dyDescent="0.25">
      <c r="A1128" s="81">
        <v>59009</v>
      </c>
      <c r="B1128" s="82" t="s">
        <v>8845</v>
      </c>
      <c r="C1128" s="82" t="s">
        <v>21</v>
      </c>
      <c r="D1128" s="50">
        <v>399</v>
      </c>
      <c r="E1128" s="83">
        <v>53514010409</v>
      </c>
      <c r="F1128" s="84">
        <v>6.7</v>
      </c>
      <c r="G1128" s="82" t="s">
        <v>22</v>
      </c>
    </row>
    <row r="1129" spans="1:7" s="2" customFormat="1" x14ac:dyDescent="0.25">
      <c r="A1129" s="80">
        <v>73013</v>
      </c>
      <c r="B1129" s="39" t="s">
        <v>8846</v>
      </c>
      <c r="C1129" s="39" t="s">
        <v>21</v>
      </c>
      <c r="D1129" s="50">
        <v>15</v>
      </c>
      <c r="E1129" s="48">
        <v>53514010508</v>
      </c>
      <c r="F1129" s="46">
        <v>0.2</v>
      </c>
      <c r="G1129" s="39" t="s">
        <v>22</v>
      </c>
    </row>
    <row r="1130" spans="1:7" s="2" customFormat="1" x14ac:dyDescent="0.25">
      <c r="A1130" s="80">
        <v>75003</v>
      </c>
      <c r="B1130" s="39" t="s">
        <v>8847</v>
      </c>
      <c r="C1130" s="39" t="s">
        <v>21</v>
      </c>
      <c r="D1130" s="50">
        <v>137.5</v>
      </c>
      <c r="E1130" s="48">
        <v>53514010539</v>
      </c>
      <c r="F1130" s="46">
        <v>2.65</v>
      </c>
      <c r="G1130" s="39" t="s">
        <v>22</v>
      </c>
    </row>
    <row r="1131" spans="1:7" s="2" customFormat="1" x14ac:dyDescent="0.25">
      <c r="A1131" s="80">
        <v>75007</v>
      </c>
      <c r="B1131" s="39" t="s">
        <v>8848</v>
      </c>
      <c r="C1131" s="39" t="s">
        <v>21</v>
      </c>
      <c r="D1131" s="50">
        <v>165.5</v>
      </c>
      <c r="E1131" s="48">
        <v>53514010553</v>
      </c>
      <c r="F1131" s="46">
        <v>2.9</v>
      </c>
      <c r="G1131" s="39" t="s">
        <v>22</v>
      </c>
    </row>
    <row r="1132" spans="1:7" s="2" customFormat="1" x14ac:dyDescent="0.25">
      <c r="A1132" s="80">
        <v>79020</v>
      </c>
      <c r="B1132" s="39" t="s">
        <v>8849</v>
      </c>
      <c r="C1132" s="39" t="s">
        <v>21</v>
      </c>
      <c r="D1132" s="50">
        <v>53</v>
      </c>
      <c r="E1132" s="48">
        <v>53514010652</v>
      </c>
      <c r="F1132" s="46">
        <v>0.2</v>
      </c>
      <c r="G1132" s="39" t="s">
        <v>22</v>
      </c>
    </row>
    <row r="1133" spans="1:7" s="2" customFormat="1" x14ac:dyDescent="0.25">
      <c r="A1133" s="80">
        <v>94018</v>
      </c>
      <c r="B1133" s="39" t="s">
        <v>8850</v>
      </c>
      <c r="C1133" s="39" t="s">
        <v>21</v>
      </c>
      <c r="D1133" s="50">
        <v>107.5</v>
      </c>
      <c r="E1133" s="48">
        <v>53514010720</v>
      </c>
      <c r="F1133" s="46">
        <v>10</v>
      </c>
      <c r="G1133" s="39" t="s">
        <v>22</v>
      </c>
    </row>
    <row r="1134" spans="1:7" s="2" customFormat="1" x14ac:dyDescent="0.25">
      <c r="A1134" s="80">
        <v>94028</v>
      </c>
      <c r="B1134" s="39" t="s">
        <v>7762</v>
      </c>
      <c r="C1134" s="39" t="s">
        <v>21</v>
      </c>
      <c r="D1134" s="50">
        <v>1</v>
      </c>
      <c r="E1134" s="48">
        <v>53514010812</v>
      </c>
      <c r="F1134" s="46">
        <v>0.01</v>
      </c>
      <c r="G1134" s="39" t="s">
        <v>22</v>
      </c>
    </row>
    <row r="1135" spans="1:7" s="2" customFormat="1" x14ac:dyDescent="0.25">
      <c r="A1135" s="80">
        <v>94030</v>
      </c>
      <c r="B1135" s="39" t="s">
        <v>7759</v>
      </c>
      <c r="C1135" s="39" t="s">
        <v>21</v>
      </c>
      <c r="D1135" s="50">
        <v>2</v>
      </c>
      <c r="E1135" s="48">
        <v>53514010836</v>
      </c>
      <c r="F1135" s="46">
        <v>0.01</v>
      </c>
      <c r="G1135" s="39" t="s">
        <v>22</v>
      </c>
    </row>
    <row r="1136" spans="1:7" s="2" customFormat="1" x14ac:dyDescent="0.25">
      <c r="A1136" s="80">
        <v>94032</v>
      </c>
      <c r="B1136" s="39" t="s">
        <v>8851</v>
      </c>
      <c r="C1136" s="39" t="s">
        <v>21</v>
      </c>
      <c r="D1136" s="50">
        <v>6</v>
      </c>
      <c r="E1136" s="48">
        <v>53514010850</v>
      </c>
      <c r="F1136" s="46">
        <v>0.05</v>
      </c>
      <c r="G1136" s="39" t="s">
        <v>22</v>
      </c>
    </row>
    <row r="1137" spans="1:7" s="2" customFormat="1" x14ac:dyDescent="0.25">
      <c r="A1137" s="80">
        <v>94037</v>
      </c>
      <c r="B1137" s="39" t="s">
        <v>8852</v>
      </c>
      <c r="C1137" s="39" t="s">
        <v>21</v>
      </c>
      <c r="D1137" s="50">
        <v>51</v>
      </c>
      <c r="E1137" s="48">
        <v>53514010874</v>
      </c>
      <c r="F1137" s="46">
        <v>2.7</v>
      </c>
      <c r="G1137" s="39" t="s">
        <v>22</v>
      </c>
    </row>
    <row r="1138" spans="1:7" s="2" customFormat="1" x14ac:dyDescent="0.25">
      <c r="A1138" s="80">
        <v>94041</v>
      </c>
      <c r="B1138" s="39" t="s">
        <v>7822</v>
      </c>
      <c r="C1138" s="39" t="s">
        <v>21</v>
      </c>
      <c r="D1138" s="50">
        <v>30.5</v>
      </c>
      <c r="E1138" s="48">
        <v>53514010904</v>
      </c>
      <c r="F1138" s="46">
        <v>0.02</v>
      </c>
      <c r="G1138" s="39" t="s">
        <v>22</v>
      </c>
    </row>
    <row r="1139" spans="1:7" s="2" customFormat="1" x14ac:dyDescent="0.25">
      <c r="A1139" s="80">
        <v>94043</v>
      </c>
      <c r="B1139" s="39" t="s">
        <v>8853</v>
      </c>
      <c r="C1139" s="39" t="s">
        <v>21</v>
      </c>
      <c r="D1139" s="50">
        <v>12.5</v>
      </c>
      <c r="E1139" s="48">
        <v>53514010911</v>
      </c>
      <c r="F1139" s="46">
        <v>0.1</v>
      </c>
      <c r="G1139" s="39" t="s">
        <v>22</v>
      </c>
    </row>
    <row r="1140" spans="1:7" s="2" customFormat="1" x14ac:dyDescent="0.25">
      <c r="A1140" s="80">
        <v>94048</v>
      </c>
      <c r="B1140" s="39" t="s">
        <v>7768</v>
      </c>
      <c r="C1140" s="39" t="s">
        <v>21</v>
      </c>
      <c r="D1140" s="50">
        <v>3</v>
      </c>
      <c r="E1140" s="48">
        <v>53514010935</v>
      </c>
      <c r="F1140" s="46">
        <v>0.03</v>
      </c>
      <c r="G1140" s="39" t="s">
        <v>22</v>
      </c>
    </row>
    <row r="1141" spans="1:7" s="2" customFormat="1" x14ac:dyDescent="0.25">
      <c r="A1141" s="80">
        <v>94071</v>
      </c>
      <c r="B1141" s="39" t="s">
        <v>8854</v>
      </c>
      <c r="C1141" s="39" t="s">
        <v>21</v>
      </c>
      <c r="D1141" s="50">
        <v>38</v>
      </c>
      <c r="E1141" s="48">
        <v>53514010973</v>
      </c>
      <c r="F1141" s="46">
        <v>1.1000000000000001</v>
      </c>
      <c r="G1141" s="39" t="s">
        <v>22</v>
      </c>
    </row>
    <row r="1142" spans="1:7" s="2" customFormat="1" x14ac:dyDescent="0.25">
      <c r="A1142" s="80">
        <v>94072</v>
      </c>
      <c r="B1142" s="39" t="s">
        <v>8855</v>
      </c>
      <c r="C1142" s="39" t="s">
        <v>21</v>
      </c>
      <c r="D1142" s="50">
        <v>47</v>
      </c>
      <c r="E1142" s="48">
        <v>53514010980</v>
      </c>
      <c r="F1142" s="46">
        <v>1.1000000000000001</v>
      </c>
      <c r="G1142" s="39" t="s">
        <v>22</v>
      </c>
    </row>
    <row r="1143" spans="1:7" s="2" customFormat="1" x14ac:dyDescent="0.25">
      <c r="A1143" s="80">
        <v>94075</v>
      </c>
      <c r="B1143" s="39" t="s">
        <v>8856</v>
      </c>
      <c r="C1143" s="39" t="s">
        <v>21</v>
      </c>
      <c r="D1143" s="50">
        <v>45</v>
      </c>
      <c r="E1143" s="48">
        <v>53514010997</v>
      </c>
      <c r="F1143" s="46">
        <v>1.1000000000000001</v>
      </c>
      <c r="G1143" s="39" t="s">
        <v>22</v>
      </c>
    </row>
    <row r="1144" spans="1:7" s="2" customFormat="1" x14ac:dyDescent="0.25">
      <c r="A1144" s="80">
        <v>94078</v>
      </c>
      <c r="B1144" s="39" t="s">
        <v>8857</v>
      </c>
      <c r="C1144" s="39" t="s">
        <v>21</v>
      </c>
      <c r="D1144" s="50">
        <v>7.5</v>
      </c>
      <c r="E1144" s="48">
        <v>53514011000</v>
      </c>
      <c r="F1144" s="46">
        <v>0.01</v>
      </c>
      <c r="G1144" s="39" t="s">
        <v>22</v>
      </c>
    </row>
    <row r="1145" spans="1:7" s="2" customFormat="1" x14ac:dyDescent="0.25">
      <c r="A1145" s="80">
        <v>94080</v>
      </c>
      <c r="B1145" s="39" t="s">
        <v>8858</v>
      </c>
      <c r="C1145" s="39" t="s">
        <v>21</v>
      </c>
      <c r="D1145" s="50">
        <v>11.5</v>
      </c>
      <c r="E1145" s="48">
        <v>53514011024</v>
      </c>
      <c r="F1145" s="46">
        <v>0.1</v>
      </c>
      <c r="G1145" s="39" t="s">
        <v>22</v>
      </c>
    </row>
    <row r="1146" spans="1:7" s="2" customFormat="1" x14ac:dyDescent="0.25">
      <c r="A1146" s="80">
        <v>94099</v>
      </c>
      <c r="B1146" s="39" t="s">
        <v>8859</v>
      </c>
      <c r="C1146" s="39" t="s">
        <v>21</v>
      </c>
      <c r="D1146" s="50">
        <v>23.5</v>
      </c>
      <c r="E1146" s="48">
        <v>53514011086</v>
      </c>
      <c r="F1146" s="46">
        <v>0.1</v>
      </c>
      <c r="G1146" s="39" t="s">
        <v>22</v>
      </c>
    </row>
    <row r="1147" spans="1:7" s="2" customFormat="1" x14ac:dyDescent="0.25">
      <c r="A1147" s="80">
        <v>94103</v>
      </c>
      <c r="B1147" s="39" t="s">
        <v>8860</v>
      </c>
      <c r="C1147" s="39" t="s">
        <v>21</v>
      </c>
      <c r="D1147" s="50">
        <v>121.5</v>
      </c>
      <c r="E1147" s="48">
        <v>53514011093</v>
      </c>
      <c r="F1147" s="46">
        <v>4</v>
      </c>
      <c r="G1147" s="39" t="s">
        <v>22</v>
      </c>
    </row>
    <row r="1148" spans="1:7" s="2" customFormat="1" x14ac:dyDescent="0.25">
      <c r="A1148" s="80">
        <v>94106</v>
      </c>
      <c r="B1148" s="39" t="s">
        <v>8861</v>
      </c>
      <c r="C1148" s="39" t="s">
        <v>21</v>
      </c>
      <c r="D1148" s="50">
        <v>16</v>
      </c>
      <c r="E1148" s="48">
        <v>53514011116</v>
      </c>
      <c r="F1148" s="46">
        <v>0.2</v>
      </c>
      <c r="G1148" s="39" t="s">
        <v>22</v>
      </c>
    </row>
    <row r="1149" spans="1:7" s="2" customFormat="1" x14ac:dyDescent="0.25">
      <c r="A1149" s="80">
        <v>94123</v>
      </c>
      <c r="B1149" s="39" t="s">
        <v>8862</v>
      </c>
      <c r="C1149" s="39" t="s">
        <v>21</v>
      </c>
      <c r="D1149" s="50">
        <v>12.5</v>
      </c>
      <c r="E1149" s="48">
        <v>53514011208</v>
      </c>
      <c r="F1149" s="46">
        <v>0.1</v>
      </c>
      <c r="G1149" s="39" t="s">
        <v>22</v>
      </c>
    </row>
    <row r="1150" spans="1:7" s="2" customFormat="1" x14ac:dyDescent="0.25">
      <c r="A1150" s="80">
        <v>94133</v>
      </c>
      <c r="B1150" s="39" t="s">
        <v>8863</v>
      </c>
      <c r="C1150" s="39" t="s">
        <v>21</v>
      </c>
      <c r="D1150" s="50">
        <v>67</v>
      </c>
      <c r="E1150" s="48">
        <v>53514011239</v>
      </c>
      <c r="F1150" s="46">
        <v>0.33</v>
      </c>
      <c r="G1150" s="39" t="s">
        <v>22</v>
      </c>
    </row>
    <row r="1151" spans="1:7" s="2" customFormat="1" x14ac:dyDescent="0.25">
      <c r="A1151" s="80">
        <v>94135</v>
      </c>
      <c r="B1151" s="39" t="s">
        <v>8864</v>
      </c>
      <c r="C1151" s="39" t="s">
        <v>21</v>
      </c>
      <c r="D1151" s="50">
        <v>37</v>
      </c>
      <c r="E1151" s="48">
        <v>53514011246</v>
      </c>
      <c r="F1151" s="46">
        <v>0.1</v>
      </c>
      <c r="G1151" s="39" t="s">
        <v>22</v>
      </c>
    </row>
    <row r="1152" spans="1:7" s="2" customFormat="1" x14ac:dyDescent="0.25">
      <c r="A1152" s="80">
        <v>94136</v>
      </c>
      <c r="B1152" s="39" t="s">
        <v>8865</v>
      </c>
      <c r="C1152" s="39" t="s">
        <v>21</v>
      </c>
      <c r="D1152" s="50">
        <v>33.5</v>
      </c>
      <c r="E1152" s="48">
        <v>53514011253</v>
      </c>
      <c r="F1152" s="46">
        <v>0.19500000000000001</v>
      </c>
      <c r="G1152" s="39" t="s">
        <v>22</v>
      </c>
    </row>
    <row r="1153" spans="1:7" s="2" customFormat="1" x14ac:dyDescent="0.25">
      <c r="A1153" s="80">
        <v>94138</v>
      </c>
      <c r="B1153" s="39" t="s">
        <v>8866</v>
      </c>
      <c r="C1153" s="39" t="s">
        <v>21</v>
      </c>
      <c r="D1153" s="50">
        <v>0.5</v>
      </c>
      <c r="E1153" s="48">
        <v>53514011260</v>
      </c>
      <c r="F1153" s="46">
        <v>0.25</v>
      </c>
      <c r="G1153" s="39" t="s">
        <v>22</v>
      </c>
    </row>
    <row r="1154" spans="1:7" s="2" customFormat="1" x14ac:dyDescent="0.25">
      <c r="A1154" s="80">
        <v>94253</v>
      </c>
      <c r="B1154" s="39" t="s">
        <v>8867</v>
      </c>
      <c r="C1154" s="39" t="s">
        <v>21</v>
      </c>
      <c r="D1154" s="50">
        <v>248</v>
      </c>
      <c r="E1154" s="48">
        <v>53514011390</v>
      </c>
      <c r="F1154" s="46">
        <v>40</v>
      </c>
      <c r="G1154" s="39" t="s">
        <v>22</v>
      </c>
    </row>
    <row r="1155" spans="1:7" s="2" customFormat="1" x14ac:dyDescent="0.25">
      <c r="A1155" s="80">
        <v>94255</v>
      </c>
      <c r="B1155" s="39" t="s">
        <v>8868</v>
      </c>
      <c r="C1155" s="39" t="s">
        <v>21</v>
      </c>
      <c r="D1155" s="50">
        <v>1.5</v>
      </c>
      <c r="E1155" s="48">
        <v>53514011406</v>
      </c>
      <c r="F1155" s="46">
        <v>0.1</v>
      </c>
      <c r="G1155" s="39" t="s">
        <v>22</v>
      </c>
    </row>
    <row r="1156" spans="1:7" s="2" customFormat="1" x14ac:dyDescent="0.25">
      <c r="A1156" s="80">
        <v>94257</v>
      </c>
      <c r="B1156" s="39" t="s">
        <v>8869</v>
      </c>
      <c r="C1156" s="39" t="s">
        <v>21</v>
      </c>
      <c r="D1156" s="50">
        <v>185</v>
      </c>
      <c r="E1156" s="48">
        <v>53514011420</v>
      </c>
      <c r="F1156" s="46">
        <v>40</v>
      </c>
      <c r="G1156" s="39" t="s">
        <v>22</v>
      </c>
    </row>
    <row r="1157" spans="1:7" s="2" customFormat="1" x14ac:dyDescent="0.25">
      <c r="A1157" s="80">
        <v>96104</v>
      </c>
      <c r="B1157" s="39" t="s">
        <v>8870</v>
      </c>
      <c r="C1157" s="39" t="s">
        <v>21</v>
      </c>
      <c r="D1157" s="50">
        <v>117.5</v>
      </c>
      <c r="E1157" s="48">
        <v>53514011642</v>
      </c>
      <c r="F1157" s="46">
        <v>3.5</v>
      </c>
      <c r="G1157" s="39" t="s">
        <v>22</v>
      </c>
    </row>
    <row r="1158" spans="1:7" s="2" customFormat="1" x14ac:dyDescent="0.25">
      <c r="A1158" s="81">
        <v>111002</v>
      </c>
      <c r="B1158" s="82" t="s">
        <v>8849</v>
      </c>
      <c r="C1158" s="82" t="s">
        <v>21</v>
      </c>
      <c r="D1158" s="50">
        <v>1267.5</v>
      </c>
      <c r="E1158" s="83">
        <v>53514013189</v>
      </c>
      <c r="F1158" s="84">
        <v>0.2</v>
      </c>
      <c r="G1158" s="82" t="s">
        <v>22</v>
      </c>
    </row>
    <row r="1159" spans="1:7" s="2" customFormat="1" x14ac:dyDescent="0.25">
      <c r="A1159" s="80">
        <v>123020</v>
      </c>
      <c r="B1159" s="39" t="s">
        <v>7762</v>
      </c>
      <c r="C1159" s="39" t="s">
        <v>21</v>
      </c>
      <c r="D1159" s="50">
        <v>3</v>
      </c>
      <c r="E1159" s="48">
        <v>53514013646</v>
      </c>
      <c r="F1159" s="46">
        <v>0.02</v>
      </c>
      <c r="G1159" s="39" t="s">
        <v>22</v>
      </c>
    </row>
    <row r="1160" spans="1:7" s="2" customFormat="1" x14ac:dyDescent="0.25">
      <c r="A1160" s="80">
        <v>123024</v>
      </c>
      <c r="B1160" s="39" t="s">
        <v>7759</v>
      </c>
      <c r="C1160" s="39" t="s">
        <v>21</v>
      </c>
      <c r="D1160" s="50">
        <v>3</v>
      </c>
      <c r="E1160" s="48">
        <v>53514013660</v>
      </c>
      <c r="F1160" s="46">
        <v>0.01</v>
      </c>
      <c r="G1160" s="39" t="s">
        <v>22</v>
      </c>
    </row>
    <row r="1161" spans="1:7" s="2" customFormat="1" x14ac:dyDescent="0.25">
      <c r="A1161" s="80">
        <v>123031</v>
      </c>
      <c r="B1161" s="39" t="s">
        <v>7829</v>
      </c>
      <c r="C1161" s="39" t="s">
        <v>21</v>
      </c>
      <c r="D1161" s="50">
        <v>24</v>
      </c>
      <c r="E1161" s="48">
        <v>53514013684</v>
      </c>
      <c r="F1161" s="46">
        <v>0.1</v>
      </c>
      <c r="G1161" s="39" t="s">
        <v>22</v>
      </c>
    </row>
    <row r="1162" spans="1:7" s="2" customFormat="1" x14ac:dyDescent="0.25">
      <c r="A1162" s="80">
        <v>123040</v>
      </c>
      <c r="B1162" s="39" t="s">
        <v>8871</v>
      </c>
      <c r="C1162" s="39" t="s">
        <v>21</v>
      </c>
      <c r="D1162" s="50">
        <v>76</v>
      </c>
      <c r="E1162" s="48">
        <v>53514013714</v>
      </c>
      <c r="F1162" s="46">
        <v>4.625</v>
      </c>
      <c r="G1162" s="39" t="s">
        <v>22</v>
      </c>
    </row>
    <row r="1163" spans="1:7" s="2" customFormat="1" x14ac:dyDescent="0.25">
      <c r="A1163" s="80">
        <v>123053</v>
      </c>
      <c r="B1163" s="39" t="s">
        <v>7819</v>
      </c>
      <c r="C1163" s="39" t="s">
        <v>21</v>
      </c>
      <c r="D1163" s="50">
        <v>33</v>
      </c>
      <c r="E1163" s="48">
        <v>53514013745</v>
      </c>
      <c r="F1163" s="46">
        <v>0.1</v>
      </c>
      <c r="G1163" s="39" t="s">
        <v>22</v>
      </c>
    </row>
    <row r="1164" spans="1:7" s="2" customFormat="1" x14ac:dyDescent="0.25">
      <c r="A1164" s="80">
        <v>137004</v>
      </c>
      <c r="B1164" s="39" t="s">
        <v>8872</v>
      </c>
      <c r="C1164" s="39" t="s">
        <v>21</v>
      </c>
      <c r="D1164" s="50">
        <v>63.5</v>
      </c>
      <c r="E1164" s="48">
        <v>53514014407</v>
      </c>
      <c r="F1164" s="46">
        <v>10.5</v>
      </c>
      <c r="G1164" s="39" t="s">
        <v>22</v>
      </c>
    </row>
    <row r="1165" spans="1:7" s="2" customFormat="1" x14ac:dyDescent="0.25">
      <c r="A1165" s="80">
        <v>137006</v>
      </c>
      <c r="B1165" s="39" t="s">
        <v>8873</v>
      </c>
      <c r="C1165" s="39" t="s">
        <v>21</v>
      </c>
      <c r="D1165" s="50">
        <v>52.5</v>
      </c>
      <c r="E1165" s="48">
        <v>53514014414</v>
      </c>
      <c r="F1165" s="46">
        <v>2</v>
      </c>
      <c r="G1165" s="39" t="s">
        <v>22</v>
      </c>
    </row>
    <row r="1166" spans="1:7" s="2" customFormat="1" x14ac:dyDescent="0.25">
      <c r="A1166" s="80">
        <v>137008</v>
      </c>
      <c r="B1166" s="39" t="s">
        <v>8874</v>
      </c>
      <c r="C1166" s="39" t="s">
        <v>21</v>
      </c>
      <c r="D1166" s="50">
        <v>4.5</v>
      </c>
      <c r="E1166" s="48">
        <v>53514014421</v>
      </c>
      <c r="F1166" s="46">
        <v>0.109</v>
      </c>
      <c r="G1166" s="39" t="s">
        <v>22</v>
      </c>
    </row>
    <row r="1167" spans="1:7" s="2" customFormat="1" x14ac:dyDescent="0.25">
      <c r="A1167" s="81">
        <v>139002</v>
      </c>
      <c r="B1167" s="82" t="s">
        <v>8875</v>
      </c>
      <c r="C1167" s="82" t="s">
        <v>21</v>
      </c>
      <c r="D1167" s="50">
        <v>513.5</v>
      </c>
      <c r="E1167" s="83">
        <v>53514014681</v>
      </c>
      <c r="F1167" s="84">
        <v>8.9</v>
      </c>
      <c r="G1167" s="82" t="s">
        <v>22</v>
      </c>
    </row>
    <row r="1168" spans="1:7" s="2" customFormat="1" x14ac:dyDescent="0.25">
      <c r="A1168" s="80">
        <v>139006</v>
      </c>
      <c r="B1168" s="39" t="s">
        <v>8876</v>
      </c>
      <c r="C1168" s="39" t="s">
        <v>21</v>
      </c>
      <c r="D1168" s="50">
        <v>295.5</v>
      </c>
      <c r="E1168" s="48">
        <v>53514014698</v>
      </c>
      <c r="F1168" s="46">
        <v>3.4</v>
      </c>
      <c r="G1168" s="39" t="s">
        <v>22</v>
      </c>
    </row>
    <row r="1169" spans="1:7" s="2" customFormat="1" x14ac:dyDescent="0.25">
      <c r="A1169" s="81">
        <v>139018</v>
      </c>
      <c r="B1169" s="82" t="s">
        <v>8877</v>
      </c>
      <c r="C1169" s="82" t="s">
        <v>21</v>
      </c>
      <c r="D1169" s="50">
        <v>857</v>
      </c>
      <c r="E1169" s="83">
        <v>53514014704</v>
      </c>
      <c r="F1169" s="84">
        <v>11</v>
      </c>
      <c r="G1169" s="82" t="s">
        <v>22</v>
      </c>
    </row>
    <row r="1170" spans="1:7" s="2" customFormat="1" x14ac:dyDescent="0.25">
      <c r="A1170" s="80">
        <v>147105</v>
      </c>
      <c r="B1170" s="39" t="s">
        <v>8878</v>
      </c>
      <c r="C1170" s="39" t="s">
        <v>21</v>
      </c>
      <c r="D1170" s="50">
        <v>274</v>
      </c>
      <c r="E1170" s="48">
        <v>53514014759</v>
      </c>
      <c r="F1170" s="46">
        <v>40</v>
      </c>
      <c r="G1170" s="39" t="s">
        <v>22</v>
      </c>
    </row>
    <row r="1171" spans="1:7" s="2" customFormat="1" x14ac:dyDescent="0.25">
      <c r="A1171" s="80">
        <v>147110</v>
      </c>
      <c r="B1171" s="39" t="s">
        <v>8879</v>
      </c>
      <c r="C1171" s="39" t="s">
        <v>21</v>
      </c>
      <c r="D1171" s="50">
        <v>208.5</v>
      </c>
      <c r="E1171" s="48">
        <v>53514014766</v>
      </c>
      <c r="F1171" s="46">
        <v>40</v>
      </c>
      <c r="G1171" s="39" t="s">
        <v>22</v>
      </c>
    </row>
    <row r="1172" spans="1:7" s="2" customFormat="1" x14ac:dyDescent="0.25">
      <c r="A1172" s="80">
        <v>147114</v>
      </c>
      <c r="B1172" s="39" t="s">
        <v>8880</v>
      </c>
      <c r="C1172" s="39" t="s">
        <v>21</v>
      </c>
      <c r="D1172" s="50">
        <v>260.5</v>
      </c>
      <c r="E1172" s="48">
        <v>53514014780</v>
      </c>
      <c r="F1172" s="46">
        <v>40</v>
      </c>
      <c r="G1172" s="39" t="s">
        <v>22</v>
      </c>
    </row>
    <row r="1173" spans="1:7" s="2" customFormat="1" x14ac:dyDescent="0.25">
      <c r="A1173" s="80">
        <v>147135</v>
      </c>
      <c r="B1173" s="39" t="s">
        <v>8881</v>
      </c>
      <c r="C1173" s="39" t="s">
        <v>21</v>
      </c>
      <c r="D1173" s="50">
        <v>14.5</v>
      </c>
      <c r="E1173" s="48">
        <v>53514014834</v>
      </c>
      <c r="F1173" s="46">
        <v>0.3</v>
      </c>
      <c r="G1173" s="39" t="s">
        <v>22</v>
      </c>
    </row>
    <row r="1174" spans="1:7" s="2" customFormat="1" x14ac:dyDescent="0.25">
      <c r="A1174" s="80">
        <v>147136</v>
      </c>
      <c r="B1174" s="39" t="s">
        <v>8882</v>
      </c>
      <c r="C1174" s="39" t="s">
        <v>21</v>
      </c>
      <c r="D1174" s="50">
        <v>56</v>
      </c>
      <c r="E1174" s="48">
        <v>53514014841</v>
      </c>
      <c r="F1174" s="46">
        <v>40</v>
      </c>
      <c r="G1174" s="39" t="s">
        <v>22</v>
      </c>
    </row>
    <row r="1175" spans="1:7" s="2" customFormat="1" x14ac:dyDescent="0.25">
      <c r="A1175" s="80">
        <v>150013</v>
      </c>
      <c r="B1175" s="39" t="s">
        <v>8268</v>
      </c>
      <c r="C1175" s="39" t="s">
        <v>21</v>
      </c>
      <c r="D1175" s="50">
        <v>329.5</v>
      </c>
      <c r="E1175" s="48">
        <v>53514234867</v>
      </c>
      <c r="F1175" s="46">
        <v>20</v>
      </c>
      <c r="G1175" s="39" t="s">
        <v>22</v>
      </c>
    </row>
    <row r="1176" spans="1:7" s="2" customFormat="1" x14ac:dyDescent="0.25">
      <c r="A1176" s="80">
        <v>150014</v>
      </c>
      <c r="B1176" s="39" t="s">
        <v>8269</v>
      </c>
      <c r="C1176" s="39" t="s">
        <v>21</v>
      </c>
      <c r="D1176" s="50">
        <v>337</v>
      </c>
      <c r="E1176" s="48">
        <v>53514234881</v>
      </c>
      <c r="F1176" s="46">
        <v>18</v>
      </c>
      <c r="G1176" s="39" t="s">
        <v>22</v>
      </c>
    </row>
    <row r="1177" spans="1:7" s="2" customFormat="1" x14ac:dyDescent="0.25">
      <c r="A1177" s="80">
        <v>150015</v>
      </c>
      <c r="B1177" s="39" t="s">
        <v>8335</v>
      </c>
      <c r="C1177" s="39" t="s">
        <v>21</v>
      </c>
      <c r="D1177" s="50">
        <v>98.5</v>
      </c>
      <c r="E1177" s="48">
        <v>53514234904</v>
      </c>
      <c r="F1177" s="46">
        <v>5.4</v>
      </c>
      <c r="G1177" s="39" t="s">
        <v>22</v>
      </c>
    </row>
    <row r="1178" spans="1:7" s="2" customFormat="1" x14ac:dyDescent="0.25">
      <c r="A1178" s="80">
        <v>150016</v>
      </c>
      <c r="B1178" s="39" t="s">
        <v>8336</v>
      </c>
      <c r="C1178" s="39" t="s">
        <v>21</v>
      </c>
      <c r="D1178" s="50">
        <v>104</v>
      </c>
      <c r="E1178" s="48">
        <v>53514234928</v>
      </c>
      <c r="F1178" s="46">
        <v>4</v>
      </c>
      <c r="G1178" s="39" t="s">
        <v>22</v>
      </c>
    </row>
    <row r="1179" spans="1:7" s="2" customFormat="1" x14ac:dyDescent="0.25">
      <c r="A1179" s="80">
        <v>150084</v>
      </c>
      <c r="B1179" s="39" t="s">
        <v>8883</v>
      </c>
      <c r="C1179" s="39" t="s">
        <v>21</v>
      </c>
      <c r="D1179" s="50">
        <v>30</v>
      </c>
      <c r="E1179" s="48">
        <v>53514239701</v>
      </c>
      <c r="F1179" s="46">
        <v>0.2</v>
      </c>
      <c r="G1179" s="39" t="s">
        <v>22</v>
      </c>
    </row>
    <row r="1180" spans="1:7" s="2" customFormat="1" x14ac:dyDescent="0.25">
      <c r="A1180" s="80">
        <v>150085</v>
      </c>
      <c r="B1180" s="39" t="s">
        <v>8884</v>
      </c>
      <c r="C1180" s="39" t="s">
        <v>21</v>
      </c>
      <c r="D1180" s="50">
        <v>36.5</v>
      </c>
      <c r="E1180" s="48">
        <v>53514239725</v>
      </c>
      <c r="F1180" s="46">
        <v>0.4</v>
      </c>
      <c r="G1180" s="39" t="s">
        <v>22</v>
      </c>
    </row>
    <row r="1181" spans="1:7" s="2" customFormat="1" x14ac:dyDescent="0.25">
      <c r="A1181" s="80">
        <v>150099</v>
      </c>
      <c r="B1181" s="39" t="s">
        <v>8885</v>
      </c>
      <c r="C1181" s="39" t="s">
        <v>21</v>
      </c>
      <c r="D1181" s="50">
        <v>0.5</v>
      </c>
      <c r="E1181" s="48">
        <v>53514244392</v>
      </c>
      <c r="F1181" s="46">
        <v>0.01</v>
      </c>
      <c r="G1181" s="39" t="s">
        <v>22</v>
      </c>
    </row>
    <row r="1182" spans="1:7" s="2" customFormat="1" x14ac:dyDescent="0.25">
      <c r="A1182" s="80">
        <v>150101</v>
      </c>
      <c r="B1182" s="39" t="s">
        <v>8886</v>
      </c>
      <c r="C1182" s="39" t="s">
        <v>21</v>
      </c>
      <c r="D1182" s="50">
        <v>101</v>
      </c>
      <c r="E1182" s="48">
        <v>53514239763</v>
      </c>
      <c r="F1182" s="46">
        <v>0.1</v>
      </c>
      <c r="G1182" s="39" t="s">
        <v>22</v>
      </c>
    </row>
    <row r="1183" spans="1:7" s="2" customFormat="1" x14ac:dyDescent="0.25">
      <c r="A1183" s="80">
        <v>150149</v>
      </c>
      <c r="B1183" s="39" t="s">
        <v>8091</v>
      </c>
      <c r="C1183" s="39" t="s">
        <v>21</v>
      </c>
      <c r="D1183" s="50">
        <v>73.5</v>
      </c>
      <c r="E1183" s="48">
        <v>53514244415</v>
      </c>
      <c r="F1183" s="46">
        <v>11</v>
      </c>
      <c r="G1183" s="39" t="s">
        <v>22</v>
      </c>
    </row>
    <row r="1184" spans="1:7" s="2" customFormat="1" x14ac:dyDescent="0.25">
      <c r="A1184" s="80">
        <v>150155</v>
      </c>
      <c r="B1184" s="39" t="s">
        <v>8092</v>
      </c>
      <c r="C1184" s="39" t="s">
        <v>21</v>
      </c>
      <c r="D1184" s="50">
        <v>75.5</v>
      </c>
      <c r="E1184" s="48">
        <v>53514244439</v>
      </c>
      <c r="F1184" s="46">
        <v>12</v>
      </c>
      <c r="G1184" s="39" t="s">
        <v>22</v>
      </c>
    </row>
    <row r="1185" spans="1:7" s="2" customFormat="1" x14ac:dyDescent="0.25">
      <c r="A1185" s="80">
        <v>150380</v>
      </c>
      <c r="B1185" s="39" t="s">
        <v>8887</v>
      </c>
      <c r="C1185" s="39" t="s">
        <v>21</v>
      </c>
      <c r="D1185" s="50">
        <v>22</v>
      </c>
      <c r="E1185" s="48">
        <v>53514249816</v>
      </c>
      <c r="F1185" s="46">
        <v>0.1</v>
      </c>
      <c r="G1185" s="39" t="s">
        <v>22</v>
      </c>
    </row>
    <row r="1186" spans="1:7" s="2" customFormat="1" x14ac:dyDescent="0.25">
      <c r="A1186" s="80">
        <v>150438</v>
      </c>
      <c r="B1186" s="39" t="s">
        <v>8888</v>
      </c>
      <c r="C1186" s="39" t="s">
        <v>21</v>
      </c>
      <c r="D1186" s="50">
        <v>15.5</v>
      </c>
      <c r="E1186" s="48">
        <v>53514270636</v>
      </c>
      <c r="F1186" s="46">
        <v>8.5000000000000006E-2</v>
      </c>
      <c r="G1186" s="39" t="s">
        <v>22</v>
      </c>
    </row>
    <row r="1187" spans="1:7" s="2" customFormat="1" x14ac:dyDescent="0.25">
      <c r="A1187" s="80">
        <v>150439</v>
      </c>
      <c r="B1187" s="39" t="s">
        <v>8889</v>
      </c>
      <c r="C1187" s="39" t="s">
        <v>21</v>
      </c>
      <c r="D1187" s="50">
        <v>15.5</v>
      </c>
      <c r="E1187" s="48">
        <v>53514270650</v>
      </c>
      <c r="F1187" s="46">
        <v>8.4000000000000005E-2</v>
      </c>
      <c r="G1187" s="39" t="s">
        <v>22</v>
      </c>
    </row>
    <row r="1188" spans="1:7" s="2" customFormat="1" x14ac:dyDescent="0.25">
      <c r="A1188" s="80">
        <v>150554</v>
      </c>
      <c r="B1188" s="39" t="s">
        <v>8890</v>
      </c>
      <c r="C1188" s="39" t="s">
        <v>21</v>
      </c>
      <c r="D1188" s="50">
        <v>62.5</v>
      </c>
      <c r="E1188" s="48">
        <v>53514299149</v>
      </c>
      <c r="F1188" s="46">
        <v>1</v>
      </c>
      <c r="G1188" s="39" t="s">
        <v>22</v>
      </c>
    </row>
    <row r="1189" spans="1:7" s="2" customFormat="1" x14ac:dyDescent="0.25">
      <c r="A1189" s="80">
        <v>150574</v>
      </c>
      <c r="B1189" s="39" t="s">
        <v>8891</v>
      </c>
      <c r="C1189" s="39" t="s">
        <v>21</v>
      </c>
      <c r="D1189" s="50">
        <v>94.5</v>
      </c>
      <c r="E1189" s="48">
        <v>53514259570</v>
      </c>
      <c r="F1189" s="46">
        <v>5.25</v>
      </c>
      <c r="G1189" s="39" t="s">
        <v>22</v>
      </c>
    </row>
    <row r="1190" spans="1:7" s="2" customFormat="1" x14ac:dyDescent="0.25">
      <c r="A1190" s="80">
        <v>150575</v>
      </c>
      <c r="B1190" s="39" t="s">
        <v>8892</v>
      </c>
      <c r="C1190" s="39" t="s">
        <v>21</v>
      </c>
      <c r="D1190" s="50">
        <v>95.5</v>
      </c>
      <c r="E1190" s="48">
        <v>53514259617</v>
      </c>
      <c r="F1190" s="46">
        <v>5.25</v>
      </c>
      <c r="G1190" s="39" t="s">
        <v>22</v>
      </c>
    </row>
    <row r="1191" spans="1:7" s="2" customFormat="1" x14ac:dyDescent="0.25">
      <c r="A1191" s="80">
        <v>150576</v>
      </c>
      <c r="B1191" s="39" t="s">
        <v>8893</v>
      </c>
      <c r="C1191" s="39" t="s">
        <v>21</v>
      </c>
      <c r="D1191" s="50">
        <v>153</v>
      </c>
      <c r="E1191" s="48">
        <v>53514259631</v>
      </c>
      <c r="F1191" s="46">
        <v>2.25</v>
      </c>
      <c r="G1191" s="39" t="s">
        <v>22</v>
      </c>
    </row>
    <row r="1192" spans="1:7" s="2" customFormat="1" x14ac:dyDescent="0.25">
      <c r="A1192" s="81">
        <v>150580</v>
      </c>
      <c r="B1192" s="82" t="s">
        <v>8894</v>
      </c>
      <c r="C1192" s="82" t="s">
        <v>21</v>
      </c>
      <c r="D1192" s="50">
        <v>512</v>
      </c>
      <c r="E1192" s="83">
        <v>53514259730</v>
      </c>
      <c r="F1192" s="84">
        <v>32.75</v>
      </c>
      <c r="G1192" s="82" t="s">
        <v>22</v>
      </c>
    </row>
    <row r="1193" spans="1:7" s="2" customFormat="1" x14ac:dyDescent="0.25">
      <c r="A1193" s="81">
        <v>150581</v>
      </c>
      <c r="B1193" s="82" t="s">
        <v>8895</v>
      </c>
      <c r="C1193" s="82" t="s">
        <v>21</v>
      </c>
      <c r="D1193" s="50">
        <v>463</v>
      </c>
      <c r="E1193" s="83">
        <v>53514259754</v>
      </c>
      <c r="F1193" s="84">
        <v>32.75</v>
      </c>
      <c r="G1193" s="82" t="s">
        <v>22</v>
      </c>
    </row>
    <row r="1194" spans="1:7" s="2" customFormat="1" x14ac:dyDescent="0.25">
      <c r="A1194" s="80">
        <v>150582</v>
      </c>
      <c r="B1194" s="39" t="s">
        <v>8896</v>
      </c>
      <c r="C1194" s="39" t="s">
        <v>21</v>
      </c>
      <c r="D1194" s="50">
        <v>463</v>
      </c>
      <c r="E1194" s="48">
        <v>53514260071</v>
      </c>
      <c r="F1194" s="46">
        <v>32.75</v>
      </c>
      <c r="G1194" s="39" t="s">
        <v>22</v>
      </c>
    </row>
    <row r="1195" spans="1:7" s="2" customFormat="1" x14ac:dyDescent="0.25">
      <c r="A1195" s="81">
        <v>150583</v>
      </c>
      <c r="B1195" s="82" t="s">
        <v>8897</v>
      </c>
      <c r="C1195" s="82" t="s">
        <v>21</v>
      </c>
      <c r="D1195" s="50">
        <v>530</v>
      </c>
      <c r="E1195" s="83">
        <v>53514260095</v>
      </c>
      <c r="F1195" s="84">
        <v>32.75</v>
      </c>
      <c r="G1195" s="82" t="s">
        <v>22</v>
      </c>
    </row>
    <row r="1196" spans="1:7" s="2" customFormat="1" x14ac:dyDescent="0.25">
      <c r="A1196" s="81">
        <v>150584</v>
      </c>
      <c r="B1196" s="82" t="s">
        <v>8898</v>
      </c>
      <c r="C1196" s="82" t="s">
        <v>21</v>
      </c>
      <c r="D1196" s="50">
        <v>527.5</v>
      </c>
      <c r="E1196" s="83">
        <v>53514260118</v>
      </c>
      <c r="F1196" s="84">
        <v>32.75</v>
      </c>
      <c r="G1196" s="82" t="s">
        <v>22</v>
      </c>
    </row>
    <row r="1197" spans="1:7" s="2" customFormat="1" x14ac:dyDescent="0.25">
      <c r="A1197" s="81">
        <v>150585</v>
      </c>
      <c r="B1197" s="82" t="s">
        <v>8899</v>
      </c>
      <c r="C1197" s="82" t="s">
        <v>21</v>
      </c>
      <c r="D1197" s="50">
        <v>524.5</v>
      </c>
      <c r="E1197" s="83">
        <v>53514260156</v>
      </c>
      <c r="F1197" s="84">
        <v>32.75</v>
      </c>
      <c r="G1197" s="82" t="s">
        <v>22</v>
      </c>
    </row>
    <row r="1198" spans="1:7" s="2" customFormat="1" x14ac:dyDescent="0.25">
      <c r="A1198" s="81">
        <v>150604</v>
      </c>
      <c r="B1198" s="82" t="s">
        <v>8900</v>
      </c>
      <c r="C1198" s="82" t="s">
        <v>21</v>
      </c>
      <c r="D1198" s="50">
        <v>505.5</v>
      </c>
      <c r="E1198" s="83">
        <v>53514260330</v>
      </c>
      <c r="F1198" s="84">
        <v>32.75</v>
      </c>
      <c r="G1198" s="82" t="s">
        <v>22</v>
      </c>
    </row>
    <row r="1199" spans="1:7" s="2" customFormat="1" x14ac:dyDescent="0.25">
      <c r="A1199" s="81">
        <v>150605</v>
      </c>
      <c r="B1199" s="82" t="s">
        <v>8901</v>
      </c>
      <c r="C1199" s="82" t="s">
        <v>21</v>
      </c>
      <c r="D1199" s="50">
        <v>582.5</v>
      </c>
      <c r="E1199" s="83">
        <v>53514260354</v>
      </c>
      <c r="F1199" s="84">
        <v>32.75</v>
      </c>
      <c r="G1199" s="82" t="s">
        <v>22</v>
      </c>
    </row>
    <row r="1200" spans="1:7" s="2" customFormat="1" x14ac:dyDescent="0.25">
      <c r="A1200" s="80">
        <v>150609</v>
      </c>
      <c r="B1200" s="39" t="s">
        <v>8902</v>
      </c>
      <c r="C1200" s="39" t="s">
        <v>21</v>
      </c>
      <c r="D1200" s="50">
        <v>82</v>
      </c>
      <c r="E1200" s="48">
        <v>53514260460</v>
      </c>
      <c r="F1200" s="46">
        <v>3</v>
      </c>
      <c r="G1200" s="39" t="s">
        <v>22</v>
      </c>
    </row>
    <row r="1201" spans="1:7" s="2" customFormat="1" x14ac:dyDescent="0.25">
      <c r="A1201" s="81">
        <v>150610</v>
      </c>
      <c r="B1201" s="82" t="s">
        <v>8903</v>
      </c>
      <c r="C1201" s="82" t="s">
        <v>21</v>
      </c>
      <c r="D1201" s="50">
        <v>403.5</v>
      </c>
      <c r="E1201" s="83">
        <v>53514260422</v>
      </c>
      <c r="F1201" s="84">
        <v>9</v>
      </c>
      <c r="G1201" s="82" t="s">
        <v>22</v>
      </c>
    </row>
    <row r="1202" spans="1:7" s="2" customFormat="1" x14ac:dyDescent="0.25">
      <c r="A1202" s="80">
        <v>150741</v>
      </c>
      <c r="B1202" s="39" t="s">
        <v>8904</v>
      </c>
      <c r="C1202" s="39" t="s">
        <v>21</v>
      </c>
      <c r="D1202" s="50">
        <v>4.5</v>
      </c>
      <c r="E1202" s="48">
        <v>53514355074</v>
      </c>
      <c r="F1202" s="46">
        <v>0.3</v>
      </c>
      <c r="G1202" s="39" t="s">
        <v>22</v>
      </c>
    </row>
    <row r="1203" spans="1:7" s="2" customFormat="1" x14ac:dyDescent="0.25">
      <c r="A1203" s="81">
        <v>150842</v>
      </c>
      <c r="B1203" s="82" t="s">
        <v>8905</v>
      </c>
      <c r="C1203" s="82" t="s">
        <v>21</v>
      </c>
      <c r="D1203" s="50">
        <v>530</v>
      </c>
      <c r="E1203" s="83">
        <v>53514271633</v>
      </c>
      <c r="F1203" s="84">
        <v>32.75</v>
      </c>
      <c r="G1203" s="82" t="s">
        <v>22</v>
      </c>
    </row>
    <row r="1204" spans="1:7" s="2" customFormat="1" x14ac:dyDescent="0.25">
      <c r="A1204" s="80">
        <v>150857</v>
      </c>
      <c r="B1204" s="39" t="s">
        <v>8906</v>
      </c>
      <c r="C1204" s="39" t="s">
        <v>21</v>
      </c>
      <c r="D1204" s="50">
        <v>7</v>
      </c>
      <c r="E1204" s="48">
        <v>53514304157</v>
      </c>
      <c r="F1204" s="46">
        <v>0.20599999999999999</v>
      </c>
      <c r="G1204" s="39" t="s">
        <v>22</v>
      </c>
    </row>
    <row r="1205" spans="1:7" s="2" customFormat="1" x14ac:dyDescent="0.25">
      <c r="A1205" s="81">
        <v>150872</v>
      </c>
      <c r="B1205" s="82" t="s">
        <v>8907</v>
      </c>
      <c r="C1205" s="82" t="s">
        <v>21</v>
      </c>
      <c r="D1205" s="50">
        <v>1074</v>
      </c>
      <c r="E1205" s="83">
        <v>53514289294</v>
      </c>
      <c r="F1205" s="84">
        <v>30</v>
      </c>
      <c r="G1205" s="82" t="s">
        <v>22</v>
      </c>
    </row>
    <row r="1206" spans="1:7" s="2" customFormat="1" x14ac:dyDescent="0.25">
      <c r="A1206" s="80">
        <v>150874</v>
      </c>
      <c r="B1206" s="39" t="s">
        <v>8908</v>
      </c>
      <c r="C1206" s="39" t="s">
        <v>21</v>
      </c>
      <c r="D1206" s="50">
        <v>73</v>
      </c>
      <c r="E1206" s="48">
        <v>53514276065</v>
      </c>
      <c r="F1206" s="46">
        <v>4</v>
      </c>
      <c r="G1206" s="39" t="s">
        <v>22</v>
      </c>
    </row>
    <row r="1207" spans="1:7" s="2" customFormat="1" x14ac:dyDescent="0.25">
      <c r="A1207" s="80">
        <v>150875</v>
      </c>
      <c r="B1207" s="39" t="s">
        <v>8909</v>
      </c>
      <c r="C1207" s="39" t="s">
        <v>21</v>
      </c>
      <c r="D1207" s="50">
        <v>152.5</v>
      </c>
      <c r="E1207" s="48">
        <v>53514276089</v>
      </c>
      <c r="F1207" s="46">
        <v>5</v>
      </c>
      <c r="G1207" s="39" t="s">
        <v>22</v>
      </c>
    </row>
    <row r="1208" spans="1:7" s="2" customFormat="1" x14ac:dyDescent="0.25">
      <c r="A1208" s="80">
        <v>150878</v>
      </c>
      <c r="B1208" s="39" t="s">
        <v>8910</v>
      </c>
      <c r="C1208" s="39" t="s">
        <v>21</v>
      </c>
      <c r="D1208" s="50">
        <v>138</v>
      </c>
      <c r="E1208" s="48">
        <v>53514276140</v>
      </c>
      <c r="F1208" s="46">
        <v>4.5</v>
      </c>
      <c r="G1208" s="39" t="s">
        <v>22</v>
      </c>
    </row>
    <row r="1209" spans="1:7" s="2" customFormat="1" x14ac:dyDescent="0.25">
      <c r="A1209" s="80">
        <v>150879</v>
      </c>
      <c r="B1209" s="39" t="s">
        <v>8911</v>
      </c>
      <c r="C1209" s="39" t="s">
        <v>21</v>
      </c>
      <c r="D1209" s="50">
        <v>158</v>
      </c>
      <c r="E1209" s="48">
        <v>53514276164</v>
      </c>
      <c r="F1209" s="46">
        <v>4.75</v>
      </c>
      <c r="G1209" s="39" t="s">
        <v>22</v>
      </c>
    </row>
    <row r="1210" spans="1:7" s="2" customFormat="1" x14ac:dyDescent="0.25">
      <c r="A1210" s="80">
        <v>150882</v>
      </c>
      <c r="B1210" s="39" t="s">
        <v>8912</v>
      </c>
      <c r="C1210" s="39" t="s">
        <v>21</v>
      </c>
      <c r="D1210" s="50">
        <v>172</v>
      </c>
      <c r="E1210" s="48">
        <v>53514276225</v>
      </c>
      <c r="F1210" s="46">
        <v>5.3</v>
      </c>
      <c r="G1210" s="39" t="s">
        <v>22</v>
      </c>
    </row>
    <row r="1211" spans="1:7" s="2" customFormat="1" x14ac:dyDescent="0.25">
      <c r="A1211" s="80">
        <v>150883</v>
      </c>
      <c r="B1211" s="39" t="s">
        <v>8913</v>
      </c>
      <c r="C1211" s="39" t="s">
        <v>21</v>
      </c>
      <c r="D1211" s="50">
        <v>144</v>
      </c>
      <c r="E1211" s="48">
        <v>53514276249</v>
      </c>
      <c r="F1211" s="46">
        <v>5.5</v>
      </c>
      <c r="G1211" s="39" t="s">
        <v>22</v>
      </c>
    </row>
    <row r="1212" spans="1:7" s="2" customFormat="1" x14ac:dyDescent="0.25">
      <c r="A1212" s="81">
        <v>150922</v>
      </c>
      <c r="B1212" s="82" t="s">
        <v>8914</v>
      </c>
      <c r="C1212" s="82" t="s">
        <v>21</v>
      </c>
      <c r="D1212" s="50">
        <v>479.5</v>
      </c>
      <c r="E1212" s="83">
        <v>53514276263</v>
      </c>
      <c r="F1212" s="84">
        <v>28.5</v>
      </c>
      <c r="G1212" s="82" t="s">
        <v>22</v>
      </c>
    </row>
    <row r="1213" spans="1:7" s="2" customFormat="1" x14ac:dyDescent="0.25">
      <c r="A1213" s="81">
        <v>150923</v>
      </c>
      <c r="B1213" s="82" t="s">
        <v>8915</v>
      </c>
      <c r="C1213" s="82" t="s">
        <v>21</v>
      </c>
      <c r="D1213" s="50">
        <v>443</v>
      </c>
      <c r="E1213" s="83">
        <v>53514276300</v>
      </c>
      <c r="F1213" s="84">
        <v>28.5</v>
      </c>
      <c r="G1213" s="82" t="s">
        <v>22</v>
      </c>
    </row>
    <row r="1214" spans="1:7" s="2" customFormat="1" x14ac:dyDescent="0.25">
      <c r="A1214" s="80">
        <v>150949</v>
      </c>
      <c r="B1214" s="39" t="s">
        <v>8916</v>
      </c>
      <c r="C1214" s="39" t="s">
        <v>21</v>
      </c>
      <c r="D1214" s="50">
        <v>434</v>
      </c>
      <c r="E1214" s="48">
        <v>53514276324</v>
      </c>
      <c r="F1214" s="46">
        <v>28.5</v>
      </c>
      <c r="G1214" s="39" t="s">
        <v>22</v>
      </c>
    </row>
    <row r="1215" spans="1:7" s="2" customFormat="1" x14ac:dyDescent="0.25">
      <c r="A1215" s="81">
        <v>150950</v>
      </c>
      <c r="B1215" s="82" t="s">
        <v>8917</v>
      </c>
      <c r="C1215" s="82" t="s">
        <v>21</v>
      </c>
      <c r="D1215" s="50">
        <v>495</v>
      </c>
      <c r="E1215" s="83">
        <v>53514276348</v>
      </c>
      <c r="F1215" s="84">
        <v>30</v>
      </c>
      <c r="G1215" s="82" t="s">
        <v>22</v>
      </c>
    </row>
    <row r="1216" spans="1:7" s="2" customFormat="1" x14ac:dyDescent="0.25">
      <c r="A1216" s="81">
        <v>150951</v>
      </c>
      <c r="B1216" s="82" t="s">
        <v>8918</v>
      </c>
      <c r="C1216" s="82" t="s">
        <v>21</v>
      </c>
      <c r="D1216" s="50">
        <v>552</v>
      </c>
      <c r="E1216" s="83">
        <v>53514276362</v>
      </c>
      <c r="F1216" s="84">
        <v>29.5</v>
      </c>
      <c r="G1216" s="82" t="s">
        <v>22</v>
      </c>
    </row>
    <row r="1217" spans="1:7" s="2" customFormat="1" x14ac:dyDescent="0.25">
      <c r="A1217" s="81">
        <v>150952</v>
      </c>
      <c r="B1217" s="82" t="s">
        <v>8919</v>
      </c>
      <c r="C1217" s="82" t="s">
        <v>21</v>
      </c>
      <c r="D1217" s="50">
        <v>549</v>
      </c>
      <c r="E1217" s="83">
        <v>53514276386</v>
      </c>
      <c r="F1217" s="84">
        <v>29.5</v>
      </c>
      <c r="G1217" s="82" t="s">
        <v>22</v>
      </c>
    </row>
    <row r="1218" spans="1:7" s="2" customFormat="1" x14ac:dyDescent="0.25">
      <c r="A1218" s="80">
        <v>150954</v>
      </c>
      <c r="B1218" s="39" t="s">
        <v>8920</v>
      </c>
      <c r="C1218" s="39" t="s">
        <v>21</v>
      </c>
      <c r="D1218" s="50">
        <v>465</v>
      </c>
      <c r="E1218" s="48">
        <v>53514276423</v>
      </c>
      <c r="F1218" s="46">
        <v>29</v>
      </c>
      <c r="G1218" s="39" t="s">
        <v>22</v>
      </c>
    </row>
    <row r="1219" spans="1:7" s="2" customFormat="1" x14ac:dyDescent="0.25">
      <c r="A1219" s="81">
        <v>150955</v>
      </c>
      <c r="B1219" s="82" t="s">
        <v>8921</v>
      </c>
      <c r="C1219" s="82" t="s">
        <v>21</v>
      </c>
      <c r="D1219" s="50">
        <v>468</v>
      </c>
      <c r="E1219" s="83">
        <v>53514276546</v>
      </c>
      <c r="F1219" s="84">
        <v>24.5</v>
      </c>
      <c r="G1219" s="82" t="s">
        <v>22</v>
      </c>
    </row>
    <row r="1220" spans="1:7" s="2" customFormat="1" x14ac:dyDescent="0.25">
      <c r="A1220" s="81">
        <v>150956</v>
      </c>
      <c r="B1220" s="82" t="s">
        <v>8922</v>
      </c>
      <c r="C1220" s="82" t="s">
        <v>21</v>
      </c>
      <c r="D1220" s="50">
        <v>473</v>
      </c>
      <c r="E1220" s="83">
        <v>53514276553</v>
      </c>
      <c r="F1220" s="84">
        <v>30</v>
      </c>
      <c r="G1220" s="82" t="s">
        <v>22</v>
      </c>
    </row>
    <row r="1221" spans="1:7" s="2" customFormat="1" x14ac:dyDescent="0.25">
      <c r="A1221" s="81">
        <v>150957</v>
      </c>
      <c r="B1221" s="82" t="s">
        <v>8923</v>
      </c>
      <c r="C1221" s="82" t="s">
        <v>21</v>
      </c>
      <c r="D1221" s="50">
        <v>470</v>
      </c>
      <c r="E1221" s="83">
        <v>53514276577</v>
      </c>
      <c r="F1221" s="84">
        <v>31</v>
      </c>
      <c r="G1221" s="82" t="s">
        <v>22</v>
      </c>
    </row>
    <row r="1222" spans="1:7" s="2" customFormat="1" x14ac:dyDescent="0.25">
      <c r="A1222" s="81">
        <v>150958</v>
      </c>
      <c r="B1222" s="82" t="s">
        <v>8924</v>
      </c>
      <c r="C1222" s="82" t="s">
        <v>21</v>
      </c>
      <c r="D1222" s="50">
        <v>531</v>
      </c>
      <c r="E1222" s="83">
        <v>53514276591</v>
      </c>
      <c r="F1222" s="84">
        <v>31</v>
      </c>
      <c r="G1222" s="82" t="s">
        <v>22</v>
      </c>
    </row>
    <row r="1223" spans="1:7" s="2" customFormat="1" x14ac:dyDescent="0.25">
      <c r="A1223" s="81">
        <v>150959</v>
      </c>
      <c r="B1223" s="82" t="s">
        <v>8925</v>
      </c>
      <c r="C1223" s="82" t="s">
        <v>21</v>
      </c>
      <c r="D1223" s="50">
        <v>547</v>
      </c>
      <c r="E1223" s="83">
        <v>53514276805</v>
      </c>
      <c r="F1223" s="84">
        <v>30</v>
      </c>
      <c r="G1223" s="82" t="s">
        <v>22</v>
      </c>
    </row>
    <row r="1224" spans="1:7" s="2" customFormat="1" x14ac:dyDescent="0.25">
      <c r="A1224" s="81">
        <v>150960</v>
      </c>
      <c r="B1224" s="82" t="s">
        <v>8926</v>
      </c>
      <c r="C1224" s="82" t="s">
        <v>21</v>
      </c>
      <c r="D1224" s="50">
        <v>558.5</v>
      </c>
      <c r="E1224" s="83">
        <v>53514276614</v>
      </c>
      <c r="F1224" s="84">
        <v>30</v>
      </c>
      <c r="G1224" s="82" t="s">
        <v>22</v>
      </c>
    </row>
    <row r="1225" spans="1:7" s="2" customFormat="1" x14ac:dyDescent="0.25">
      <c r="A1225" s="81">
        <v>150961</v>
      </c>
      <c r="B1225" s="82" t="s">
        <v>8927</v>
      </c>
      <c r="C1225" s="82" t="s">
        <v>21</v>
      </c>
      <c r="D1225" s="50">
        <v>615.5</v>
      </c>
      <c r="E1225" s="83">
        <v>53514276638</v>
      </c>
      <c r="F1225" s="84">
        <v>33</v>
      </c>
      <c r="G1225" s="82" t="s">
        <v>22</v>
      </c>
    </row>
    <row r="1226" spans="1:7" s="2" customFormat="1" x14ac:dyDescent="0.25">
      <c r="A1226" s="81">
        <v>150962</v>
      </c>
      <c r="B1226" s="82" t="s">
        <v>8928</v>
      </c>
      <c r="C1226" s="82" t="s">
        <v>21</v>
      </c>
      <c r="D1226" s="50">
        <v>668.5</v>
      </c>
      <c r="E1226" s="83">
        <v>53514276676</v>
      </c>
      <c r="F1226" s="84">
        <v>31</v>
      </c>
      <c r="G1226" s="82" t="s">
        <v>22</v>
      </c>
    </row>
    <row r="1227" spans="1:7" s="2" customFormat="1" x14ac:dyDescent="0.25">
      <c r="A1227" s="81">
        <v>150963</v>
      </c>
      <c r="B1227" s="82" t="s">
        <v>8929</v>
      </c>
      <c r="C1227" s="82" t="s">
        <v>21</v>
      </c>
      <c r="D1227" s="50">
        <v>686.5</v>
      </c>
      <c r="E1227" s="83">
        <v>53514276690</v>
      </c>
      <c r="F1227" s="84">
        <v>29</v>
      </c>
      <c r="G1227" s="82" t="s">
        <v>22</v>
      </c>
    </row>
    <row r="1228" spans="1:7" s="2" customFormat="1" x14ac:dyDescent="0.25">
      <c r="A1228" s="81">
        <v>150964</v>
      </c>
      <c r="B1228" s="82" t="s">
        <v>8930</v>
      </c>
      <c r="C1228" s="82" t="s">
        <v>21</v>
      </c>
      <c r="D1228" s="50">
        <v>683.5</v>
      </c>
      <c r="E1228" s="83">
        <v>53514276713</v>
      </c>
      <c r="F1228" s="84">
        <v>29</v>
      </c>
      <c r="G1228" s="82" t="s">
        <v>22</v>
      </c>
    </row>
    <row r="1229" spans="1:7" s="2" customFormat="1" x14ac:dyDescent="0.25">
      <c r="A1229" s="81">
        <v>150965</v>
      </c>
      <c r="B1229" s="82" t="s">
        <v>8931</v>
      </c>
      <c r="C1229" s="82" t="s">
        <v>21</v>
      </c>
      <c r="D1229" s="50">
        <v>777</v>
      </c>
      <c r="E1229" s="83">
        <v>53514276737</v>
      </c>
      <c r="F1229" s="84">
        <v>30</v>
      </c>
      <c r="G1229" s="82" t="s">
        <v>22</v>
      </c>
    </row>
    <row r="1230" spans="1:7" s="2" customFormat="1" x14ac:dyDescent="0.25">
      <c r="A1230" s="81">
        <v>150989</v>
      </c>
      <c r="B1230" s="82" t="s">
        <v>8932</v>
      </c>
      <c r="C1230" s="82" t="s">
        <v>21</v>
      </c>
      <c r="D1230" s="50">
        <v>429.5</v>
      </c>
      <c r="E1230" s="83">
        <v>53514277208</v>
      </c>
      <c r="F1230" s="84">
        <v>6</v>
      </c>
      <c r="G1230" s="82" t="s">
        <v>22</v>
      </c>
    </row>
    <row r="1231" spans="1:7" s="2" customFormat="1" x14ac:dyDescent="0.25">
      <c r="A1231" s="80">
        <v>150990</v>
      </c>
      <c r="B1231" s="39" t="s">
        <v>8933</v>
      </c>
      <c r="C1231" s="39" t="s">
        <v>21</v>
      </c>
      <c r="D1231" s="50">
        <v>199.5</v>
      </c>
      <c r="E1231" s="48">
        <v>53514277222</v>
      </c>
      <c r="F1231" s="46">
        <v>6</v>
      </c>
      <c r="G1231" s="39" t="s">
        <v>22</v>
      </c>
    </row>
    <row r="1232" spans="1:7" s="2" customFormat="1" x14ac:dyDescent="0.25">
      <c r="A1232" s="81">
        <v>150991</v>
      </c>
      <c r="B1232" s="82" t="s">
        <v>8934</v>
      </c>
      <c r="C1232" s="82" t="s">
        <v>21</v>
      </c>
      <c r="D1232" s="50">
        <v>544</v>
      </c>
      <c r="E1232" s="83">
        <v>53514276652</v>
      </c>
      <c r="F1232" s="84">
        <v>29</v>
      </c>
      <c r="G1232" s="82" t="s">
        <v>22</v>
      </c>
    </row>
    <row r="1233" spans="1:7" s="2" customFormat="1" x14ac:dyDescent="0.25">
      <c r="A1233" s="81">
        <v>150992</v>
      </c>
      <c r="B1233" s="82" t="s">
        <v>8935</v>
      </c>
      <c r="C1233" s="82" t="s">
        <v>21</v>
      </c>
      <c r="D1233" s="50">
        <v>562.5</v>
      </c>
      <c r="E1233" s="83">
        <v>53514277185</v>
      </c>
      <c r="F1233" s="84">
        <v>33</v>
      </c>
      <c r="G1233" s="82" t="s">
        <v>22</v>
      </c>
    </row>
    <row r="1234" spans="1:7" s="2" customFormat="1" x14ac:dyDescent="0.25">
      <c r="A1234" s="80">
        <v>150993</v>
      </c>
      <c r="B1234" s="39" t="s">
        <v>8936</v>
      </c>
      <c r="C1234" s="39" t="s">
        <v>21</v>
      </c>
      <c r="D1234" s="50">
        <v>168.5</v>
      </c>
      <c r="E1234" s="48">
        <v>53514277246</v>
      </c>
      <c r="F1234" s="46">
        <v>6</v>
      </c>
      <c r="G1234" s="39" t="s">
        <v>22</v>
      </c>
    </row>
    <row r="1235" spans="1:7" s="2" customFormat="1" x14ac:dyDescent="0.25">
      <c r="A1235" s="80">
        <v>150994</v>
      </c>
      <c r="B1235" s="39" t="s">
        <v>8937</v>
      </c>
      <c r="C1235" s="39" t="s">
        <v>21</v>
      </c>
      <c r="D1235" s="50">
        <v>200.5</v>
      </c>
      <c r="E1235" s="48">
        <v>53514277260</v>
      </c>
      <c r="F1235" s="46">
        <v>6</v>
      </c>
      <c r="G1235" s="39" t="s">
        <v>22</v>
      </c>
    </row>
    <row r="1236" spans="1:7" s="2" customFormat="1" x14ac:dyDescent="0.25">
      <c r="A1236" s="81">
        <v>150997</v>
      </c>
      <c r="B1236" s="82" t="s">
        <v>8938</v>
      </c>
      <c r="C1236" s="82" t="s">
        <v>21</v>
      </c>
      <c r="D1236" s="50">
        <v>510.5</v>
      </c>
      <c r="E1236" s="83">
        <v>53514278366</v>
      </c>
      <c r="F1236" s="84">
        <v>29</v>
      </c>
      <c r="G1236" s="82" t="s">
        <v>22</v>
      </c>
    </row>
    <row r="1237" spans="1:7" s="2" customFormat="1" x14ac:dyDescent="0.25">
      <c r="A1237" s="80">
        <v>151089</v>
      </c>
      <c r="B1237" s="39" t="s">
        <v>8939</v>
      </c>
      <c r="C1237" s="39" t="s">
        <v>21</v>
      </c>
      <c r="D1237" s="50">
        <v>136</v>
      </c>
      <c r="E1237" s="48">
        <v>53514281656</v>
      </c>
      <c r="F1237" s="46">
        <v>4</v>
      </c>
      <c r="G1237" s="39" t="s">
        <v>22</v>
      </c>
    </row>
    <row r="1238" spans="1:7" s="2" customFormat="1" x14ac:dyDescent="0.25">
      <c r="A1238" s="80">
        <v>151090</v>
      </c>
      <c r="B1238" s="39" t="s">
        <v>8940</v>
      </c>
      <c r="C1238" s="39" t="s">
        <v>21</v>
      </c>
      <c r="D1238" s="50">
        <v>191</v>
      </c>
      <c r="E1238" s="48">
        <v>53514281670</v>
      </c>
      <c r="F1238" s="46">
        <v>4</v>
      </c>
      <c r="G1238" s="39" t="s">
        <v>22</v>
      </c>
    </row>
    <row r="1239" spans="1:7" s="2" customFormat="1" x14ac:dyDescent="0.25">
      <c r="A1239" s="80">
        <v>151322</v>
      </c>
      <c r="B1239" s="39" t="s">
        <v>8941</v>
      </c>
      <c r="C1239" s="39" t="s">
        <v>21</v>
      </c>
      <c r="D1239" s="50">
        <v>71.5</v>
      </c>
      <c r="E1239" s="48">
        <v>53514295226</v>
      </c>
      <c r="F1239" s="46">
        <v>1.4</v>
      </c>
      <c r="G1239" s="39" t="s">
        <v>22</v>
      </c>
    </row>
    <row r="1240" spans="1:7" s="2" customFormat="1" x14ac:dyDescent="0.25">
      <c r="A1240" s="80">
        <v>151323</v>
      </c>
      <c r="B1240" s="39" t="s">
        <v>8942</v>
      </c>
      <c r="C1240" s="39" t="s">
        <v>21</v>
      </c>
      <c r="D1240" s="50">
        <v>136</v>
      </c>
      <c r="E1240" s="48">
        <v>53514295264</v>
      </c>
      <c r="F1240" s="46">
        <v>1.4</v>
      </c>
      <c r="G1240" s="39" t="s">
        <v>22</v>
      </c>
    </row>
    <row r="1241" spans="1:7" s="2" customFormat="1" x14ac:dyDescent="0.25">
      <c r="A1241" s="80">
        <v>151324</v>
      </c>
      <c r="B1241" s="39" t="s">
        <v>8943</v>
      </c>
      <c r="C1241" s="39" t="s">
        <v>21</v>
      </c>
      <c r="D1241" s="50">
        <v>5.5</v>
      </c>
      <c r="E1241" s="48">
        <v>53514295301</v>
      </c>
      <c r="F1241" s="46">
        <v>0.02</v>
      </c>
      <c r="G1241" s="39" t="s">
        <v>22</v>
      </c>
    </row>
    <row r="1242" spans="1:7" s="2" customFormat="1" x14ac:dyDescent="0.25">
      <c r="A1242" s="80">
        <v>151325</v>
      </c>
      <c r="B1242" s="39" t="s">
        <v>8944</v>
      </c>
      <c r="C1242" s="39" t="s">
        <v>21</v>
      </c>
      <c r="D1242" s="50">
        <v>122</v>
      </c>
      <c r="E1242" s="48">
        <v>53514295325</v>
      </c>
      <c r="F1242" s="46">
        <v>4</v>
      </c>
      <c r="G1242" s="39" t="s">
        <v>22</v>
      </c>
    </row>
    <row r="1243" spans="1:7" s="2" customFormat="1" x14ac:dyDescent="0.25">
      <c r="A1243" s="80">
        <v>151326</v>
      </c>
      <c r="B1243" s="39" t="s">
        <v>8945</v>
      </c>
      <c r="C1243" s="39" t="s">
        <v>21</v>
      </c>
      <c r="D1243" s="50">
        <v>95.5</v>
      </c>
      <c r="E1243" s="48">
        <v>53514295363</v>
      </c>
      <c r="F1243" s="46">
        <v>4</v>
      </c>
      <c r="G1243" s="39" t="s">
        <v>22</v>
      </c>
    </row>
    <row r="1244" spans="1:7" s="2" customFormat="1" x14ac:dyDescent="0.25">
      <c r="A1244" s="80">
        <v>151334</v>
      </c>
      <c r="B1244" s="39" t="s">
        <v>8946</v>
      </c>
      <c r="C1244" s="39" t="s">
        <v>21</v>
      </c>
      <c r="D1244" s="50">
        <v>304.5</v>
      </c>
      <c r="E1244" s="48">
        <v>53514295387</v>
      </c>
      <c r="F1244" s="46">
        <v>15</v>
      </c>
      <c r="G1244" s="39" t="s">
        <v>22</v>
      </c>
    </row>
    <row r="1245" spans="1:7" s="2" customFormat="1" x14ac:dyDescent="0.25">
      <c r="A1245" s="80">
        <v>151335</v>
      </c>
      <c r="B1245" s="39" t="s">
        <v>8947</v>
      </c>
      <c r="C1245" s="39" t="s">
        <v>21</v>
      </c>
      <c r="D1245" s="50">
        <v>122.5</v>
      </c>
      <c r="E1245" s="48">
        <v>53514295400</v>
      </c>
      <c r="F1245" s="46">
        <v>4</v>
      </c>
      <c r="G1245" s="39" t="s">
        <v>22</v>
      </c>
    </row>
    <row r="1246" spans="1:7" s="2" customFormat="1" x14ac:dyDescent="0.25">
      <c r="A1246" s="80">
        <v>151338</v>
      </c>
      <c r="B1246" s="39" t="s">
        <v>8948</v>
      </c>
      <c r="C1246" s="39" t="s">
        <v>21</v>
      </c>
      <c r="D1246" s="50">
        <v>137.5</v>
      </c>
      <c r="E1246" s="48">
        <v>53514295448</v>
      </c>
      <c r="F1246" s="46">
        <v>1.1000000000000001</v>
      </c>
      <c r="G1246" s="39" t="s">
        <v>22</v>
      </c>
    </row>
    <row r="1247" spans="1:7" s="2" customFormat="1" x14ac:dyDescent="0.25">
      <c r="A1247" s="80">
        <v>151452</v>
      </c>
      <c r="B1247" s="39" t="s">
        <v>8949</v>
      </c>
      <c r="C1247" s="39" t="s">
        <v>21</v>
      </c>
      <c r="D1247" s="50">
        <v>71.5</v>
      </c>
      <c r="E1247" s="48">
        <v>53514301897</v>
      </c>
      <c r="F1247" s="46">
        <v>1.4</v>
      </c>
      <c r="G1247" s="39" t="s">
        <v>22</v>
      </c>
    </row>
    <row r="1248" spans="1:7" s="2" customFormat="1" x14ac:dyDescent="0.25">
      <c r="A1248" s="80">
        <v>151453</v>
      </c>
      <c r="B1248" s="39" t="s">
        <v>8950</v>
      </c>
      <c r="C1248" s="39" t="s">
        <v>21</v>
      </c>
      <c r="D1248" s="50">
        <v>136</v>
      </c>
      <c r="E1248" s="48">
        <v>53514301910</v>
      </c>
      <c r="F1248" s="46">
        <v>1.4</v>
      </c>
      <c r="G1248" s="39" t="s">
        <v>22</v>
      </c>
    </row>
    <row r="1249" spans="1:7" s="2" customFormat="1" x14ac:dyDescent="0.25">
      <c r="A1249" s="80">
        <v>151460</v>
      </c>
      <c r="B1249" s="39" t="s">
        <v>8951</v>
      </c>
      <c r="C1249" s="39" t="s">
        <v>21</v>
      </c>
      <c r="D1249" s="50">
        <v>134.5</v>
      </c>
      <c r="E1249" s="48">
        <v>53514301934</v>
      </c>
      <c r="F1249" s="46">
        <v>1.4</v>
      </c>
      <c r="G1249" s="39" t="s">
        <v>22</v>
      </c>
    </row>
    <row r="1250" spans="1:7" s="2" customFormat="1" x14ac:dyDescent="0.25">
      <c r="A1250" s="80">
        <v>151471</v>
      </c>
      <c r="B1250" s="39" t="s">
        <v>8952</v>
      </c>
      <c r="C1250" s="39" t="s">
        <v>21</v>
      </c>
      <c r="D1250" s="50">
        <v>70</v>
      </c>
      <c r="E1250" s="48">
        <v>53514302016</v>
      </c>
      <c r="F1250" s="46">
        <v>4</v>
      </c>
      <c r="G1250" s="39" t="s">
        <v>22</v>
      </c>
    </row>
    <row r="1251" spans="1:7" s="2" customFormat="1" x14ac:dyDescent="0.25">
      <c r="A1251" s="80">
        <v>151473</v>
      </c>
      <c r="B1251" s="39" t="s">
        <v>8953</v>
      </c>
      <c r="C1251" s="39" t="s">
        <v>21</v>
      </c>
      <c r="D1251" s="50">
        <v>333.5</v>
      </c>
      <c r="E1251" s="48">
        <v>53514298968</v>
      </c>
      <c r="F1251" s="46">
        <v>14.1</v>
      </c>
      <c r="G1251" s="39" t="s">
        <v>22</v>
      </c>
    </row>
    <row r="1252" spans="1:7" s="2" customFormat="1" x14ac:dyDescent="0.25">
      <c r="A1252" s="80">
        <v>151474</v>
      </c>
      <c r="B1252" s="39" t="s">
        <v>8954</v>
      </c>
      <c r="C1252" s="39" t="s">
        <v>21</v>
      </c>
      <c r="D1252" s="50">
        <v>303.5</v>
      </c>
      <c r="E1252" s="48">
        <v>53514298982</v>
      </c>
      <c r="F1252" s="46">
        <v>14.1</v>
      </c>
      <c r="G1252" s="39" t="s">
        <v>22</v>
      </c>
    </row>
    <row r="1253" spans="1:7" s="2" customFormat="1" x14ac:dyDescent="0.25">
      <c r="A1253" s="81">
        <v>151475</v>
      </c>
      <c r="B1253" s="82" t="s">
        <v>8955</v>
      </c>
      <c r="C1253" s="82" t="s">
        <v>21</v>
      </c>
      <c r="D1253" s="50">
        <v>485</v>
      </c>
      <c r="E1253" s="83">
        <v>53514299002</v>
      </c>
      <c r="F1253" s="84">
        <v>15.2</v>
      </c>
      <c r="G1253" s="82" t="s">
        <v>22</v>
      </c>
    </row>
    <row r="1254" spans="1:7" s="2" customFormat="1" x14ac:dyDescent="0.25">
      <c r="A1254" s="81">
        <v>151476</v>
      </c>
      <c r="B1254" s="82" t="s">
        <v>8956</v>
      </c>
      <c r="C1254" s="82" t="s">
        <v>21</v>
      </c>
      <c r="D1254" s="50">
        <v>556.5</v>
      </c>
      <c r="E1254" s="83">
        <v>53514299026</v>
      </c>
      <c r="F1254" s="84">
        <v>15.2</v>
      </c>
      <c r="G1254" s="82" t="s">
        <v>22</v>
      </c>
    </row>
    <row r="1255" spans="1:7" s="2" customFormat="1" x14ac:dyDescent="0.25">
      <c r="A1255" s="80">
        <v>151477</v>
      </c>
      <c r="B1255" s="39" t="s">
        <v>8957</v>
      </c>
      <c r="C1255" s="39" t="s">
        <v>21</v>
      </c>
      <c r="D1255" s="50">
        <v>253</v>
      </c>
      <c r="E1255" s="48">
        <v>53514299040</v>
      </c>
      <c r="F1255" s="46">
        <v>6</v>
      </c>
      <c r="G1255" s="39" t="s">
        <v>22</v>
      </c>
    </row>
    <row r="1256" spans="1:7" s="2" customFormat="1" x14ac:dyDescent="0.25">
      <c r="A1256" s="81">
        <v>151478</v>
      </c>
      <c r="B1256" s="82" t="s">
        <v>8958</v>
      </c>
      <c r="C1256" s="82" t="s">
        <v>21</v>
      </c>
      <c r="D1256" s="50">
        <v>479.5</v>
      </c>
      <c r="E1256" s="83">
        <v>53514299064</v>
      </c>
      <c r="F1256" s="84">
        <v>16</v>
      </c>
      <c r="G1256" s="82" t="s">
        <v>22</v>
      </c>
    </row>
    <row r="1257" spans="1:7" s="2" customFormat="1" x14ac:dyDescent="0.25">
      <c r="A1257" s="81">
        <v>151479</v>
      </c>
      <c r="B1257" s="82" t="s">
        <v>8959</v>
      </c>
      <c r="C1257" s="82" t="s">
        <v>21</v>
      </c>
      <c r="D1257" s="50">
        <v>433.5</v>
      </c>
      <c r="E1257" s="83">
        <v>53514299088</v>
      </c>
      <c r="F1257" s="84">
        <v>15.7</v>
      </c>
      <c r="G1257" s="82" t="s">
        <v>22</v>
      </c>
    </row>
    <row r="1258" spans="1:7" s="2" customFormat="1" x14ac:dyDescent="0.25">
      <c r="A1258" s="81">
        <v>151480</v>
      </c>
      <c r="B1258" s="82" t="s">
        <v>8960</v>
      </c>
      <c r="C1258" s="82" t="s">
        <v>21</v>
      </c>
      <c r="D1258" s="50">
        <v>424</v>
      </c>
      <c r="E1258" s="83">
        <v>53514299101</v>
      </c>
      <c r="F1258" s="84">
        <v>5</v>
      </c>
      <c r="G1258" s="82" t="s">
        <v>22</v>
      </c>
    </row>
    <row r="1259" spans="1:7" s="2" customFormat="1" x14ac:dyDescent="0.25">
      <c r="A1259" s="81">
        <v>151481</v>
      </c>
      <c r="B1259" s="82" t="s">
        <v>8961</v>
      </c>
      <c r="C1259" s="82" t="s">
        <v>21</v>
      </c>
      <c r="D1259" s="50">
        <v>428.5</v>
      </c>
      <c r="E1259" s="83">
        <v>53514299163</v>
      </c>
      <c r="F1259" s="84">
        <v>5</v>
      </c>
      <c r="G1259" s="82" t="s">
        <v>22</v>
      </c>
    </row>
    <row r="1260" spans="1:7" s="2" customFormat="1" x14ac:dyDescent="0.25">
      <c r="A1260" s="81">
        <v>151482</v>
      </c>
      <c r="B1260" s="82" t="s">
        <v>8962</v>
      </c>
      <c r="C1260" s="82" t="s">
        <v>21</v>
      </c>
      <c r="D1260" s="50">
        <v>428</v>
      </c>
      <c r="E1260" s="83">
        <v>53514299187</v>
      </c>
      <c r="F1260" s="84">
        <v>14.2</v>
      </c>
      <c r="G1260" s="82" t="s">
        <v>22</v>
      </c>
    </row>
    <row r="1261" spans="1:7" s="2" customFormat="1" x14ac:dyDescent="0.25">
      <c r="A1261" s="80">
        <v>151484</v>
      </c>
      <c r="B1261" s="39" t="s">
        <v>8963</v>
      </c>
      <c r="C1261" s="39" t="s">
        <v>21</v>
      </c>
      <c r="D1261" s="50">
        <v>239.5</v>
      </c>
      <c r="E1261" s="48">
        <v>53514299200</v>
      </c>
      <c r="F1261" s="46">
        <v>13.1</v>
      </c>
      <c r="G1261" s="39" t="s">
        <v>22</v>
      </c>
    </row>
    <row r="1262" spans="1:7" s="2" customFormat="1" x14ac:dyDescent="0.25">
      <c r="A1262" s="80">
        <v>151485</v>
      </c>
      <c r="B1262" s="39" t="s">
        <v>8964</v>
      </c>
      <c r="C1262" s="39" t="s">
        <v>21</v>
      </c>
      <c r="D1262" s="50">
        <v>240.5</v>
      </c>
      <c r="E1262" s="48">
        <v>53514299224</v>
      </c>
      <c r="F1262" s="46">
        <v>12.3</v>
      </c>
      <c r="G1262" s="39" t="s">
        <v>22</v>
      </c>
    </row>
    <row r="1263" spans="1:7" s="2" customFormat="1" x14ac:dyDescent="0.25">
      <c r="A1263" s="80">
        <v>151486</v>
      </c>
      <c r="B1263" s="39" t="s">
        <v>8965</v>
      </c>
      <c r="C1263" s="39" t="s">
        <v>21</v>
      </c>
      <c r="D1263" s="50">
        <v>67.5</v>
      </c>
      <c r="E1263" s="48">
        <v>53514299248</v>
      </c>
      <c r="F1263" s="46">
        <v>2.6</v>
      </c>
      <c r="G1263" s="39" t="s">
        <v>22</v>
      </c>
    </row>
    <row r="1264" spans="1:7" s="2" customFormat="1" x14ac:dyDescent="0.25">
      <c r="A1264" s="80">
        <v>151487</v>
      </c>
      <c r="B1264" s="39" t="s">
        <v>8966</v>
      </c>
      <c r="C1264" s="39" t="s">
        <v>21</v>
      </c>
      <c r="D1264" s="50">
        <v>68.5</v>
      </c>
      <c r="E1264" s="48">
        <v>53514299262</v>
      </c>
      <c r="F1264" s="46">
        <v>1.33</v>
      </c>
      <c r="G1264" s="39" t="s">
        <v>22</v>
      </c>
    </row>
    <row r="1265" spans="1:7" s="2" customFormat="1" x14ac:dyDescent="0.25">
      <c r="A1265" s="81">
        <v>151488</v>
      </c>
      <c r="B1265" s="82" t="s">
        <v>8967</v>
      </c>
      <c r="C1265" s="82" t="s">
        <v>21</v>
      </c>
      <c r="D1265" s="50">
        <v>432.5</v>
      </c>
      <c r="E1265" s="83">
        <v>53514299286</v>
      </c>
      <c r="F1265" s="84">
        <v>3.2</v>
      </c>
      <c r="G1265" s="82" t="s">
        <v>22</v>
      </c>
    </row>
    <row r="1266" spans="1:7" s="2" customFormat="1" x14ac:dyDescent="0.25">
      <c r="A1266" s="80">
        <v>151489</v>
      </c>
      <c r="B1266" s="39" t="s">
        <v>8968</v>
      </c>
      <c r="C1266" s="39" t="s">
        <v>21</v>
      </c>
      <c r="D1266" s="50">
        <v>265</v>
      </c>
      <c r="E1266" s="48">
        <v>53514299309</v>
      </c>
      <c r="F1266" s="46">
        <v>13.1</v>
      </c>
      <c r="G1266" s="39" t="s">
        <v>22</v>
      </c>
    </row>
    <row r="1267" spans="1:7" s="2" customFormat="1" x14ac:dyDescent="0.25">
      <c r="A1267" s="80">
        <v>151490</v>
      </c>
      <c r="B1267" s="39" t="s">
        <v>8969</v>
      </c>
      <c r="C1267" s="39" t="s">
        <v>21</v>
      </c>
      <c r="D1267" s="50">
        <v>101</v>
      </c>
      <c r="E1267" s="48">
        <v>53514299323</v>
      </c>
      <c r="F1267" s="46">
        <v>3.6</v>
      </c>
      <c r="G1267" s="39" t="s">
        <v>22</v>
      </c>
    </row>
    <row r="1268" spans="1:7" s="2" customFormat="1" x14ac:dyDescent="0.25">
      <c r="A1268" s="80">
        <v>151535</v>
      </c>
      <c r="B1268" s="39" t="s">
        <v>8970</v>
      </c>
      <c r="C1268" s="39" t="s">
        <v>21</v>
      </c>
      <c r="D1268" s="50">
        <v>6</v>
      </c>
      <c r="E1268" s="48">
        <v>53514301958</v>
      </c>
      <c r="F1268" s="46">
        <v>0.2</v>
      </c>
      <c r="G1268" s="39" t="s">
        <v>22</v>
      </c>
    </row>
    <row r="1269" spans="1:7" s="2" customFormat="1" x14ac:dyDescent="0.25">
      <c r="A1269" s="80">
        <v>151536</v>
      </c>
      <c r="B1269" s="39" t="s">
        <v>8971</v>
      </c>
      <c r="C1269" s="39" t="s">
        <v>21</v>
      </c>
      <c r="D1269" s="50">
        <v>88</v>
      </c>
      <c r="E1269" s="48">
        <v>53514302139</v>
      </c>
      <c r="F1269" s="46">
        <v>4</v>
      </c>
      <c r="G1269" s="39" t="s">
        <v>22</v>
      </c>
    </row>
    <row r="1270" spans="1:7" s="2" customFormat="1" x14ac:dyDescent="0.25">
      <c r="A1270" s="80">
        <v>151539</v>
      </c>
      <c r="B1270" s="39" t="s">
        <v>8972</v>
      </c>
      <c r="C1270" s="39" t="s">
        <v>21</v>
      </c>
      <c r="D1270" s="50">
        <v>51</v>
      </c>
      <c r="E1270" s="48">
        <v>53514301972</v>
      </c>
      <c r="F1270" s="46">
        <v>1.6</v>
      </c>
      <c r="G1270" s="39" t="s">
        <v>22</v>
      </c>
    </row>
    <row r="1271" spans="1:7" s="2" customFormat="1" x14ac:dyDescent="0.25">
      <c r="A1271" s="80">
        <v>151543</v>
      </c>
      <c r="B1271" s="39" t="s">
        <v>8973</v>
      </c>
      <c r="C1271" s="39" t="s">
        <v>21</v>
      </c>
      <c r="D1271" s="50">
        <v>86</v>
      </c>
      <c r="E1271" s="48">
        <v>53514302153</v>
      </c>
      <c r="F1271" s="46">
        <v>4</v>
      </c>
      <c r="G1271" s="39" t="s">
        <v>22</v>
      </c>
    </row>
    <row r="1272" spans="1:7" s="2" customFormat="1" x14ac:dyDescent="0.25">
      <c r="A1272" s="80">
        <v>151546</v>
      </c>
      <c r="B1272" s="39" t="s">
        <v>8974</v>
      </c>
      <c r="C1272" s="39" t="s">
        <v>21</v>
      </c>
      <c r="D1272" s="50">
        <v>52</v>
      </c>
      <c r="E1272" s="48">
        <v>53514301996</v>
      </c>
      <c r="F1272" s="46">
        <v>1.6</v>
      </c>
      <c r="G1272" s="39" t="s">
        <v>22</v>
      </c>
    </row>
    <row r="1273" spans="1:7" s="2" customFormat="1" x14ac:dyDescent="0.25">
      <c r="A1273" s="80">
        <v>151547</v>
      </c>
      <c r="B1273" s="39" t="s">
        <v>8975</v>
      </c>
      <c r="C1273" s="39" t="s">
        <v>21</v>
      </c>
      <c r="D1273" s="50">
        <v>114</v>
      </c>
      <c r="E1273" s="48">
        <v>53514302160</v>
      </c>
      <c r="F1273" s="46">
        <v>4</v>
      </c>
      <c r="G1273" s="39" t="s">
        <v>22</v>
      </c>
    </row>
    <row r="1274" spans="1:7" s="2" customFormat="1" x14ac:dyDescent="0.25">
      <c r="A1274" s="80">
        <v>151552</v>
      </c>
      <c r="B1274" s="39" t="s">
        <v>8976</v>
      </c>
      <c r="C1274" s="39" t="s">
        <v>21</v>
      </c>
      <c r="D1274" s="50">
        <v>68</v>
      </c>
      <c r="E1274" s="48">
        <v>53514302184</v>
      </c>
      <c r="F1274" s="46">
        <v>4</v>
      </c>
      <c r="G1274" s="39" t="s">
        <v>22</v>
      </c>
    </row>
    <row r="1275" spans="1:7" s="2" customFormat="1" x14ac:dyDescent="0.25">
      <c r="A1275" s="80">
        <v>151557</v>
      </c>
      <c r="B1275" s="39" t="s">
        <v>8977</v>
      </c>
      <c r="C1275" s="39" t="s">
        <v>21</v>
      </c>
      <c r="D1275" s="50">
        <v>24</v>
      </c>
      <c r="E1275" s="48">
        <v>53514302207</v>
      </c>
      <c r="F1275" s="46">
        <v>0.2</v>
      </c>
      <c r="G1275" s="39" t="s">
        <v>22</v>
      </c>
    </row>
    <row r="1276" spans="1:7" s="2" customFormat="1" x14ac:dyDescent="0.25">
      <c r="A1276" s="80">
        <v>151708</v>
      </c>
      <c r="B1276" s="39" t="s">
        <v>8978</v>
      </c>
      <c r="C1276" s="39" t="s">
        <v>21</v>
      </c>
      <c r="D1276" s="50">
        <v>8</v>
      </c>
      <c r="E1276" s="48">
        <v>53514312084</v>
      </c>
      <c r="F1276" s="46">
        <v>1E-4</v>
      </c>
      <c r="G1276" s="39" t="s">
        <v>22</v>
      </c>
    </row>
    <row r="1277" spans="1:7" s="2" customFormat="1" x14ac:dyDescent="0.25">
      <c r="A1277" s="80">
        <v>151713</v>
      </c>
      <c r="B1277" s="39" t="s">
        <v>8979</v>
      </c>
      <c r="C1277" s="39" t="s">
        <v>21</v>
      </c>
      <c r="D1277" s="50">
        <v>12</v>
      </c>
      <c r="E1277" s="48">
        <v>53514310134</v>
      </c>
      <c r="F1277" s="46">
        <v>0.01</v>
      </c>
      <c r="G1277" s="39" t="s">
        <v>22</v>
      </c>
    </row>
    <row r="1278" spans="1:7" s="2" customFormat="1" x14ac:dyDescent="0.25">
      <c r="A1278" s="80">
        <v>151805</v>
      </c>
      <c r="B1278" s="39" t="s">
        <v>8980</v>
      </c>
      <c r="C1278" s="39" t="s">
        <v>21</v>
      </c>
      <c r="D1278" s="50">
        <v>30.5</v>
      </c>
      <c r="E1278" s="48">
        <v>53514326258</v>
      </c>
      <c r="F1278" s="46">
        <v>1.05</v>
      </c>
      <c r="G1278" s="39" t="s">
        <v>22</v>
      </c>
    </row>
    <row r="1279" spans="1:7" s="2" customFormat="1" x14ac:dyDescent="0.25">
      <c r="A1279" s="80">
        <v>152036</v>
      </c>
      <c r="B1279" s="39" t="s">
        <v>8981</v>
      </c>
      <c r="C1279" s="39" t="s">
        <v>21</v>
      </c>
      <c r="D1279" s="50">
        <v>189</v>
      </c>
      <c r="E1279" s="48">
        <v>53514321857</v>
      </c>
      <c r="F1279" s="46">
        <v>8</v>
      </c>
      <c r="G1279" s="39" t="s">
        <v>22</v>
      </c>
    </row>
    <row r="1280" spans="1:7" s="2" customFormat="1" x14ac:dyDescent="0.25">
      <c r="A1280" s="80">
        <v>152037</v>
      </c>
      <c r="B1280" s="39" t="s">
        <v>8982</v>
      </c>
      <c r="C1280" s="39" t="s">
        <v>21</v>
      </c>
      <c r="D1280" s="50">
        <v>182.5</v>
      </c>
      <c r="E1280" s="48">
        <v>53514321864</v>
      </c>
      <c r="F1280" s="46">
        <v>8</v>
      </c>
      <c r="G1280" s="39" t="s">
        <v>22</v>
      </c>
    </row>
    <row r="1281" spans="1:7" s="2" customFormat="1" x14ac:dyDescent="0.25">
      <c r="A1281" s="80">
        <v>152038</v>
      </c>
      <c r="B1281" s="39" t="s">
        <v>8983</v>
      </c>
      <c r="C1281" s="39" t="s">
        <v>21</v>
      </c>
      <c r="D1281" s="50">
        <v>160.5</v>
      </c>
      <c r="E1281" s="48">
        <v>53514321871</v>
      </c>
      <c r="F1281" s="46">
        <v>8</v>
      </c>
      <c r="G1281" s="39" t="s">
        <v>22</v>
      </c>
    </row>
    <row r="1282" spans="1:7" s="2" customFormat="1" x14ac:dyDescent="0.25">
      <c r="A1282" s="80">
        <v>152039</v>
      </c>
      <c r="B1282" s="39" t="s">
        <v>8984</v>
      </c>
      <c r="C1282" s="39" t="s">
        <v>21</v>
      </c>
      <c r="D1282" s="50">
        <v>153.5</v>
      </c>
      <c r="E1282" s="48">
        <v>53514321888</v>
      </c>
      <c r="F1282" s="46">
        <v>8</v>
      </c>
      <c r="G1282" s="39" t="s">
        <v>22</v>
      </c>
    </row>
    <row r="1283" spans="1:7" s="2" customFormat="1" x14ac:dyDescent="0.25">
      <c r="A1283" s="81">
        <v>152166</v>
      </c>
      <c r="B1283" s="82" t="s">
        <v>8985</v>
      </c>
      <c r="C1283" s="82" t="s">
        <v>21</v>
      </c>
      <c r="D1283" s="50">
        <v>1083</v>
      </c>
      <c r="E1283" s="83">
        <v>53514325183</v>
      </c>
      <c r="F1283" s="84">
        <v>30</v>
      </c>
      <c r="G1283" s="82" t="s">
        <v>22</v>
      </c>
    </row>
    <row r="1284" spans="1:7" s="2" customFormat="1" x14ac:dyDescent="0.25">
      <c r="A1284" s="80">
        <v>152251</v>
      </c>
      <c r="B1284" s="39" t="s">
        <v>8986</v>
      </c>
      <c r="C1284" s="39" t="s">
        <v>21</v>
      </c>
      <c r="D1284" s="50">
        <v>238</v>
      </c>
      <c r="E1284" s="48">
        <v>53514329198</v>
      </c>
      <c r="F1284" s="46">
        <v>2</v>
      </c>
      <c r="G1284" s="39" t="s">
        <v>22</v>
      </c>
    </row>
    <row r="1285" spans="1:7" s="2" customFormat="1" x14ac:dyDescent="0.25">
      <c r="A1285" s="80">
        <v>152252</v>
      </c>
      <c r="B1285" s="39" t="s">
        <v>8987</v>
      </c>
      <c r="C1285" s="39" t="s">
        <v>21</v>
      </c>
      <c r="D1285" s="50">
        <v>221.5</v>
      </c>
      <c r="E1285" s="48">
        <v>53514329204</v>
      </c>
      <c r="F1285" s="46">
        <v>6</v>
      </c>
      <c r="G1285" s="39" t="s">
        <v>22</v>
      </c>
    </row>
    <row r="1286" spans="1:7" s="2" customFormat="1" x14ac:dyDescent="0.25">
      <c r="A1286" s="80">
        <v>152253</v>
      </c>
      <c r="B1286" s="39" t="s">
        <v>8988</v>
      </c>
      <c r="C1286" s="39" t="s">
        <v>21</v>
      </c>
      <c r="D1286" s="50">
        <v>154</v>
      </c>
      <c r="E1286" s="48">
        <v>53514329211</v>
      </c>
      <c r="F1286" s="46">
        <v>6</v>
      </c>
      <c r="G1286" s="39" t="s">
        <v>22</v>
      </c>
    </row>
    <row r="1287" spans="1:7" s="2" customFormat="1" x14ac:dyDescent="0.25">
      <c r="A1287" s="80">
        <v>152306</v>
      </c>
      <c r="B1287" s="39" t="s">
        <v>8989</v>
      </c>
      <c r="C1287" s="39" t="s">
        <v>21</v>
      </c>
      <c r="D1287" s="50">
        <v>134.5</v>
      </c>
      <c r="E1287" s="48">
        <v>53514330460</v>
      </c>
      <c r="F1287" s="46">
        <v>1.4</v>
      </c>
      <c r="G1287" s="39" t="s">
        <v>22</v>
      </c>
    </row>
    <row r="1288" spans="1:7" s="2" customFormat="1" x14ac:dyDescent="0.25">
      <c r="A1288" s="80">
        <v>152307</v>
      </c>
      <c r="B1288" s="39" t="s">
        <v>7819</v>
      </c>
      <c r="C1288" s="39" t="s">
        <v>21</v>
      </c>
      <c r="D1288" s="50">
        <v>4.5</v>
      </c>
      <c r="E1288" s="48">
        <v>53514330477</v>
      </c>
      <c r="F1288" s="46">
        <v>0.02</v>
      </c>
      <c r="G1288" s="39" t="s">
        <v>22</v>
      </c>
    </row>
    <row r="1289" spans="1:7" s="2" customFormat="1" x14ac:dyDescent="0.25">
      <c r="A1289" s="80">
        <v>152309</v>
      </c>
      <c r="B1289" s="39" t="s">
        <v>8990</v>
      </c>
      <c r="C1289" s="39" t="s">
        <v>21</v>
      </c>
      <c r="D1289" s="50">
        <v>69.5</v>
      </c>
      <c r="E1289" s="48">
        <v>53514330491</v>
      </c>
      <c r="F1289" s="46">
        <v>1.4</v>
      </c>
      <c r="G1289" s="39" t="s">
        <v>22</v>
      </c>
    </row>
    <row r="1290" spans="1:7" s="2" customFormat="1" x14ac:dyDescent="0.25">
      <c r="A1290" s="80">
        <v>152345</v>
      </c>
      <c r="B1290" s="39" t="s">
        <v>8991</v>
      </c>
      <c r="C1290" s="39" t="s">
        <v>21</v>
      </c>
      <c r="D1290" s="50">
        <v>63</v>
      </c>
      <c r="E1290" s="48">
        <v>53514331108</v>
      </c>
      <c r="F1290" s="46">
        <v>4</v>
      </c>
      <c r="G1290" s="39" t="s">
        <v>22</v>
      </c>
    </row>
    <row r="1291" spans="1:7" s="2" customFormat="1" x14ac:dyDescent="0.25">
      <c r="A1291" s="80">
        <v>152346</v>
      </c>
      <c r="B1291" s="39" t="s">
        <v>8992</v>
      </c>
      <c r="C1291" s="39" t="s">
        <v>21</v>
      </c>
      <c r="D1291" s="50">
        <v>11.5</v>
      </c>
      <c r="E1291" s="48">
        <v>53514331115</v>
      </c>
      <c r="F1291" s="46">
        <v>0.5</v>
      </c>
      <c r="G1291" s="39" t="s">
        <v>22</v>
      </c>
    </row>
    <row r="1292" spans="1:7" s="2" customFormat="1" x14ac:dyDescent="0.25">
      <c r="A1292" s="80">
        <v>152348</v>
      </c>
      <c r="B1292" s="39" t="s">
        <v>8743</v>
      </c>
      <c r="C1292" s="39" t="s">
        <v>21</v>
      </c>
      <c r="D1292" s="50">
        <v>61</v>
      </c>
      <c r="E1292" s="48">
        <v>53514331122</v>
      </c>
      <c r="F1292" s="46">
        <v>2.6</v>
      </c>
      <c r="G1292" s="39" t="s">
        <v>22</v>
      </c>
    </row>
    <row r="1293" spans="1:7" s="2" customFormat="1" x14ac:dyDescent="0.25">
      <c r="A1293" s="81">
        <v>152350</v>
      </c>
      <c r="B1293" s="82" t="s">
        <v>8993</v>
      </c>
      <c r="C1293" s="82" t="s">
        <v>21</v>
      </c>
      <c r="D1293" s="50">
        <v>473.5</v>
      </c>
      <c r="E1293" s="83">
        <v>53514331139</v>
      </c>
      <c r="F1293" s="84">
        <v>26.5</v>
      </c>
      <c r="G1293" s="82" t="s">
        <v>22</v>
      </c>
    </row>
    <row r="1294" spans="1:7" s="2" customFormat="1" x14ac:dyDescent="0.25">
      <c r="A1294" s="80">
        <v>152402</v>
      </c>
      <c r="B1294" s="39" t="s">
        <v>8994</v>
      </c>
      <c r="C1294" s="39" t="s">
        <v>21</v>
      </c>
      <c r="D1294" s="50">
        <v>152.5</v>
      </c>
      <c r="E1294" s="48">
        <v>53514331719</v>
      </c>
      <c r="F1294" s="46">
        <v>5</v>
      </c>
      <c r="G1294" s="39" t="s">
        <v>22</v>
      </c>
    </row>
    <row r="1295" spans="1:7" s="2" customFormat="1" x14ac:dyDescent="0.25">
      <c r="A1295" s="80">
        <v>152403</v>
      </c>
      <c r="B1295" s="39" t="s">
        <v>8995</v>
      </c>
      <c r="C1295" s="39" t="s">
        <v>21</v>
      </c>
      <c r="D1295" s="50">
        <v>154.5</v>
      </c>
      <c r="E1295" s="48">
        <v>53514331726</v>
      </c>
      <c r="F1295" s="46">
        <v>5.5</v>
      </c>
      <c r="G1295" s="39" t="s">
        <v>22</v>
      </c>
    </row>
    <row r="1296" spans="1:7" s="2" customFormat="1" x14ac:dyDescent="0.25">
      <c r="A1296" s="80">
        <v>152532</v>
      </c>
      <c r="B1296" s="39" t="s">
        <v>8996</v>
      </c>
      <c r="C1296" s="39" t="s">
        <v>21</v>
      </c>
      <c r="D1296" s="50">
        <v>353.5</v>
      </c>
      <c r="E1296" s="48">
        <v>53514337155</v>
      </c>
      <c r="F1296" s="46">
        <v>13.1</v>
      </c>
      <c r="G1296" s="39" t="s">
        <v>22</v>
      </c>
    </row>
    <row r="1297" spans="1:7" s="2" customFormat="1" x14ac:dyDescent="0.25">
      <c r="A1297" s="80">
        <v>152533</v>
      </c>
      <c r="B1297" s="39" t="s">
        <v>8997</v>
      </c>
      <c r="C1297" s="39" t="s">
        <v>21</v>
      </c>
      <c r="D1297" s="50">
        <v>184.5</v>
      </c>
      <c r="E1297" s="48">
        <v>53514337162</v>
      </c>
      <c r="F1297" s="46">
        <v>3.6</v>
      </c>
      <c r="G1297" s="39" t="s">
        <v>22</v>
      </c>
    </row>
    <row r="1298" spans="1:7" s="2" customFormat="1" x14ac:dyDescent="0.25">
      <c r="A1298" s="81">
        <v>152558</v>
      </c>
      <c r="B1298" s="82" t="s">
        <v>8998</v>
      </c>
      <c r="C1298" s="82" t="s">
        <v>21</v>
      </c>
      <c r="D1298" s="50">
        <v>356.5</v>
      </c>
      <c r="E1298" s="83">
        <v>53514337209</v>
      </c>
      <c r="F1298" s="84">
        <v>13.1</v>
      </c>
      <c r="G1298" s="82" t="s">
        <v>22</v>
      </c>
    </row>
    <row r="1299" spans="1:7" s="2" customFormat="1" x14ac:dyDescent="0.25">
      <c r="A1299" s="80">
        <v>152607</v>
      </c>
      <c r="B1299" s="39" t="s">
        <v>8999</v>
      </c>
      <c r="C1299" s="39" t="s">
        <v>21</v>
      </c>
      <c r="D1299" s="50">
        <v>15.5</v>
      </c>
      <c r="E1299" s="48">
        <v>53514339067</v>
      </c>
      <c r="F1299" s="46">
        <v>0.15</v>
      </c>
      <c r="G1299" s="39" t="s">
        <v>22</v>
      </c>
    </row>
    <row r="1300" spans="1:7" s="2" customFormat="1" x14ac:dyDescent="0.25">
      <c r="A1300" s="80">
        <v>152611</v>
      </c>
      <c r="B1300" s="39" t="s">
        <v>9000</v>
      </c>
      <c r="C1300" s="39" t="s">
        <v>21</v>
      </c>
      <c r="D1300" s="50">
        <v>36.5</v>
      </c>
      <c r="E1300" s="48">
        <v>53514339210</v>
      </c>
      <c r="F1300" s="46">
        <v>1</v>
      </c>
      <c r="G1300" s="39" t="s">
        <v>22</v>
      </c>
    </row>
    <row r="1301" spans="1:7" s="2" customFormat="1" x14ac:dyDescent="0.25">
      <c r="A1301" s="80">
        <v>152750</v>
      </c>
      <c r="B1301" s="39" t="s">
        <v>9001</v>
      </c>
      <c r="C1301" s="39" t="s">
        <v>21</v>
      </c>
      <c r="D1301" s="50">
        <v>276</v>
      </c>
      <c r="E1301" s="48">
        <v>53514340520</v>
      </c>
      <c r="F1301" s="46">
        <v>3.2</v>
      </c>
      <c r="G1301" s="39" t="s">
        <v>22</v>
      </c>
    </row>
    <row r="1302" spans="1:7" s="2" customFormat="1" x14ac:dyDescent="0.25">
      <c r="A1302" s="80">
        <v>152751</v>
      </c>
      <c r="B1302" s="39" t="s">
        <v>9002</v>
      </c>
      <c r="C1302" s="39" t="s">
        <v>21</v>
      </c>
      <c r="D1302" s="50">
        <v>295.5</v>
      </c>
      <c r="E1302" s="48">
        <v>53514340537</v>
      </c>
      <c r="F1302" s="46">
        <v>3.2</v>
      </c>
      <c r="G1302" s="39" t="s">
        <v>22</v>
      </c>
    </row>
    <row r="1303" spans="1:7" s="2" customFormat="1" x14ac:dyDescent="0.25">
      <c r="A1303" s="80">
        <v>153027</v>
      </c>
      <c r="B1303" s="39" t="s">
        <v>9003</v>
      </c>
      <c r="C1303" s="39" t="s">
        <v>21</v>
      </c>
      <c r="D1303" s="50">
        <v>232</v>
      </c>
      <c r="E1303" s="48">
        <v>53514348519</v>
      </c>
      <c r="F1303" s="46">
        <v>12</v>
      </c>
      <c r="G1303" s="39" t="s">
        <v>22</v>
      </c>
    </row>
    <row r="1304" spans="1:7" s="2" customFormat="1" x14ac:dyDescent="0.25">
      <c r="A1304" s="80">
        <v>153028</v>
      </c>
      <c r="B1304" s="39" t="s">
        <v>9004</v>
      </c>
      <c r="C1304" s="39" t="s">
        <v>21</v>
      </c>
      <c r="D1304" s="50">
        <v>63</v>
      </c>
      <c r="E1304" s="48">
        <v>53514348526</v>
      </c>
      <c r="F1304" s="46">
        <v>1.1000000000000001</v>
      </c>
      <c r="G1304" s="39" t="s">
        <v>22</v>
      </c>
    </row>
    <row r="1305" spans="1:7" s="2" customFormat="1" x14ac:dyDescent="0.25">
      <c r="A1305" s="80">
        <v>153029</v>
      </c>
      <c r="B1305" s="39" t="s">
        <v>9005</v>
      </c>
      <c r="C1305" s="39" t="s">
        <v>21</v>
      </c>
      <c r="D1305" s="50">
        <v>277.5</v>
      </c>
      <c r="E1305" s="48">
        <v>53514348540</v>
      </c>
      <c r="F1305" s="46">
        <v>13</v>
      </c>
      <c r="G1305" s="39" t="s">
        <v>22</v>
      </c>
    </row>
    <row r="1306" spans="1:7" s="2" customFormat="1" x14ac:dyDescent="0.25">
      <c r="A1306" s="80">
        <v>153030</v>
      </c>
      <c r="B1306" s="39" t="s">
        <v>9006</v>
      </c>
      <c r="C1306" s="39" t="s">
        <v>21</v>
      </c>
      <c r="D1306" s="50">
        <v>54.5</v>
      </c>
      <c r="E1306" s="48">
        <v>53514348533</v>
      </c>
      <c r="F1306" s="46">
        <v>1.2</v>
      </c>
      <c r="G1306" s="39" t="s">
        <v>22</v>
      </c>
    </row>
    <row r="1307" spans="1:7" s="2" customFormat="1" x14ac:dyDescent="0.25">
      <c r="A1307" s="80">
        <v>153122</v>
      </c>
      <c r="B1307" s="39" t="s">
        <v>9007</v>
      </c>
      <c r="C1307" s="39" t="s">
        <v>21</v>
      </c>
      <c r="D1307" s="50">
        <v>123</v>
      </c>
      <c r="E1307" s="48">
        <v>53514352226</v>
      </c>
      <c r="F1307" s="46">
        <v>5</v>
      </c>
      <c r="G1307" s="39" t="s">
        <v>22</v>
      </c>
    </row>
    <row r="1308" spans="1:7" s="2" customFormat="1" x14ac:dyDescent="0.25">
      <c r="A1308" s="80">
        <v>153123</v>
      </c>
      <c r="B1308" s="39" t="s">
        <v>9008</v>
      </c>
      <c r="C1308" s="39" t="s">
        <v>21</v>
      </c>
      <c r="D1308" s="50">
        <v>321.5</v>
      </c>
      <c r="E1308" s="48">
        <v>53514352233</v>
      </c>
      <c r="F1308" s="46">
        <v>2.6</v>
      </c>
      <c r="G1308" s="39" t="s">
        <v>22</v>
      </c>
    </row>
    <row r="1309" spans="1:7" s="2" customFormat="1" x14ac:dyDescent="0.25">
      <c r="A1309" s="80">
        <v>153124</v>
      </c>
      <c r="B1309" s="39" t="s">
        <v>9009</v>
      </c>
      <c r="C1309" s="39" t="s">
        <v>21</v>
      </c>
      <c r="D1309" s="50">
        <v>147.5</v>
      </c>
      <c r="E1309" s="48">
        <v>53514352387</v>
      </c>
      <c r="F1309" s="46">
        <v>5</v>
      </c>
      <c r="G1309" s="39" t="s">
        <v>22</v>
      </c>
    </row>
    <row r="1310" spans="1:7" s="2" customFormat="1" x14ac:dyDescent="0.25">
      <c r="A1310" s="81">
        <v>153125</v>
      </c>
      <c r="B1310" s="82" t="s">
        <v>9010</v>
      </c>
      <c r="C1310" s="82" t="s">
        <v>21</v>
      </c>
      <c r="D1310" s="50">
        <v>860.5</v>
      </c>
      <c r="E1310" s="83">
        <v>53514352394</v>
      </c>
      <c r="F1310" s="84">
        <v>47</v>
      </c>
      <c r="G1310" s="82" t="s">
        <v>22</v>
      </c>
    </row>
    <row r="1311" spans="1:7" s="2" customFormat="1" x14ac:dyDescent="0.25">
      <c r="A1311" s="80">
        <v>153203</v>
      </c>
      <c r="B1311" s="39" t="s">
        <v>9011</v>
      </c>
      <c r="C1311" s="39" t="s">
        <v>21</v>
      </c>
      <c r="D1311" s="50">
        <v>146</v>
      </c>
      <c r="E1311" s="48">
        <v>53514352738</v>
      </c>
      <c r="F1311" s="46">
        <v>1.35</v>
      </c>
      <c r="G1311" s="39" t="s">
        <v>22</v>
      </c>
    </row>
    <row r="1312" spans="1:7" s="2" customFormat="1" x14ac:dyDescent="0.25">
      <c r="A1312" s="80">
        <v>153205</v>
      </c>
      <c r="B1312" s="39" t="s">
        <v>9012</v>
      </c>
      <c r="C1312" s="39" t="s">
        <v>21</v>
      </c>
      <c r="D1312" s="50">
        <v>0.5</v>
      </c>
      <c r="E1312" s="48">
        <v>53514352752</v>
      </c>
      <c r="F1312" s="46">
        <v>0.01</v>
      </c>
      <c r="G1312" s="39" t="s">
        <v>22</v>
      </c>
    </row>
    <row r="1313" spans="1:7" s="2" customFormat="1" x14ac:dyDescent="0.25">
      <c r="A1313" s="80">
        <v>153216</v>
      </c>
      <c r="B1313" s="39" t="s">
        <v>9013</v>
      </c>
      <c r="C1313" s="39" t="s">
        <v>21</v>
      </c>
      <c r="D1313" s="50">
        <v>117</v>
      </c>
      <c r="E1313" s="48">
        <v>53514353100</v>
      </c>
      <c r="F1313" s="46">
        <v>5</v>
      </c>
      <c r="G1313" s="39" t="s">
        <v>22</v>
      </c>
    </row>
    <row r="1314" spans="1:7" s="2" customFormat="1" x14ac:dyDescent="0.25">
      <c r="A1314" s="80">
        <v>153254</v>
      </c>
      <c r="B1314" s="39" t="s">
        <v>9014</v>
      </c>
      <c r="C1314" s="39" t="s">
        <v>21</v>
      </c>
      <c r="D1314" s="50">
        <v>127</v>
      </c>
      <c r="E1314" s="48">
        <v>53514355647</v>
      </c>
      <c r="F1314" s="46">
        <v>4.4249999999999998</v>
      </c>
      <c r="G1314" s="39" t="s">
        <v>22</v>
      </c>
    </row>
    <row r="1315" spans="1:7" s="2" customFormat="1" x14ac:dyDescent="0.25">
      <c r="A1315" s="80">
        <v>153743</v>
      </c>
      <c r="B1315" s="39" t="s">
        <v>9015</v>
      </c>
      <c r="C1315" s="39" t="s">
        <v>21</v>
      </c>
      <c r="D1315" s="50">
        <v>247</v>
      </c>
      <c r="E1315" s="48">
        <v>53514368593</v>
      </c>
      <c r="F1315" s="46">
        <v>2.5</v>
      </c>
      <c r="G1315" s="39" t="s">
        <v>22</v>
      </c>
    </row>
    <row r="1316" spans="1:7" s="2" customFormat="1" x14ac:dyDescent="0.25">
      <c r="A1316" s="80">
        <v>153744</v>
      </c>
      <c r="B1316" s="39" t="s">
        <v>9016</v>
      </c>
      <c r="C1316" s="39" t="s">
        <v>21</v>
      </c>
      <c r="D1316" s="50">
        <v>207.5</v>
      </c>
      <c r="E1316" s="48">
        <v>53514368609</v>
      </c>
      <c r="F1316" s="46">
        <v>5</v>
      </c>
      <c r="G1316" s="39" t="s">
        <v>22</v>
      </c>
    </row>
    <row r="1317" spans="1:7" s="2" customFormat="1" x14ac:dyDescent="0.25">
      <c r="A1317" s="80">
        <v>153745</v>
      </c>
      <c r="B1317" s="39" t="s">
        <v>9017</v>
      </c>
      <c r="C1317" s="39" t="s">
        <v>21</v>
      </c>
      <c r="D1317" s="50">
        <v>46</v>
      </c>
      <c r="E1317" s="48">
        <v>53514368616</v>
      </c>
      <c r="F1317" s="46">
        <v>1.5</v>
      </c>
      <c r="G1317" s="39" t="s">
        <v>22</v>
      </c>
    </row>
    <row r="1318" spans="1:7" s="2" customFormat="1" x14ac:dyDescent="0.25">
      <c r="A1318" s="80">
        <v>153746</v>
      </c>
      <c r="B1318" s="39" t="s">
        <v>9018</v>
      </c>
      <c r="C1318" s="39" t="s">
        <v>21</v>
      </c>
      <c r="D1318" s="50">
        <v>51</v>
      </c>
      <c r="E1318" s="48">
        <v>53514368623</v>
      </c>
      <c r="F1318" s="46">
        <v>1.7</v>
      </c>
      <c r="G1318" s="39" t="s">
        <v>22</v>
      </c>
    </row>
    <row r="1319" spans="1:7" s="2" customFormat="1" x14ac:dyDescent="0.25">
      <c r="A1319" s="80">
        <v>153747</v>
      </c>
      <c r="B1319" s="39" t="s">
        <v>9019</v>
      </c>
      <c r="C1319" s="39" t="s">
        <v>21</v>
      </c>
      <c r="D1319" s="50">
        <v>3</v>
      </c>
      <c r="E1319" s="48">
        <v>53514368630</v>
      </c>
      <c r="F1319" s="46">
        <v>0.03</v>
      </c>
      <c r="G1319" s="39" t="s">
        <v>22</v>
      </c>
    </row>
    <row r="1320" spans="1:7" s="2" customFormat="1" x14ac:dyDescent="0.25">
      <c r="A1320" s="80">
        <v>153748</v>
      </c>
      <c r="B1320" s="39" t="s">
        <v>9020</v>
      </c>
      <c r="C1320" s="39" t="s">
        <v>21</v>
      </c>
      <c r="D1320" s="50">
        <v>34.5</v>
      </c>
      <c r="E1320" s="48">
        <v>53514368708</v>
      </c>
      <c r="F1320" s="46">
        <v>1</v>
      </c>
      <c r="G1320" s="39" t="s">
        <v>22</v>
      </c>
    </row>
    <row r="1321" spans="1:7" s="2" customFormat="1" x14ac:dyDescent="0.25">
      <c r="A1321" s="80">
        <v>153750</v>
      </c>
      <c r="B1321" s="39" t="s">
        <v>9021</v>
      </c>
      <c r="C1321" s="39" t="s">
        <v>21</v>
      </c>
      <c r="D1321" s="50">
        <v>29.5</v>
      </c>
      <c r="E1321" s="48">
        <v>53514368722</v>
      </c>
      <c r="F1321" s="46">
        <v>0.1</v>
      </c>
      <c r="G1321" s="39" t="s">
        <v>22</v>
      </c>
    </row>
    <row r="1322" spans="1:7" s="2" customFormat="1" x14ac:dyDescent="0.25">
      <c r="A1322" s="80">
        <v>153751</v>
      </c>
      <c r="B1322" s="39" t="s">
        <v>9022</v>
      </c>
      <c r="C1322" s="39" t="s">
        <v>21</v>
      </c>
      <c r="D1322" s="50">
        <v>56</v>
      </c>
      <c r="E1322" s="48">
        <v>53514368739</v>
      </c>
      <c r="F1322" s="46">
        <v>0.1</v>
      </c>
      <c r="G1322" s="39" t="s">
        <v>22</v>
      </c>
    </row>
    <row r="1323" spans="1:7" s="2" customFormat="1" x14ac:dyDescent="0.25">
      <c r="A1323" s="80">
        <v>153752</v>
      </c>
      <c r="B1323" s="39" t="s">
        <v>9023</v>
      </c>
      <c r="C1323" s="39" t="s">
        <v>21</v>
      </c>
      <c r="D1323" s="50">
        <v>17</v>
      </c>
      <c r="E1323" s="48">
        <v>53514368746</v>
      </c>
      <c r="F1323" s="46">
        <v>0.05</v>
      </c>
      <c r="G1323" s="39" t="s">
        <v>22</v>
      </c>
    </row>
    <row r="1324" spans="1:7" s="2" customFormat="1" x14ac:dyDescent="0.25">
      <c r="A1324" s="81">
        <v>153753</v>
      </c>
      <c r="B1324" s="82" t="s">
        <v>9024</v>
      </c>
      <c r="C1324" s="82" t="s">
        <v>21</v>
      </c>
      <c r="D1324" s="50">
        <v>376.5</v>
      </c>
      <c r="E1324" s="83">
        <v>53514368760</v>
      </c>
      <c r="F1324" s="84">
        <v>8.19</v>
      </c>
      <c r="G1324" s="82" t="s">
        <v>22</v>
      </c>
    </row>
    <row r="1325" spans="1:7" s="2" customFormat="1" x14ac:dyDescent="0.25">
      <c r="A1325" s="81">
        <v>153754</v>
      </c>
      <c r="B1325" s="82" t="s">
        <v>9025</v>
      </c>
      <c r="C1325" s="82" t="s">
        <v>21</v>
      </c>
      <c r="D1325" s="50">
        <v>376.5</v>
      </c>
      <c r="E1325" s="83">
        <v>53514368777</v>
      </c>
      <c r="F1325" s="84">
        <v>8.19</v>
      </c>
      <c r="G1325" s="82" t="s">
        <v>22</v>
      </c>
    </row>
    <row r="1326" spans="1:7" s="2" customFormat="1" x14ac:dyDescent="0.25">
      <c r="A1326" s="80">
        <v>153755</v>
      </c>
      <c r="B1326" s="39" t="s">
        <v>9026</v>
      </c>
      <c r="C1326" s="39" t="s">
        <v>21</v>
      </c>
      <c r="D1326" s="50">
        <v>376.5</v>
      </c>
      <c r="E1326" s="48">
        <v>53514368784</v>
      </c>
      <c r="F1326" s="46">
        <v>8.19</v>
      </c>
      <c r="G1326" s="39" t="s">
        <v>22</v>
      </c>
    </row>
    <row r="1327" spans="1:7" s="2" customFormat="1" x14ac:dyDescent="0.25">
      <c r="A1327" s="81">
        <v>153756</v>
      </c>
      <c r="B1327" s="82" t="s">
        <v>9027</v>
      </c>
      <c r="C1327" s="82" t="s">
        <v>21</v>
      </c>
      <c r="D1327" s="50">
        <v>380.5</v>
      </c>
      <c r="E1327" s="83">
        <v>53514368791</v>
      </c>
      <c r="F1327" s="84">
        <v>0</v>
      </c>
      <c r="G1327" s="82"/>
    </row>
    <row r="1328" spans="1:7" s="2" customFormat="1" x14ac:dyDescent="0.25">
      <c r="A1328" s="81">
        <v>153757</v>
      </c>
      <c r="B1328" s="82" t="s">
        <v>9028</v>
      </c>
      <c r="C1328" s="82" t="s">
        <v>21</v>
      </c>
      <c r="D1328" s="50">
        <v>380.5</v>
      </c>
      <c r="E1328" s="83">
        <v>53514368807</v>
      </c>
      <c r="F1328" s="84">
        <v>0</v>
      </c>
      <c r="G1328" s="82"/>
    </row>
    <row r="1329" spans="1:7" s="2" customFormat="1" x14ac:dyDescent="0.25">
      <c r="A1329" s="81">
        <v>153758</v>
      </c>
      <c r="B1329" s="82" t="s">
        <v>9029</v>
      </c>
      <c r="C1329" s="82" t="s">
        <v>21</v>
      </c>
      <c r="D1329" s="50">
        <v>380.5</v>
      </c>
      <c r="E1329" s="83">
        <v>53514368814</v>
      </c>
      <c r="F1329" s="84">
        <v>0</v>
      </c>
      <c r="G1329" s="82"/>
    </row>
    <row r="1330" spans="1:7" s="2" customFormat="1" x14ac:dyDescent="0.25">
      <c r="A1330" s="80">
        <v>153759</v>
      </c>
      <c r="B1330" s="39" t="s">
        <v>9030</v>
      </c>
      <c r="C1330" s="39" t="s">
        <v>21</v>
      </c>
      <c r="D1330" s="50">
        <v>70</v>
      </c>
      <c r="E1330" s="48">
        <v>53514368821</v>
      </c>
      <c r="F1330" s="46">
        <v>4.41</v>
      </c>
      <c r="G1330" s="39" t="s">
        <v>22</v>
      </c>
    </row>
    <row r="1331" spans="1:7" s="2" customFormat="1" x14ac:dyDescent="0.25">
      <c r="A1331" s="80">
        <v>153760</v>
      </c>
      <c r="B1331" s="39" t="s">
        <v>9031</v>
      </c>
      <c r="C1331" s="39" t="s">
        <v>21</v>
      </c>
      <c r="D1331" s="50">
        <v>58</v>
      </c>
      <c r="E1331" s="48">
        <v>53514368838</v>
      </c>
      <c r="F1331" s="46">
        <v>0.2</v>
      </c>
      <c r="G1331" s="39" t="s">
        <v>22</v>
      </c>
    </row>
    <row r="1332" spans="1:7" s="2" customFormat="1" x14ac:dyDescent="0.25">
      <c r="A1332" s="80">
        <v>153761</v>
      </c>
      <c r="B1332" s="39" t="s">
        <v>9032</v>
      </c>
      <c r="C1332" s="39" t="s">
        <v>21</v>
      </c>
      <c r="D1332" s="50">
        <v>58</v>
      </c>
      <c r="E1332" s="48">
        <v>53514368845</v>
      </c>
      <c r="F1332" s="46">
        <v>0.2</v>
      </c>
      <c r="G1332" s="39" t="s">
        <v>22</v>
      </c>
    </row>
    <row r="1333" spans="1:7" s="2" customFormat="1" x14ac:dyDescent="0.25">
      <c r="A1333" s="80">
        <v>153762</v>
      </c>
      <c r="B1333" s="39" t="s">
        <v>9033</v>
      </c>
      <c r="C1333" s="39" t="s">
        <v>21</v>
      </c>
      <c r="D1333" s="50">
        <v>58.5</v>
      </c>
      <c r="E1333" s="48">
        <v>53514368852</v>
      </c>
      <c r="F1333" s="46">
        <v>0.2</v>
      </c>
      <c r="G1333" s="39" t="s">
        <v>22</v>
      </c>
    </row>
    <row r="1334" spans="1:7" s="2" customFormat="1" x14ac:dyDescent="0.25">
      <c r="A1334" s="80">
        <v>153763</v>
      </c>
      <c r="B1334" s="39" t="s">
        <v>9034</v>
      </c>
      <c r="C1334" s="39" t="s">
        <v>21</v>
      </c>
      <c r="D1334" s="50">
        <v>211</v>
      </c>
      <c r="E1334" s="48">
        <v>53514368869</v>
      </c>
      <c r="F1334" s="46">
        <v>1.5</v>
      </c>
      <c r="G1334" s="39" t="s">
        <v>22</v>
      </c>
    </row>
    <row r="1335" spans="1:7" s="2" customFormat="1" x14ac:dyDescent="0.25">
      <c r="A1335" s="80">
        <v>153764</v>
      </c>
      <c r="B1335" s="39" t="s">
        <v>9035</v>
      </c>
      <c r="C1335" s="39" t="s">
        <v>21</v>
      </c>
      <c r="D1335" s="50">
        <v>53.5</v>
      </c>
      <c r="E1335" s="48">
        <v>53514368876</v>
      </c>
      <c r="F1335" s="46">
        <v>2.75</v>
      </c>
      <c r="G1335" s="39" t="s">
        <v>22</v>
      </c>
    </row>
    <row r="1336" spans="1:7" s="2" customFormat="1" x14ac:dyDescent="0.25">
      <c r="A1336" s="80">
        <v>153765</v>
      </c>
      <c r="B1336" s="39" t="s">
        <v>9036</v>
      </c>
      <c r="C1336" s="39" t="s">
        <v>21</v>
      </c>
      <c r="D1336" s="50">
        <v>162</v>
      </c>
      <c r="E1336" s="48">
        <v>53514368890</v>
      </c>
      <c r="F1336" s="46">
        <v>5.0999999999999996</v>
      </c>
      <c r="G1336" s="39" t="s">
        <v>22</v>
      </c>
    </row>
    <row r="1337" spans="1:7" s="2" customFormat="1" x14ac:dyDescent="0.25">
      <c r="A1337" s="80">
        <v>153860</v>
      </c>
      <c r="B1337" s="39" t="s">
        <v>9037</v>
      </c>
      <c r="C1337" s="39" t="s">
        <v>21</v>
      </c>
      <c r="D1337" s="50">
        <v>130.5</v>
      </c>
      <c r="E1337" s="48">
        <v>53514377427</v>
      </c>
      <c r="F1337" s="46">
        <v>2</v>
      </c>
      <c r="G1337" s="39" t="s">
        <v>22</v>
      </c>
    </row>
    <row r="1338" spans="1:7" s="2" customFormat="1" x14ac:dyDescent="0.25">
      <c r="A1338" s="80">
        <v>153861</v>
      </c>
      <c r="B1338" s="39" t="s">
        <v>9038</v>
      </c>
      <c r="C1338" s="39" t="s">
        <v>21</v>
      </c>
      <c r="D1338" s="50">
        <v>2.5</v>
      </c>
      <c r="E1338" s="48">
        <v>53514377441</v>
      </c>
      <c r="F1338" s="46">
        <v>1</v>
      </c>
      <c r="G1338" s="39" t="s">
        <v>22</v>
      </c>
    </row>
    <row r="1339" spans="1:7" s="2" customFormat="1" x14ac:dyDescent="0.25">
      <c r="A1339" s="80">
        <v>153862</v>
      </c>
      <c r="B1339" s="39" t="s">
        <v>9039</v>
      </c>
      <c r="C1339" s="39" t="s">
        <v>21</v>
      </c>
      <c r="D1339" s="50">
        <v>37</v>
      </c>
      <c r="E1339" s="48">
        <v>53514389185</v>
      </c>
      <c r="F1339" s="46">
        <v>1</v>
      </c>
      <c r="G1339" s="39" t="s">
        <v>22</v>
      </c>
    </row>
    <row r="1340" spans="1:7" s="2" customFormat="1" x14ac:dyDescent="0.25">
      <c r="A1340" s="80">
        <v>153865</v>
      </c>
      <c r="B1340" s="39" t="s">
        <v>9040</v>
      </c>
      <c r="C1340" s="39" t="s">
        <v>21</v>
      </c>
      <c r="D1340" s="50">
        <v>81</v>
      </c>
      <c r="E1340" s="48">
        <v>53514379728</v>
      </c>
      <c r="F1340" s="46">
        <v>4</v>
      </c>
      <c r="G1340" s="39" t="s">
        <v>22</v>
      </c>
    </row>
    <row r="1341" spans="1:7" s="2" customFormat="1" x14ac:dyDescent="0.25">
      <c r="A1341" s="80">
        <v>153997</v>
      </c>
      <c r="B1341" s="39" t="s">
        <v>9041</v>
      </c>
      <c r="C1341" s="39" t="s">
        <v>21</v>
      </c>
      <c r="D1341" s="50">
        <v>56.5</v>
      </c>
      <c r="E1341" s="48">
        <v>53514383619</v>
      </c>
      <c r="F1341" s="46">
        <v>1.2</v>
      </c>
      <c r="G1341" s="39" t="s">
        <v>22</v>
      </c>
    </row>
    <row r="1342" spans="1:7" s="2" customFormat="1" x14ac:dyDescent="0.25">
      <c r="A1342" s="80">
        <v>153998</v>
      </c>
      <c r="B1342" s="39" t="s">
        <v>9042</v>
      </c>
      <c r="C1342" s="39" t="s">
        <v>21</v>
      </c>
      <c r="D1342" s="50">
        <v>73.5</v>
      </c>
      <c r="E1342" s="48">
        <v>53514383633</v>
      </c>
      <c r="F1342" s="46">
        <v>1.2</v>
      </c>
      <c r="G1342" s="39" t="s">
        <v>22</v>
      </c>
    </row>
    <row r="1343" spans="1:7" s="2" customFormat="1" x14ac:dyDescent="0.25">
      <c r="A1343" s="80">
        <v>153999</v>
      </c>
      <c r="B1343" s="39" t="s">
        <v>9043</v>
      </c>
      <c r="C1343" s="39" t="s">
        <v>21</v>
      </c>
      <c r="D1343" s="50">
        <v>214</v>
      </c>
      <c r="E1343" s="48">
        <v>53514383657</v>
      </c>
      <c r="F1343" s="46">
        <v>1.6</v>
      </c>
      <c r="G1343" s="39" t="s">
        <v>22</v>
      </c>
    </row>
    <row r="1344" spans="1:7" s="2" customFormat="1" x14ac:dyDescent="0.25">
      <c r="A1344" s="80">
        <v>154000</v>
      </c>
      <c r="B1344" s="39" t="s">
        <v>9044</v>
      </c>
      <c r="C1344" s="39" t="s">
        <v>21</v>
      </c>
      <c r="D1344" s="50">
        <v>218.5</v>
      </c>
      <c r="E1344" s="48">
        <v>53514383671</v>
      </c>
      <c r="F1344" s="46">
        <v>1.6</v>
      </c>
      <c r="G1344" s="39" t="s">
        <v>22</v>
      </c>
    </row>
    <row r="1345" spans="1:7" s="2" customFormat="1" x14ac:dyDescent="0.25">
      <c r="A1345" s="80">
        <v>154001</v>
      </c>
      <c r="B1345" s="39" t="s">
        <v>9045</v>
      </c>
      <c r="C1345" s="39" t="s">
        <v>21</v>
      </c>
      <c r="D1345" s="50">
        <v>85</v>
      </c>
      <c r="E1345" s="48">
        <v>53514383695</v>
      </c>
      <c r="F1345" s="46">
        <v>1.9</v>
      </c>
      <c r="G1345" s="39" t="s">
        <v>22</v>
      </c>
    </row>
    <row r="1346" spans="1:7" x14ac:dyDescent="0.25">
      <c r="A1346" s="80">
        <v>154002</v>
      </c>
      <c r="B1346" s="39" t="s">
        <v>9046</v>
      </c>
      <c r="C1346" s="39" t="s">
        <v>21</v>
      </c>
      <c r="D1346" s="50">
        <v>89.5</v>
      </c>
      <c r="E1346" s="48">
        <v>53514383718</v>
      </c>
      <c r="F1346" s="46">
        <v>1.9</v>
      </c>
      <c r="G1346" s="39" t="s">
        <v>22</v>
      </c>
    </row>
    <row r="1347" spans="1:7" x14ac:dyDescent="0.25">
      <c r="A1347" s="80">
        <v>154003</v>
      </c>
      <c r="B1347" s="39" t="s">
        <v>9047</v>
      </c>
      <c r="C1347" s="39" t="s">
        <v>21</v>
      </c>
      <c r="D1347" s="50">
        <v>110</v>
      </c>
      <c r="E1347" s="48">
        <v>53514383732</v>
      </c>
      <c r="F1347" s="46">
        <v>2.5</v>
      </c>
      <c r="G1347" s="39" t="s">
        <v>22</v>
      </c>
    </row>
    <row r="1348" spans="1:7" x14ac:dyDescent="0.25">
      <c r="A1348" s="80">
        <v>154004</v>
      </c>
      <c r="B1348" s="39" t="s">
        <v>9048</v>
      </c>
      <c r="C1348" s="39" t="s">
        <v>21</v>
      </c>
      <c r="D1348" s="50">
        <v>114.5</v>
      </c>
      <c r="E1348" s="48">
        <v>53514383756</v>
      </c>
      <c r="F1348" s="46">
        <v>2.5</v>
      </c>
      <c r="G1348" s="39" t="s">
        <v>22</v>
      </c>
    </row>
    <row r="1349" spans="1:7" x14ac:dyDescent="0.25">
      <c r="A1349" s="80">
        <v>154006</v>
      </c>
      <c r="B1349" s="39" t="s">
        <v>9049</v>
      </c>
      <c r="C1349" s="39" t="s">
        <v>21</v>
      </c>
      <c r="D1349" s="50">
        <v>241</v>
      </c>
      <c r="E1349" s="48">
        <v>53514383770</v>
      </c>
      <c r="F1349" s="46">
        <v>3.1</v>
      </c>
      <c r="G1349" s="39" t="s">
        <v>22</v>
      </c>
    </row>
    <row r="1350" spans="1:7" x14ac:dyDescent="0.25">
      <c r="A1350" s="80">
        <v>154007</v>
      </c>
      <c r="B1350" s="39" t="s">
        <v>9050</v>
      </c>
      <c r="C1350" s="39" t="s">
        <v>21</v>
      </c>
      <c r="D1350" s="50">
        <v>245.5</v>
      </c>
      <c r="E1350" s="48">
        <v>53514383794</v>
      </c>
      <c r="F1350" s="46">
        <v>0</v>
      </c>
      <c r="G1350" s="39"/>
    </row>
    <row r="1351" spans="1:7" x14ac:dyDescent="0.25">
      <c r="A1351" s="80">
        <v>154018</v>
      </c>
      <c r="B1351" s="39" t="s">
        <v>9051</v>
      </c>
      <c r="C1351" s="39" t="s">
        <v>21</v>
      </c>
      <c r="D1351" s="50">
        <v>33</v>
      </c>
      <c r="E1351" s="48">
        <v>53514383602</v>
      </c>
      <c r="F1351" s="46">
        <v>0</v>
      </c>
      <c r="G1351" s="39" t="s">
        <v>22</v>
      </c>
    </row>
    <row r="1352" spans="1:7" x14ac:dyDescent="0.25">
      <c r="A1352" s="80">
        <v>154033</v>
      </c>
      <c r="B1352" s="39" t="s">
        <v>9052</v>
      </c>
      <c r="C1352" s="39" t="s">
        <v>21</v>
      </c>
      <c r="D1352" s="50">
        <v>55.5</v>
      </c>
      <c r="E1352" s="48">
        <v>53514383589</v>
      </c>
      <c r="F1352" s="46">
        <v>1.81</v>
      </c>
      <c r="G1352" s="39" t="s">
        <v>22</v>
      </c>
    </row>
    <row r="1353" spans="1:7" x14ac:dyDescent="0.25">
      <c r="A1353" s="80">
        <v>154088</v>
      </c>
      <c r="B1353" s="39" t="s">
        <v>9053</v>
      </c>
      <c r="C1353" s="39" t="s">
        <v>21</v>
      </c>
      <c r="D1353" s="50">
        <v>234.5</v>
      </c>
      <c r="E1353" s="48">
        <v>53514393151</v>
      </c>
      <c r="F1353" s="46">
        <v>12.3</v>
      </c>
      <c r="G1353" s="39" t="s">
        <v>22</v>
      </c>
    </row>
    <row r="1354" spans="1:7" x14ac:dyDescent="0.25">
      <c r="A1354" s="80">
        <v>154089</v>
      </c>
      <c r="B1354" s="39" t="s">
        <v>9054</v>
      </c>
      <c r="C1354" s="39" t="s">
        <v>21</v>
      </c>
      <c r="D1354" s="50">
        <v>232.5</v>
      </c>
      <c r="E1354" s="48">
        <v>53514423988</v>
      </c>
      <c r="F1354" s="46">
        <v>12.3</v>
      </c>
      <c r="G1354" s="39" t="s">
        <v>22</v>
      </c>
    </row>
    <row r="1355" spans="1:7" x14ac:dyDescent="0.25">
      <c r="A1355" s="80">
        <v>154432</v>
      </c>
      <c r="B1355" s="39" t="s">
        <v>9055</v>
      </c>
      <c r="C1355" s="39" t="s">
        <v>21</v>
      </c>
      <c r="D1355" s="50">
        <v>90.5</v>
      </c>
      <c r="E1355" s="48">
        <v>53514399597</v>
      </c>
      <c r="F1355" s="46">
        <v>4</v>
      </c>
      <c r="G1355" s="39" t="s">
        <v>22</v>
      </c>
    </row>
    <row r="1356" spans="1:7" x14ac:dyDescent="0.25">
      <c r="A1356" s="80">
        <v>217012</v>
      </c>
      <c r="B1356" s="39" t="s">
        <v>9056</v>
      </c>
      <c r="C1356" s="39" t="s">
        <v>21</v>
      </c>
      <c r="D1356" s="50">
        <v>152.5</v>
      </c>
      <c r="E1356" s="48">
        <v>53514016517</v>
      </c>
      <c r="F1356" s="46">
        <v>18.5</v>
      </c>
      <c r="G1356" s="39" t="s">
        <v>22</v>
      </c>
    </row>
    <row r="1357" spans="1:7" x14ac:dyDescent="0.25">
      <c r="A1357" s="80">
        <v>217043</v>
      </c>
      <c r="B1357" s="39" t="s">
        <v>9057</v>
      </c>
      <c r="C1357" s="39" t="s">
        <v>21</v>
      </c>
      <c r="D1357" s="50">
        <v>47</v>
      </c>
      <c r="E1357" s="48">
        <v>53514016630</v>
      </c>
      <c r="F1357" s="46">
        <v>1.1000000000000001</v>
      </c>
      <c r="G1357" s="39" t="s">
        <v>22</v>
      </c>
    </row>
    <row r="1358" spans="1:7" x14ac:dyDescent="0.25">
      <c r="A1358" s="80">
        <v>217049</v>
      </c>
      <c r="B1358" s="39" t="s">
        <v>8854</v>
      </c>
      <c r="C1358" s="39" t="s">
        <v>21</v>
      </c>
      <c r="D1358" s="50">
        <v>38</v>
      </c>
      <c r="E1358" s="48">
        <v>53514016678</v>
      </c>
      <c r="F1358" s="46">
        <v>1.1000000000000001</v>
      </c>
      <c r="G1358" s="39" t="s">
        <v>22</v>
      </c>
    </row>
    <row r="1359" spans="1:7" x14ac:dyDescent="0.25">
      <c r="A1359" s="80">
        <v>217060</v>
      </c>
      <c r="B1359" s="39" t="s">
        <v>9058</v>
      </c>
      <c r="C1359" s="39" t="s">
        <v>21</v>
      </c>
      <c r="D1359" s="50">
        <v>13.5</v>
      </c>
      <c r="E1359" s="48">
        <v>53514016692</v>
      </c>
      <c r="F1359" s="46">
        <v>1</v>
      </c>
      <c r="G1359" s="39" t="s">
        <v>22</v>
      </c>
    </row>
    <row r="1360" spans="1:7" x14ac:dyDescent="0.25">
      <c r="A1360" s="80">
        <v>217069</v>
      </c>
      <c r="B1360" s="39" t="s">
        <v>9059</v>
      </c>
      <c r="C1360" s="39" t="s">
        <v>21</v>
      </c>
      <c r="D1360" s="50">
        <v>3</v>
      </c>
      <c r="E1360" s="48">
        <v>53514016739</v>
      </c>
      <c r="F1360" s="46">
        <v>0.115</v>
      </c>
      <c r="G1360" s="39" t="s">
        <v>22</v>
      </c>
    </row>
    <row r="1361" spans="1:7" x14ac:dyDescent="0.25">
      <c r="A1361" s="80">
        <v>217075</v>
      </c>
      <c r="B1361" s="39" t="s">
        <v>9060</v>
      </c>
      <c r="C1361" s="39" t="s">
        <v>21</v>
      </c>
      <c r="D1361" s="50">
        <v>16.5</v>
      </c>
      <c r="E1361" s="48">
        <v>53514016777</v>
      </c>
      <c r="F1361" s="46">
        <v>0.1</v>
      </c>
      <c r="G1361" s="39" t="s">
        <v>22</v>
      </c>
    </row>
    <row r="1362" spans="1:7" x14ac:dyDescent="0.25">
      <c r="A1362" s="80">
        <v>217080</v>
      </c>
      <c r="B1362" s="39" t="s">
        <v>7773</v>
      </c>
      <c r="C1362" s="39" t="s">
        <v>21</v>
      </c>
      <c r="D1362" s="50">
        <v>7</v>
      </c>
      <c r="E1362" s="48">
        <v>53514016814</v>
      </c>
      <c r="F1362" s="46">
        <v>0.5</v>
      </c>
      <c r="G1362" s="39" t="s">
        <v>22</v>
      </c>
    </row>
    <row r="1363" spans="1:7" x14ac:dyDescent="0.25">
      <c r="A1363" s="80">
        <v>217094</v>
      </c>
      <c r="B1363" s="39" t="s">
        <v>9061</v>
      </c>
      <c r="C1363" s="39" t="s">
        <v>21</v>
      </c>
      <c r="D1363" s="50">
        <v>4</v>
      </c>
      <c r="E1363" s="48">
        <v>53514016913</v>
      </c>
      <c r="F1363" s="46">
        <v>0.01</v>
      </c>
      <c r="G1363" s="39" t="s">
        <v>22</v>
      </c>
    </row>
    <row r="1364" spans="1:7" x14ac:dyDescent="0.25">
      <c r="A1364" s="80">
        <v>217102</v>
      </c>
      <c r="B1364" s="39" t="s">
        <v>9062</v>
      </c>
      <c r="C1364" s="39" t="s">
        <v>21</v>
      </c>
      <c r="D1364" s="50">
        <v>226</v>
      </c>
      <c r="E1364" s="48">
        <v>53514016920</v>
      </c>
      <c r="F1364" s="46">
        <v>40</v>
      </c>
      <c r="G1364" s="39" t="s">
        <v>22</v>
      </c>
    </row>
    <row r="1365" spans="1:7" x14ac:dyDescent="0.25">
      <c r="A1365" s="80">
        <v>217103</v>
      </c>
      <c r="B1365" s="39" t="s">
        <v>9063</v>
      </c>
      <c r="C1365" s="39" t="s">
        <v>21</v>
      </c>
      <c r="D1365" s="50">
        <v>56.5</v>
      </c>
      <c r="E1365" s="48">
        <v>53514016937</v>
      </c>
      <c r="F1365" s="46">
        <v>40</v>
      </c>
      <c r="G1365" s="39" t="s">
        <v>22</v>
      </c>
    </row>
    <row r="1366" spans="1:7" x14ac:dyDescent="0.25">
      <c r="A1366" s="80">
        <v>227011</v>
      </c>
      <c r="B1366" s="39" t="s">
        <v>9064</v>
      </c>
      <c r="C1366" s="39" t="s">
        <v>21</v>
      </c>
      <c r="D1366" s="50">
        <v>32</v>
      </c>
      <c r="E1366" s="48">
        <v>53514017095</v>
      </c>
      <c r="F1366" s="46">
        <v>3</v>
      </c>
      <c r="G1366" s="39" t="s">
        <v>22</v>
      </c>
    </row>
    <row r="1367" spans="1:7" x14ac:dyDescent="0.25">
      <c r="A1367" s="80">
        <v>227052</v>
      </c>
      <c r="B1367" s="39" t="s">
        <v>9065</v>
      </c>
      <c r="C1367" s="39" t="s">
        <v>21</v>
      </c>
      <c r="D1367" s="50">
        <v>47</v>
      </c>
      <c r="E1367" s="48">
        <v>53514017118</v>
      </c>
      <c r="F1367" s="46">
        <v>1.8</v>
      </c>
      <c r="G1367" s="39" t="s">
        <v>22</v>
      </c>
    </row>
    <row r="1368" spans="1:7" x14ac:dyDescent="0.25">
      <c r="A1368" s="80">
        <v>227103</v>
      </c>
      <c r="B1368" s="39" t="s">
        <v>9066</v>
      </c>
      <c r="C1368" s="39" t="s">
        <v>21</v>
      </c>
      <c r="D1368" s="50">
        <v>65.5</v>
      </c>
      <c r="E1368" s="48">
        <v>53514017170</v>
      </c>
      <c r="F1368" s="46">
        <v>40</v>
      </c>
      <c r="G1368" s="39" t="s">
        <v>22</v>
      </c>
    </row>
    <row r="1369" spans="1:7" x14ac:dyDescent="0.25">
      <c r="A1369" s="80">
        <v>227105</v>
      </c>
      <c r="B1369" s="39" t="s">
        <v>9067</v>
      </c>
      <c r="C1369" s="39" t="s">
        <v>21</v>
      </c>
      <c r="D1369" s="50">
        <v>275</v>
      </c>
      <c r="E1369" s="48">
        <v>53514017187</v>
      </c>
      <c r="F1369" s="46">
        <v>40</v>
      </c>
      <c r="G1369" s="39" t="s">
        <v>22</v>
      </c>
    </row>
    <row r="1370" spans="1:7" x14ac:dyDescent="0.25">
      <c r="A1370" s="80">
        <v>237102</v>
      </c>
      <c r="B1370" s="39" t="s">
        <v>9068</v>
      </c>
      <c r="C1370" s="39" t="s">
        <v>21</v>
      </c>
      <c r="D1370" s="50">
        <v>332.5</v>
      </c>
      <c r="E1370" s="48">
        <v>53514017231</v>
      </c>
      <c r="F1370" s="46">
        <v>40</v>
      </c>
      <c r="G1370" s="39" t="s">
        <v>22</v>
      </c>
    </row>
    <row r="1371" spans="1:7" x14ac:dyDescent="0.25">
      <c r="A1371" s="80">
        <v>237103</v>
      </c>
      <c r="B1371" s="39" t="s">
        <v>9069</v>
      </c>
      <c r="C1371" s="39" t="s">
        <v>21</v>
      </c>
      <c r="D1371" s="50">
        <v>79</v>
      </c>
      <c r="E1371" s="48">
        <v>53514017248</v>
      </c>
      <c r="F1371" s="46">
        <v>40</v>
      </c>
      <c r="G1371" s="39" t="s">
        <v>22</v>
      </c>
    </row>
    <row r="1372" spans="1:7" x14ac:dyDescent="0.25">
      <c r="A1372" s="80">
        <v>267005</v>
      </c>
      <c r="B1372" s="39" t="s">
        <v>9070</v>
      </c>
      <c r="C1372" s="39" t="s">
        <v>21</v>
      </c>
      <c r="D1372" s="50">
        <v>38</v>
      </c>
      <c r="E1372" s="48">
        <v>53514017910</v>
      </c>
      <c r="F1372" s="46">
        <v>2.8</v>
      </c>
      <c r="G1372" s="39" t="s">
        <v>22</v>
      </c>
    </row>
    <row r="1373" spans="1:7" x14ac:dyDescent="0.25">
      <c r="A1373" s="80">
        <v>267006</v>
      </c>
      <c r="B1373" s="39" t="s">
        <v>7762</v>
      </c>
      <c r="C1373" s="39" t="s">
        <v>21</v>
      </c>
      <c r="D1373" s="50">
        <v>3.5</v>
      </c>
      <c r="E1373" s="48">
        <v>53514017927</v>
      </c>
      <c r="F1373" s="46">
        <v>0.01</v>
      </c>
      <c r="G1373" s="39" t="s">
        <v>22</v>
      </c>
    </row>
    <row r="1374" spans="1:7" x14ac:dyDescent="0.25">
      <c r="A1374" s="80">
        <v>267007</v>
      </c>
      <c r="B1374" s="39" t="s">
        <v>9071</v>
      </c>
      <c r="C1374" s="39" t="s">
        <v>21</v>
      </c>
      <c r="D1374" s="50">
        <v>5</v>
      </c>
      <c r="E1374" s="48">
        <v>53514017934</v>
      </c>
      <c r="F1374" s="46">
        <v>0.01</v>
      </c>
      <c r="G1374" s="39" t="s">
        <v>22</v>
      </c>
    </row>
    <row r="1375" spans="1:7" x14ac:dyDescent="0.25">
      <c r="A1375" s="80">
        <v>267008</v>
      </c>
      <c r="B1375" s="39" t="s">
        <v>9072</v>
      </c>
      <c r="C1375" s="39" t="s">
        <v>21</v>
      </c>
      <c r="D1375" s="50">
        <v>7</v>
      </c>
      <c r="E1375" s="48">
        <v>53514017941</v>
      </c>
      <c r="F1375" s="46">
        <v>0.40500000000000003</v>
      </c>
      <c r="G1375" s="39" t="s">
        <v>22</v>
      </c>
    </row>
    <row r="1376" spans="1:7" x14ac:dyDescent="0.25">
      <c r="A1376" s="80">
        <v>267014</v>
      </c>
      <c r="B1376" s="39" t="s">
        <v>8006</v>
      </c>
      <c r="C1376" s="39" t="s">
        <v>21</v>
      </c>
      <c r="D1376" s="50">
        <v>5</v>
      </c>
      <c r="E1376" s="48">
        <v>53514017958</v>
      </c>
      <c r="F1376" s="46">
        <v>0.01</v>
      </c>
      <c r="G1376" s="39" t="s">
        <v>22</v>
      </c>
    </row>
    <row r="1377" spans="1:7" x14ac:dyDescent="0.25">
      <c r="A1377" s="80">
        <v>267027</v>
      </c>
      <c r="B1377" s="39" t="s">
        <v>9073</v>
      </c>
      <c r="C1377" s="39" t="s">
        <v>21</v>
      </c>
      <c r="D1377" s="50">
        <v>21</v>
      </c>
      <c r="E1377" s="48">
        <v>53514018009</v>
      </c>
      <c r="F1377" s="46">
        <v>0.02</v>
      </c>
      <c r="G1377" s="39" t="s">
        <v>22</v>
      </c>
    </row>
    <row r="1378" spans="1:7" x14ac:dyDescent="0.25">
      <c r="A1378" s="80">
        <v>267032</v>
      </c>
      <c r="B1378" s="39" t="s">
        <v>9074</v>
      </c>
      <c r="C1378" s="39" t="s">
        <v>21</v>
      </c>
      <c r="D1378" s="50">
        <v>3.5</v>
      </c>
      <c r="E1378" s="48">
        <v>53514018016</v>
      </c>
      <c r="F1378" s="46">
        <v>0.15</v>
      </c>
      <c r="G1378" s="39" t="s">
        <v>22</v>
      </c>
    </row>
    <row r="1379" spans="1:7" x14ac:dyDescent="0.25">
      <c r="A1379" s="80">
        <v>267033</v>
      </c>
      <c r="B1379" s="39" t="s">
        <v>8854</v>
      </c>
      <c r="C1379" s="39" t="s">
        <v>21</v>
      </c>
      <c r="D1379" s="50">
        <v>38</v>
      </c>
      <c r="E1379" s="48">
        <v>53514018023</v>
      </c>
      <c r="F1379" s="46">
        <v>1.1000000000000001</v>
      </c>
      <c r="G1379" s="39" t="s">
        <v>22</v>
      </c>
    </row>
    <row r="1380" spans="1:7" x14ac:dyDescent="0.25">
      <c r="A1380" s="80">
        <v>267034</v>
      </c>
      <c r="B1380" s="39" t="s">
        <v>9075</v>
      </c>
      <c r="C1380" s="39" t="s">
        <v>21</v>
      </c>
      <c r="D1380" s="50">
        <v>47</v>
      </c>
      <c r="E1380" s="48">
        <v>53514018030</v>
      </c>
      <c r="F1380" s="46">
        <v>1.1000000000000001</v>
      </c>
      <c r="G1380" s="39" t="s">
        <v>22</v>
      </c>
    </row>
    <row r="1381" spans="1:7" x14ac:dyDescent="0.25">
      <c r="A1381" s="80">
        <v>267051</v>
      </c>
      <c r="B1381" s="39" t="s">
        <v>9076</v>
      </c>
      <c r="C1381" s="39" t="s">
        <v>21</v>
      </c>
      <c r="D1381" s="50">
        <v>48.5</v>
      </c>
      <c r="E1381" s="48">
        <v>53514018047</v>
      </c>
      <c r="F1381" s="46">
        <v>5</v>
      </c>
      <c r="G1381" s="39" t="s">
        <v>22</v>
      </c>
    </row>
    <row r="1382" spans="1:7" x14ac:dyDescent="0.25">
      <c r="A1382" s="80">
        <v>267052</v>
      </c>
      <c r="B1382" s="39" t="s">
        <v>9077</v>
      </c>
      <c r="C1382" s="39" t="s">
        <v>21</v>
      </c>
      <c r="D1382" s="50">
        <v>36</v>
      </c>
      <c r="E1382" s="48">
        <v>53514018054</v>
      </c>
      <c r="F1382" s="46">
        <v>4.4000000000000004</v>
      </c>
      <c r="G1382" s="39" t="s">
        <v>22</v>
      </c>
    </row>
    <row r="1383" spans="1:7" x14ac:dyDescent="0.25">
      <c r="A1383" s="80">
        <v>267053</v>
      </c>
      <c r="B1383" s="39" t="s">
        <v>9078</v>
      </c>
      <c r="C1383" s="39" t="s">
        <v>21</v>
      </c>
      <c r="D1383" s="50">
        <v>4.5</v>
      </c>
      <c r="E1383" s="48">
        <v>53514018061</v>
      </c>
      <c r="F1383" s="46">
        <v>0.05</v>
      </c>
      <c r="G1383" s="39" t="s">
        <v>22</v>
      </c>
    </row>
    <row r="1384" spans="1:7" x14ac:dyDescent="0.25">
      <c r="A1384" s="80">
        <v>267056</v>
      </c>
      <c r="B1384" s="39" t="s">
        <v>9079</v>
      </c>
      <c r="C1384" s="39" t="s">
        <v>21</v>
      </c>
      <c r="D1384" s="50">
        <v>29.5</v>
      </c>
      <c r="E1384" s="48">
        <v>53514018078</v>
      </c>
      <c r="F1384" s="46">
        <v>1.53</v>
      </c>
      <c r="G1384" s="39" t="s">
        <v>22</v>
      </c>
    </row>
    <row r="1385" spans="1:7" x14ac:dyDescent="0.25">
      <c r="A1385" s="80">
        <v>267058</v>
      </c>
      <c r="B1385" s="39" t="s">
        <v>9080</v>
      </c>
      <c r="C1385" s="39" t="s">
        <v>21</v>
      </c>
      <c r="D1385" s="50">
        <v>9.5</v>
      </c>
      <c r="E1385" s="48">
        <v>53514018085</v>
      </c>
      <c r="F1385" s="46">
        <v>0.01</v>
      </c>
      <c r="G1385" s="39" t="s">
        <v>22</v>
      </c>
    </row>
  </sheetData>
  <sheetProtection algorithmName="SHA-512" hashValue="NBxufXYKiBkhPx5irnnkb+NAQwFuXJWQYAUGjHuRkgHWi0GFmQP7NB6d1/eud25ujpU7P4hFhNBdN2m9Ccri9A==" saltValue="We1lzq8jEmbvEi1KFp4f/g==" spinCount="100000" sheet="1" objects="1" scenarios="1"/>
  <mergeCells count="2">
    <mergeCell ref="A1:G1"/>
    <mergeCell ref="A2:G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Zoeller Pump Company</vt:lpstr>
      <vt:lpstr>Service Parts</vt:lpstr>
    </vt:vector>
  </TitlesOfParts>
  <Company>Zoeller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Yocum</dc:creator>
  <cp:lastModifiedBy>Brian Krouse</cp:lastModifiedBy>
  <dcterms:created xsi:type="dcterms:W3CDTF">2020-10-20T14:40:35Z</dcterms:created>
  <dcterms:modified xsi:type="dcterms:W3CDTF">2020-11-11T18:37:24Z</dcterms:modified>
</cp:coreProperties>
</file>